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drhoz_sena_edu_co/Documents/PROCESOS CAAG 2025/BIENES Y SERVICIOS/13. MATERIALES CAMPESINO Y KITS CAMPESENA/"/>
    </mc:Choice>
  </mc:AlternateContent>
  <xr:revisionPtr revIDLastSave="10" documentId="13_ncr:1_{E2A3DA85-EC8F-490F-8B27-025592AA1AB3}" xr6:coauthVersionLast="47" xr6:coauthVersionMax="47" xr10:uidLastSave="{771DECF6-0410-4540-9E9B-F480BEFA80C5}"/>
  <bookViews>
    <workbookView xWindow="-110" yWindow="-110" windowWidth="19420" windowHeight="10300" xr2:uid="{00000000-000D-0000-FFFF-FFFF00000000}"/>
  </bookViews>
  <sheets>
    <sheet name="LOT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3" i="1" l="1"/>
  <c r="L61" i="1"/>
  <c r="L59" i="1"/>
  <c r="L60" i="1"/>
  <c r="L58" i="1"/>
  <c r="L56" i="1"/>
  <c r="L53" i="1"/>
  <c r="L54" i="1"/>
  <c r="L55" i="1"/>
  <c r="L52" i="1"/>
  <c r="L46" i="1"/>
  <c r="L47" i="1"/>
  <c r="L45" i="1"/>
  <c r="L44" i="1"/>
  <c r="L43" i="1"/>
  <c r="L42" i="1"/>
  <c r="L37" i="1"/>
  <c r="L38" i="1"/>
  <c r="L36" i="1"/>
  <c r="L33" i="1"/>
  <c r="L32" i="1"/>
  <c r="L26" i="1"/>
  <c r="L22" i="1"/>
  <c r="L21" i="1"/>
  <c r="L12" i="1"/>
  <c r="L13" i="1"/>
  <c r="L14" i="1"/>
  <c r="L15" i="1"/>
  <c r="L16" i="1"/>
  <c r="L17" i="1"/>
  <c r="L18" i="1"/>
  <c r="L19" i="1"/>
  <c r="L11" i="1"/>
  <c r="I11" i="1"/>
  <c r="H32" i="1"/>
  <c r="P46" i="1"/>
  <c r="P47" i="1"/>
  <c r="P45" i="1"/>
  <c r="P42" i="1"/>
  <c r="P63" i="1"/>
  <c r="P59" i="1"/>
  <c r="P60" i="1"/>
  <c r="P61" i="1"/>
  <c r="P58" i="1"/>
  <c r="P53" i="1"/>
  <c r="P54" i="1"/>
  <c r="P55" i="1"/>
  <c r="P56" i="1"/>
  <c r="P52" i="1"/>
  <c r="P44" i="1"/>
  <c r="P43" i="1"/>
  <c r="P37" i="1"/>
  <c r="P38" i="1"/>
  <c r="P36" i="1"/>
  <c r="P33" i="1"/>
  <c r="P32" i="1"/>
  <c r="P26" i="1"/>
  <c r="P22" i="1"/>
  <c r="P21" i="1"/>
  <c r="P18" i="1"/>
  <c r="P19" i="1"/>
  <c r="P14" i="1"/>
  <c r="P15" i="1"/>
  <c r="P16" i="1"/>
  <c r="P17" i="1"/>
  <c r="P13" i="1"/>
  <c r="P12" i="1"/>
  <c r="P11" i="1"/>
  <c r="P10" i="1"/>
  <c r="P9" i="1"/>
  <c r="L10" i="1" l="1"/>
  <c r="L9" i="1"/>
  <c r="H47" i="1"/>
  <c r="I47" i="1" s="1"/>
  <c r="H46" i="1"/>
  <c r="I46" i="1" s="1"/>
  <c r="J46" i="1" s="1"/>
  <c r="H45" i="1"/>
  <c r="I45" i="1" s="1"/>
  <c r="H42" i="1"/>
  <c r="I42" i="1" s="1"/>
  <c r="H10" i="1"/>
  <c r="H9" i="1"/>
  <c r="I9" i="1" s="1"/>
  <c r="J9" i="1" s="1"/>
  <c r="Q36" i="1"/>
  <c r="Q37" i="1"/>
  <c r="Q38" i="1"/>
  <c r="R38" i="1" s="1"/>
  <c r="Q42" i="1"/>
  <c r="Q43" i="1"/>
  <c r="R43" i="1" s="1"/>
  <c r="Q44" i="1"/>
  <c r="R44" i="1" s="1"/>
  <c r="Q45" i="1"/>
  <c r="R45" i="1" s="1"/>
  <c r="Q46" i="1"/>
  <c r="R46" i="1" s="1"/>
  <c r="Q52" i="1"/>
  <c r="R52" i="1" s="1"/>
  <c r="Q53" i="1"/>
  <c r="R53" i="1" s="1"/>
  <c r="Q54" i="1"/>
  <c r="R54" i="1" s="1"/>
  <c r="Q55" i="1"/>
  <c r="R55" i="1" s="1"/>
  <c r="Q56" i="1"/>
  <c r="R56" i="1" s="1"/>
  <c r="Q58" i="1"/>
  <c r="R58" i="1" s="1"/>
  <c r="Q59" i="1"/>
  <c r="R59" i="1" s="1"/>
  <c r="Q60" i="1"/>
  <c r="R60" i="1" s="1"/>
  <c r="Q62" i="1"/>
  <c r="P34" i="1"/>
  <c r="Q34" i="1" s="1"/>
  <c r="R34" i="1" s="1"/>
  <c r="P35" i="1"/>
  <c r="Q35" i="1" s="1"/>
  <c r="R35" i="1" s="1"/>
  <c r="P39" i="1"/>
  <c r="Q39" i="1" s="1"/>
  <c r="R39" i="1" s="1"/>
  <c r="P40" i="1"/>
  <c r="Q40" i="1" s="1"/>
  <c r="P41" i="1"/>
  <c r="Q41" i="1" s="1"/>
  <c r="R41" i="1" s="1"/>
  <c r="Q47" i="1"/>
  <c r="R47" i="1" s="1"/>
  <c r="P48" i="1"/>
  <c r="Q48" i="1" s="1"/>
  <c r="R48" i="1" s="1"/>
  <c r="P49" i="1"/>
  <c r="Q49" i="1" s="1"/>
  <c r="R49" i="1" s="1"/>
  <c r="P50" i="1"/>
  <c r="Q50" i="1" s="1"/>
  <c r="R50" i="1" s="1"/>
  <c r="P51" i="1"/>
  <c r="Q51" i="1" s="1"/>
  <c r="R51" i="1" s="1"/>
  <c r="P57" i="1"/>
  <c r="Q57" i="1" s="1"/>
  <c r="R57" i="1" s="1"/>
  <c r="Q61" i="1"/>
  <c r="R61" i="1" s="1"/>
  <c r="P62" i="1"/>
  <c r="Q63" i="1"/>
  <c r="R63" i="1" s="1"/>
  <c r="M37" i="1"/>
  <c r="M38" i="1"/>
  <c r="N38" i="1" s="1"/>
  <c r="M39" i="1"/>
  <c r="N39" i="1" s="1"/>
  <c r="M40" i="1"/>
  <c r="N40" i="1" s="1"/>
  <c r="M42" i="1"/>
  <c r="M43" i="1"/>
  <c r="N43" i="1" s="1"/>
  <c r="M45" i="1"/>
  <c r="N45" i="1" s="1"/>
  <c r="M46" i="1"/>
  <c r="N46" i="1" s="1"/>
  <c r="M47" i="1"/>
  <c r="N47" i="1" s="1"/>
  <c r="M48" i="1"/>
  <c r="N48" i="1" s="1"/>
  <c r="M49" i="1"/>
  <c r="N49" i="1" s="1"/>
  <c r="M52" i="1"/>
  <c r="N52" i="1" s="1"/>
  <c r="M53" i="1"/>
  <c r="N53" i="1" s="1"/>
  <c r="M54" i="1"/>
  <c r="N54" i="1" s="1"/>
  <c r="M55" i="1"/>
  <c r="N55" i="1" s="1"/>
  <c r="M56" i="1"/>
  <c r="N56" i="1" s="1"/>
  <c r="M58" i="1"/>
  <c r="N58" i="1" s="1"/>
  <c r="M59" i="1"/>
  <c r="N59" i="1" s="1"/>
  <c r="M60" i="1"/>
  <c r="N60" i="1" s="1"/>
  <c r="M61" i="1"/>
  <c r="N61" i="1" s="1"/>
  <c r="M62" i="1"/>
  <c r="M63" i="1"/>
  <c r="N63" i="1" s="1"/>
  <c r="L34" i="1"/>
  <c r="M34" i="1" s="1"/>
  <c r="N34" i="1" s="1"/>
  <c r="L35" i="1"/>
  <c r="M35" i="1" s="1"/>
  <c r="N35" i="1" s="1"/>
  <c r="M36" i="1"/>
  <c r="N36" i="1" s="1"/>
  <c r="L39" i="1"/>
  <c r="L40" i="1"/>
  <c r="L41" i="1"/>
  <c r="M41" i="1" s="1"/>
  <c r="N41" i="1" s="1"/>
  <c r="M44" i="1"/>
  <c r="N44" i="1" s="1"/>
  <c r="L48" i="1"/>
  <c r="L49" i="1"/>
  <c r="L50" i="1"/>
  <c r="M50" i="1" s="1"/>
  <c r="N50" i="1" s="1"/>
  <c r="L51" i="1"/>
  <c r="M51" i="1" s="1"/>
  <c r="L57" i="1"/>
  <c r="M57" i="1" s="1"/>
  <c r="L62" i="1"/>
  <c r="I58" i="1"/>
  <c r="J58" i="1" s="1"/>
  <c r="I61" i="1"/>
  <c r="H34" i="1"/>
  <c r="I34" i="1" s="1"/>
  <c r="J34" i="1" s="1"/>
  <c r="H35" i="1"/>
  <c r="I35" i="1" s="1"/>
  <c r="I36" i="1"/>
  <c r="I37" i="1"/>
  <c r="I38" i="1"/>
  <c r="H39" i="1"/>
  <c r="I39" i="1" s="1"/>
  <c r="H40" i="1"/>
  <c r="I40" i="1" s="1"/>
  <c r="H41" i="1"/>
  <c r="I41" i="1" s="1"/>
  <c r="J41" i="1" s="1"/>
  <c r="I43" i="1"/>
  <c r="J43" i="1" s="1"/>
  <c r="I44" i="1"/>
  <c r="H48" i="1"/>
  <c r="I48" i="1" s="1"/>
  <c r="H49" i="1"/>
  <c r="I49" i="1" s="1"/>
  <c r="H50" i="1"/>
  <c r="I50" i="1" s="1"/>
  <c r="H51" i="1"/>
  <c r="I51" i="1" s="1"/>
  <c r="J51" i="1" s="1"/>
  <c r="I52" i="1"/>
  <c r="I53" i="1"/>
  <c r="I54" i="1"/>
  <c r="J54" i="1" s="1"/>
  <c r="I55" i="1"/>
  <c r="J55" i="1" s="1"/>
  <c r="I56" i="1"/>
  <c r="H57" i="1"/>
  <c r="I57" i="1" s="1"/>
  <c r="J57" i="1" s="1"/>
  <c r="I59" i="1"/>
  <c r="I60" i="1"/>
  <c r="H62" i="1"/>
  <c r="I62" i="1" s="1"/>
  <c r="J37" i="1" l="1"/>
  <c r="R62" i="1"/>
  <c r="R42" i="1"/>
  <c r="N37" i="1"/>
  <c r="N62" i="1"/>
  <c r="J40" i="1"/>
  <c r="N42" i="1"/>
  <c r="R40" i="1"/>
  <c r="R37" i="1"/>
  <c r="R36" i="1"/>
  <c r="S57" i="1"/>
  <c r="T57" i="1" s="1"/>
  <c r="U57" i="1" s="1"/>
  <c r="S51" i="1"/>
  <c r="T51" i="1" s="1"/>
  <c r="U51" i="1" s="1"/>
  <c r="S47" i="1"/>
  <c r="T47" i="1" s="1"/>
  <c r="U47" i="1" s="1"/>
  <c r="S61" i="1"/>
  <c r="T61" i="1" s="1"/>
  <c r="U61" i="1" s="1"/>
  <c r="N57" i="1"/>
  <c r="S52" i="1"/>
  <c r="T52" i="1" s="1"/>
  <c r="U52" i="1" s="1"/>
  <c r="N51" i="1"/>
  <c r="S50" i="1"/>
  <c r="T50" i="1" s="1"/>
  <c r="U50" i="1" s="1"/>
  <c r="S42" i="1"/>
  <c r="T42" i="1" s="1"/>
  <c r="U42" i="1" s="1"/>
  <c r="S58" i="1"/>
  <c r="T58" i="1" s="1"/>
  <c r="U58" i="1" s="1"/>
  <c r="J47" i="1"/>
  <c r="S62" i="1"/>
  <c r="T62" i="1" s="1"/>
  <c r="U62" i="1" s="1"/>
  <c r="J62" i="1"/>
  <c r="J61" i="1"/>
  <c r="S60" i="1"/>
  <c r="T60" i="1" s="1"/>
  <c r="U60" i="1" s="1"/>
  <c r="J60" i="1"/>
  <c r="J59" i="1"/>
  <c r="S59" i="1"/>
  <c r="T59" i="1" s="1"/>
  <c r="U59" i="1" s="1"/>
  <c r="S56" i="1"/>
  <c r="T56" i="1" s="1"/>
  <c r="U56" i="1" s="1"/>
  <c r="J56" i="1"/>
  <c r="S55" i="1"/>
  <c r="T55" i="1" s="1"/>
  <c r="U55" i="1" s="1"/>
  <c r="S54" i="1"/>
  <c r="T54" i="1" s="1"/>
  <c r="U54" i="1" s="1"/>
  <c r="S53" i="1"/>
  <c r="T53" i="1" s="1"/>
  <c r="U53" i="1" s="1"/>
  <c r="J53" i="1"/>
  <c r="J52" i="1"/>
  <c r="J50" i="1"/>
  <c r="J49" i="1"/>
  <c r="S49" i="1"/>
  <c r="T49" i="1" s="1"/>
  <c r="U49" i="1" s="1"/>
  <c r="S48" i="1"/>
  <c r="T48" i="1" s="1"/>
  <c r="U48" i="1" s="1"/>
  <c r="J48" i="1"/>
  <c r="S46" i="1"/>
  <c r="T46" i="1" s="1"/>
  <c r="U46" i="1" s="1"/>
  <c r="J45" i="1"/>
  <c r="S45" i="1"/>
  <c r="T45" i="1" s="1"/>
  <c r="U45" i="1" s="1"/>
  <c r="J44" i="1"/>
  <c r="S44" i="1"/>
  <c r="T44" i="1" s="1"/>
  <c r="U44" i="1" s="1"/>
  <c r="J42" i="1"/>
  <c r="S43" i="1"/>
  <c r="T43" i="1" s="1"/>
  <c r="U43" i="1" s="1"/>
  <c r="S41" i="1"/>
  <c r="T41" i="1" s="1"/>
  <c r="U41" i="1" s="1"/>
  <c r="S40" i="1"/>
  <c r="T40" i="1" s="1"/>
  <c r="U40" i="1" s="1"/>
  <c r="S39" i="1"/>
  <c r="T39" i="1" s="1"/>
  <c r="U39" i="1" s="1"/>
  <c r="J39" i="1"/>
  <c r="S38" i="1"/>
  <c r="T38" i="1" s="1"/>
  <c r="U38" i="1" s="1"/>
  <c r="J38" i="1"/>
  <c r="S37" i="1"/>
  <c r="T37" i="1" s="1"/>
  <c r="U37" i="1" s="1"/>
  <c r="J36" i="1"/>
  <c r="S36" i="1"/>
  <c r="T36" i="1" s="1"/>
  <c r="U36" i="1" s="1"/>
  <c r="S35" i="1"/>
  <c r="T35" i="1" s="1"/>
  <c r="U35" i="1" s="1"/>
  <c r="J35" i="1"/>
  <c r="S34" i="1"/>
  <c r="T34" i="1" s="1"/>
  <c r="U34" i="1" s="1"/>
  <c r="Q10" i="1" l="1"/>
  <c r="R10" i="1" s="1"/>
  <c r="Q11" i="1"/>
  <c r="R11" i="1" s="1"/>
  <c r="Q12" i="1"/>
  <c r="R12" i="1" s="1"/>
  <c r="Q13" i="1"/>
  <c r="R13" i="1" s="1"/>
  <c r="Q14" i="1"/>
  <c r="R14" i="1" s="1"/>
  <c r="Q15" i="1"/>
  <c r="R15" i="1" s="1"/>
  <c r="Q16" i="1"/>
  <c r="R16" i="1" s="1"/>
  <c r="Q17" i="1"/>
  <c r="R17" i="1" s="1"/>
  <c r="Q18" i="1"/>
  <c r="R18" i="1" s="1"/>
  <c r="Q19" i="1"/>
  <c r="R19" i="1" s="1"/>
  <c r="P20" i="1"/>
  <c r="Q20" i="1" s="1"/>
  <c r="R20" i="1" s="1"/>
  <c r="Q21" i="1"/>
  <c r="R21" i="1" s="1"/>
  <c r="Q22" i="1"/>
  <c r="R22" i="1" s="1"/>
  <c r="P23" i="1"/>
  <c r="Q23" i="1" s="1"/>
  <c r="R23" i="1" s="1"/>
  <c r="P24" i="1"/>
  <c r="Q24" i="1" s="1"/>
  <c r="R24" i="1" s="1"/>
  <c r="P25" i="1"/>
  <c r="Q25" i="1" s="1"/>
  <c r="R25" i="1" s="1"/>
  <c r="Q26" i="1"/>
  <c r="R26" i="1" s="1"/>
  <c r="P27" i="1"/>
  <c r="Q27" i="1" s="1"/>
  <c r="R27" i="1" s="1"/>
  <c r="P28" i="1"/>
  <c r="Q28" i="1" s="1"/>
  <c r="R28" i="1" s="1"/>
  <c r="P29" i="1"/>
  <c r="Q29" i="1" s="1"/>
  <c r="R29" i="1" s="1"/>
  <c r="P30" i="1"/>
  <c r="Q30" i="1" s="1"/>
  <c r="R30" i="1" s="1"/>
  <c r="P31" i="1"/>
  <c r="Q31" i="1" s="1"/>
  <c r="R31" i="1" s="1"/>
  <c r="Q32" i="1"/>
  <c r="R32" i="1" s="1"/>
  <c r="Q33" i="1"/>
  <c r="R33" i="1" s="1"/>
  <c r="M10" i="1"/>
  <c r="N10" i="1" s="1"/>
  <c r="M11" i="1"/>
  <c r="N11" i="1" s="1"/>
  <c r="M12" i="1"/>
  <c r="N12" i="1" s="1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L20" i="1"/>
  <c r="M20" i="1" s="1"/>
  <c r="N20" i="1" s="1"/>
  <c r="M21" i="1"/>
  <c r="N21" i="1" s="1"/>
  <c r="M22" i="1"/>
  <c r="N22" i="1" s="1"/>
  <c r="L23" i="1"/>
  <c r="M23" i="1" s="1"/>
  <c r="N23" i="1" s="1"/>
  <c r="L24" i="1"/>
  <c r="M24" i="1" s="1"/>
  <c r="N24" i="1" s="1"/>
  <c r="L25" i="1"/>
  <c r="M25" i="1" s="1"/>
  <c r="N25" i="1" s="1"/>
  <c r="M26" i="1"/>
  <c r="N26" i="1" s="1"/>
  <c r="L27" i="1"/>
  <c r="M27" i="1" s="1"/>
  <c r="N27" i="1" s="1"/>
  <c r="L28" i="1"/>
  <c r="M28" i="1" s="1"/>
  <c r="N28" i="1" s="1"/>
  <c r="L29" i="1"/>
  <c r="M29" i="1" s="1"/>
  <c r="N29" i="1" s="1"/>
  <c r="L30" i="1"/>
  <c r="M30" i="1" s="1"/>
  <c r="N30" i="1" s="1"/>
  <c r="L31" i="1"/>
  <c r="M31" i="1" s="1"/>
  <c r="N31" i="1" s="1"/>
  <c r="M32" i="1"/>
  <c r="N32" i="1" s="1"/>
  <c r="M33" i="1"/>
  <c r="N33" i="1" s="1"/>
  <c r="I10" i="1"/>
  <c r="I12" i="1"/>
  <c r="I13" i="1"/>
  <c r="I14" i="1"/>
  <c r="I15" i="1"/>
  <c r="I16" i="1"/>
  <c r="I17" i="1"/>
  <c r="I18" i="1"/>
  <c r="I19" i="1"/>
  <c r="H20" i="1"/>
  <c r="I20" i="1" s="1"/>
  <c r="I21" i="1"/>
  <c r="I22" i="1"/>
  <c r="H23" i="1"/>
  <c r="I23" i="1" s="1"/>
  <c r="H24" i="1"/>
  <c r="I24" i="1" s="1"/>
  <c r="H25" i="1"/>
  <c r="I25" i="1" s="1"/>
  <c r="I26" i="1"/>
  <c r="H27" i="1"/>
  <c r="I27" i="1" s="1"/>
  <c r="H28" i="1"/>
  <c r="I28" i="1" s="1"/>
  <c r="H29" i="1"/>
  <c r="I29" i="1" s="1"/>
  <c r="H30" i="1"/>
  <c r="I30" i="1" s="1"/>
  <c r="H31" i="1"/>
  <c r="I31" i="1" s="1"/>
  <c r="I32" i="1"/>
  <c r="I33" i="1"/>
  <c r="I63" i="1"/>
  <c r="J63" i="1" s="1"/>
  <c r="Q9" i="1"/>
  <c r="R9" i="1" s="1"/>
  <c r="M9" i="1"/>
  <c r="N9" i="1" s="1"/>
  <c r="S63" i="1" l="1"/>
  <c r="T63" i="1" s="1"/>
  <c r="U63" i="1" s="1"/>
  <c r="J33" i="1"/>
  <c r="S33" i="1"/>
  <c r="T33" i="1" s="1"/>
  <c r="U33" i="1" s="1"/>
  <c r="J32" i="1"/>
  <c r="S32" i="1"/>
  <c r="T32" i="1" s="1"/>
  <c r="U32" i="1" s="1"/>
  <c r="J31" i="1"/>
  <c r="S31" i="1"/>
  <c r="T31" i="1" s="1"/>
  <c r="U31" i="1" s="1"/>
  <c r="J30" i="1"/>
  <c r="S30" i="1"/>
  <c r="T30" i="1" s="1"/>
  <c r="U30" i="1" s="1"/>
  <c r="J29" i="1"/>
  <c r="S29" i="1"/>
  <c r="T29" i="1" s="1"/>
  <c r="U29" i="1" s="1"/>
  <c r="J28" i="1"/>
  <c r="S28" i="1"/>
  <c r="T28" i="1" s="1"/>
  <c r="U28" i="1" s="1"/>
  <c r="J27" i="1"/>
  <c r="S27" i="1"/>
  <c r="T27" i="1" s="1"/>
  <c r="U27" i="1" s="1"/>
  <c r="J26" i="1"/>
  <c r="S26" i="1"/>
  <c r="T26" i="1" s="1"/>
  <c r="U26" i="1" s="1"/>
  <c r="J25" i="1"/>
  <c r="S25" i="1"/>
  <c r="T25" i="1" s="1"/>
  <c r="U25" i="1" s="1"/>
  <c r="J24" i="1"/>
  <c r="S24" i="1"/>
  <c r="T24" i="1" s="1"/>
  <c r="U24" i="1" s="1"/>
  <c r="J23" i="1"/>
  <c r="S23" i="1"/>
  <c r="T23" i="1" s="1"/>
  <c r="U23" i="1" s="1"/>
  <c r="J22" i="1"/>
  <c r="S22" i="1"/>
  <c r="T22" i="1" s="1"/>
  <c r="U22" i="1" s="1"/>
  <c r="J21" i="1"/>
  <c r="S21" i="1"/>
  <c r="T21" i="1" s="1"/>
  <c r="U21" i="1" s="1"/>
  <c r="J20" i="1"/>
  <c r="S20" i="1"/>
  <c r="T20" i="1" s="1"/>
  <c r="U20" i="1" s="1"/>
  <c r="J19" i="1"/>
  <c r="S19" i="1"/>
  <c r="T19" i="1" s="1"/>
  <c r="U19" i="1" s="1"/>
  <c r="J18" i="1"/>
  <c r="S18" i="1"/>
  <c r="T18" i="1" s="1"/>
  <c r="U18" i="1" s="1"/>
  <c r="J17" i="1"/>
  <c r="S17" i="1"/>
  <c r="T17" i="1" s="1"/>
  <c r="U17" i="1" s="1"/>
  <c r="J16" i="1"/>
  <c r="S16" i="1"/>
  <c r="T16" i="1" s="1"/>
  <c r="U16" i="1" s="1"/>
  <c r="J15" i="1"/>
  <c r="S15" i="1"/>
  <c r="T15" i="1" s="1"/>
  <c r="U15" i="1" s="1"/>
  <c r="J14" i="1"/>
  <c r="S14" i="1"/>
  <c r="T14" i="1" s="1"/>
  <c r="U14" i="1" s="1"/>
  <c r="J13" i="1"/>
  <c r="S13" i="1"/>
  <c r="T13" i="1" s="1"/>
  <c r="U13" i="1" s="1"/>
  <c r="J12" i="1"/>
  <c r="S12" i="1"/>
  <c r="T12" i="1" s="1"/>
  <c r="U12" i="1" s="1"/>
  <c r="J11" i="1"/>
  <c r="S11" i="1"/>
  <c r="T11" i="1" s="1"/>
  <c r="U11" i="1" s="1"/>
  <c r="J10" i="1"/>
  <c r="S10" i="1"/>
  <c r="T10" i="1" s="1"/>
  <c r="U10" i="1" s="1"/>
  <c r="R64" i="1"/>
  <c r="S9" i="1"/>
  <c r="T9" i="1" s="1"/>
  <c r="U9" i="1" s="1"/>
  <c r="N64" i="1"/>
  <c r="U64" i="1" l="1"/>
  <c r="J6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  <author>Adriana Janeth Vesga Maldonado</author>
  </authors>
  <commentList>
    <comment ref="D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Especificaciones tecnicas: Detallar el producto de manera especifica, que aborde cada componente o caracteristica interna o externa del producto o servicio. Ejemplo: Tamaño, caracteristicas del material.
</t>
        </r>
      </text>
    </comment>
    <comment ref="E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Unidad de Medida:
Presentación en la que viene el producto. Ejemplo: Metros, Rollos, Oz, Lts, Gramos, etc.</t>
        </r>
      </text>
    </comment>
    <comment ref="F8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Adriana Janeth Vesga Maldonado:</t>
        </r>
        <r>
          <rPr>
            <sz val="9"/>
            <color indexed="81"/>
            <rFont val="Tahoma"/>
            <family val="2"/>
          </rPr>
          <t xml:space="preserve">
Si el elemento a solicitar pertenece al rubro de materiales de formación o a otro rubro del centro</t>
        </r>
      </text>
    </comment>
  </commentList>
</comments>
</file>

<file path=xl/sharedStrings.xml><?xml version="1.0" encoding="utf-8"?>
<sst xmlns="http://schemas.openxmlformats.org/spreadsheetml/2006/main" count="193" uniqueCount="130">
  <si>
    <t>ANALISIS DE PRECIOS</t>
  </si>
  <si>
    <t>COTIZACIONES:</t>
  </si>
  <si>
    <t>PROMEDIO</t>
  </si>
  <si>
    <t>ITEM</t>
  </si>
  <si>
    <t>NECESIDAD</t>
  </si>
  <si>
    <t>ESPECIFICACIONES TÉCNICAS</t>
  </si>
  <si>
    <t>UNIDAD DE MEDIDA</t>
  </si>
  <si>
    <t>CANTIDAD SOLICITDA</t>
  </si>
  <si>
    <t>VALOR UNITARIO</t>
  </si>
  <si>
    <t>VALOR IVA</t>
  </si>
  <si>
    <t>VALOR UNITARIO + IVA</t>
  </si>
  <si>
    <t>VALOR TOTAL</t>
  </si>
  <si>
    <t>VALOR PROMEDIO UNITARIO</t>
  </si>
  <si>
    <t>VALOR SECOP II</t>
  </si>
  <si>
    <t>VALOR PROMEDIO TOTAL</t>
  </si>
  <si>
    <t>PRESUPUESTO</t>
  </si>
  <si>
    <t xml:space="preserve">NOTA: </t>
  </si>
  <si>
    <t>EMPRESA 1 (TODO MASCOTAS)</t>
  </si>
  <si>
    <t>Tijeras de podar</t>
  </si>
  <si>
    <t>Tijeras de poda de una mano en acero, cuchilla en acero inoxidable de paso, de 8 pulgadas, cuerpo de polietileno y mangos de propileno color rojo o verde</t>
  </si>
  <si>
    <t>UNIDAD</t>
  </si>
  <si>
    <t>Tijera Podadora Pico de Loro de metal de dos hojas en lamina de acero con mango antideslizante.</t>
  </si>
  <si>
    <t>Inoculantes Biológicos</t>
  </si>
  <si>
    <t>Inoculantes Biológicos: Bacillus subtilis, Azospirillum sp, Pseudomonas fluorescens, Azotobacter sp en concentración de 1 x 1010 UFC por ml</t>
  </si>
  <si>
    <t>LITRO</t>
  </si>
  <si>
    <t>Insecticidas invectrina</t>
  </si>
  <si>
    <t>Insecticida biológico a base de extracto de ajo (allium sativum), extracto de aji (capsicum annuum), limoneno, disulfuro de alilo, capsaisin, ácido nicotinico,</t>
  </si>
  <si>
    <t xml:space="preserve">UNIDAD </t>
  </si>
  <si>
    <t>Abono</t>
  </si>
  <si>
    <t>ABONO,             UREA            NITROGENADO COMPOSICIÓN     - NITRÓGENO  TOTAL  (N)
46       %,       NITRÓGENO       URÉICO       (N)
46.0  %  BIURET  MÁXIMO  1.5  %  EMPAQUE BULTOS   DE   50   KILOS.   PRESENTACIÓN GRANULADO.</t>
  </si>
  <si>
    <t>BULTO</t>
  </si>
  <si>
    <t>ABONO ORGANICO, SUSTANCIA VEGETAL HUMIDIFICADA RICA EN MATERIA ORGANICA NOMBRE LEONARDITA, PRESENTACIÓN EN POLVO. PRESENTACIÓN BOLSA POR 1 KG</t>
  </si>
  <si>
    <t>KILO</t>
  </si>
  <si>
    <t>Abono Orgánico Líquido Acondicionador de Suelos con variedad de vitaminas, aminoácidos y nutrientes como Nitrógeno, Fósforo, Potasio, Magnesio, Calcio, Sodio, Níquel y Zinc, altamente disponibles y asimilables para el adecuado desarrollo de cultivos y crecimiento de plantas. presentación Kg</t>
  </si>
  <si>
    <t>Mezclas de nitrógeno – fósforo – potasio – npk</t>
  </si>
  <si>
    <t>Fertilizante complejo compuesto Granular  15-15-15, presentación en sacos de polipropileno laminado en presentación de bulto por 50 kg</t>
  </si>
  <si>
    <t xml:space="preserve">BULTO </t>
  </si>
  <si>
    <t>Fertilizante de potasio</t>
  </si>
  <si>
    <t>FERTILIZANTE COMPLEJO GRANULADO 15-4-23-4, COMPUESTO CON - N 15% N NÍTRICO 6.7% N AMONIACAL 8.3% P2O5 4% K2O 23% MGO 4% S 2% B 0.1% ZN 0.1% . PRESENTACIÓN BULTO POR 50 KG.</t>
  </si>
  <si>
    <t xml:space="preserve">Hormonas para plantas </t>
  </si>
  <si>
    <t>Fertilizantes Borax, concentración boro (B) 14%, formulación cristales solubles, presentación bolsa por kilogramo.</t>
  </si>
  <si>
    <t>Insecticidas</t>
  </si>
  <si>
    <t>INSECTICIDA BIOLOGÍCO,   BACILLUS   THURINGIENSIS PRESENTACION     PRESENTACIÓN  BOTELLA      X      LITRO, CONTENIDO:
MINIMO   1   X   109   GR.   DE   PRODUCTO FORMULADO</t>
  </si>
  <si>
    <t>Carretilla</t>
  </si>
  <si>
    <t xml:space="preserve">Carretilla Buggy con Capacidad del platón: 90 litros-3.18 ft3, Calibre del platón: 0.9mm Llanta: Neumática de 4 lonas. Chasis: Madera Platón: Plástico </t>
  </si>
  <si>
    <t>Manguera de agua</t>
  </si>
  <si>
    <t>Manguera, material polietileno recuperado-virgen 50/50, ROLLO x 200 mts, calibre 35 mil. Unidad de medida: metro</t>
  </si>
  <si>
    <t>METROS</t>
  </si>
  <si>
    <t>Manguera flexible, presión de trabajo 200 PSI con revestimiento, diámetro 4 pulgadas x ml. Unidad de medida: metro</t>
  </si>
  <si>
    <t>Tiendas carpas y estructuras de membrana</t>
  </si>
  <si>
    <t>Polisombra color Negra Al 80% Rollo 4 X 30 Mts Largo.</t>
  </si>
  <si>
    <t>Malla polisombra</t>
  </si>
  <si>
    <t>Polisombra 'Malla Tejida en polietileno HD con estabilizador U.V;utilizada para generar sombra y protección contra rayos U.V;porcentaje de sombra 65% , para la construccion de ivernaculos, de 4 metros de ancho. Unidad de medida: metros.</t>
  </si>
  <si>
    <t>Tanques de almacenamiento de agua</t>
  </si>
  <si>
    <t>Tanque doble capa  de  1000. Tanque de almacenamiento agua</t>
  </si>
  <si>
    <t>Chorros de riego.</t>
  </si>
  <si>
    <t>Cinta riego x goteo. Rollo de 1000 m, calibre 8 mil  goteros cada 20 cm, descarga 5 a 7 LPH metro,  presión de trabajo 0,8 bar</t>
  </si>
  <si>
    <t>ROLLO</t>
  </si>
  <si>
    <t>Canastillas para mercancias</t>
  </si>
  <si>
    <t>CANASTILLA PLÁSTICA, MP-6018TT, CON DE TAMAÑO: 60X40X13CM, 
PESO: 2000GR,  VOLUMEN: 43 CM3, APILAMIENTO: 250KGCANASTILLA PLÁSTICA CON FONDO TAPADO Y PAREDES TAPADAS TT, EN MATERIAL PE RECUPERADO. PROTEGE EL PRODUCTO DE FACTORES EXTERNOS, COMO SUCIEDAD Y/O HUMEDAD. CANASTILLA SIN PERFORACIÓN QUE EVITA EL DERRAME DE LÍQUIDOS SE PUEDEN APILAR. Unidad de medida: unidad</t>
  </si>
  <si>
    <t>Botas para hombre</t>
  </si>
  <si>
    <t>Bota pantanera suela amarilla Tallas 36-37-38(2)-40(2)-42(2)</t>
  </si>
  <si>
    <t>PAR</t>
  </si>
  <si>
    <t>Bolsas de lona</t>
  </si>
  <si>
    <t xml:space="preserve">Saco de Lona de Propileno de 50 Kg. Material de empaque fuerte y resistente, bordado con hilos gruso para darle mas resistencia al empaque. Requerido para el empacado de  Yuca Industrial. </t>
  </si>
  <si>
    <t>Baldes para limpieza</t>
  </si>
  <si>
    <t>BALDE RESISTENTE  Y  SEGURO, CON  MANIJA PARA TRANSPORTAR FÁCILMENTE. PLASTICO COLOR BLANCO CAPACIDAD 20 LITROS</t>
  </si>
  <si>
    <t>Cuchillo de injertos</t>
  </si>
  <si>
    <t xml:space="preserve">Cuchillo Gurbia banano selección 4" Lo que tienes que saber de este producto, Hoja de acero inoxidable. Mango de madera. Largo de la hoja de 12.5cm. Presentación por unidad. </t>
  </si>
  <si>
    <t>Excavadora de hoyos para postes</t>
  </si>
  <si>
    <t>AHOYADORA: Accesorio agro, herramientas mango largo, tipo paladraga sencilla, cavadora articulada, material alta resistencia al óxido, fácil de usar. 1.30 metros de largo</t>
  </si>
  <si>
    <t>Sandia charleston gray</t>
  </si>
  <si>
    <t>PATILLA (SANDIA) - ENTERA, FIRME, SANA Y EN ESTADO DE MADUREZ  DE CONSUMO. EMPACADO A GRANEL EN CONDICIONES ÓPTIMAS DE CONSERVACIÓN, PRESENTACIÓN 500G.</t>
  </si>
  <si>
    <t>LIBRA</t>
  </si>
  <si>
    <t>Bandejas de Germinación</t>
  </si>
  <si>
    <t>Bandejas de Germinación x 50 Cavidades.  Largo x Ancho x Profundidad: 55 cm x 29 cm x 12 cm. Presentación por unidad</t>
  </si>
  <si>
    <t>Malla</t>
  </si>
  <si>
    <t xml:space="preserve">Rollos de MALLA diamante CACAOTERA Cafetera para marquesitas y paseras. Total cobertura 60 metros cuadrados x Rollo, Elaborada en polietileno de alta densidad + fitro UV a 2 años. DESCRIPCIÓN: MALLA para el secado del café y cacao EVITA HONGOS POR HUMEDAD.
Presentación: Ancho 3 mts x 100 mts de largo.  </t>
  </si>
  <si>
    <t>CAL AGRICOLA. . Codigo 30111607</t>
  </si>
  <si>
    <t>CAL AGRICOLA. Contenido mínimo de CaCO3 85%. Bulto por 50 kg.</t>
  </si>
  <si>
    <t>Fertilizante de fosforo 10171603</t>
  </si>
  <si>
    <t>Fertilizante edáfico, granular, grado 40-0-0-6 (S), Presentación bulto X 50 Kg.</t>
  </si>
  <si>
    <t xml:space="preserve">Semilla de maiz </t>
  </si>
  <si>
    <t>Semilla de Maiz, variedad ICA V-109, su período vegetativo (siembra a cosecha) es de 120 días y la floración femenina (salida de los cabellos del capacho) de 53. Altitud, 0-1.000 msnm. Presentación bolsa x kg.</t>
  </si>
  <si>
    <t xml:space="preserve">Guante anticortada </t>
  </si>
  <si>
    <t>Guantes de seguridad de vaquetea sencillo,CARACTERÍSTICAS: Largo: 24 cms, Talla Única, Suave al tacto, Resistencia a la tensión, al corte y la abrasión, Composición: 100% Cuero Vaqueta. Presentación par.</t>
  </si>
  <si>
    <t xml:space="preserve">Alambre puas  </t>
  </si>
  <si>
    <t>Alaambre de  pua calibre de 16.5mt x 400 16 kg</t>
  </si>
  <si>
    <t xml:space="preserve">Grapas </t>
  </si>
  <si>
    <t>Grapas para alambre de puas grandes, fabricadas en acero con acabado galvanizado, resistente a la corrosión, corrugadas con diseño en "U" para mayor fijación en alambres o mallas. Presentación caja x 1 Kg.</t>
  </si>
  <si>
    <t>CAJA</t>
  </si>
  <si>
    <t xml:space="preserve">Escavadora de hoyos para postes </t>
  </si>
  <si>
    <t>Semilla de maiz</t>
  </si>
  <si>
    <t>SEMILLA CERTIFICADA DE MAIZ  V 305, GERMINACION MINIMA 90%. AL MOMENTO DE LA ENTREGA CON UNA VIDA ÚTIL DE AL MENOS UN AÑO.  PRESENTACION BOLSA DE UN (1) KILOGRAMO</t>
  </si>
  <si>
    <t>Semillas o plántulas de fríjol</t>
  </si>
  <si>
    <t xml:space="preserve">SEMILLA FRIJOL CAUPÍ, usos en alimentación humana, animal, abono verde y fijación de nitrógeno (N). Presentación por kg. </t>
  </si>
  <si>
    <t>Boquillas de rociado</t>
  </si>
  <si>
    <t>Boquilla de aspersión en polímero, con inserto en acero, de abanico espejo, gota gruesa.Unidad de medida: unidad.</t>
  </si>
  <si>
    <t>Boquilla de aspersión con inserto en cerámica, de cono hueco,  gota fina.Unidad de medida: unidad</t>
  </si>
  <si>
    <t>Boquilla para aspersora,  manual, tipo abanico, Material Polímero. Unidad de medida: unidad</t>
  </si>
  <si>
    <t>Tanque plástico.</t>
  </si>
  <si>
    <t xml:space="preserve">CANECA    PLASTICA    AZUL    CON    TAPA DE   ARO   DE SEGURIDAD CON CAPACIDAD DE 100 LITROS </t>
  </si>
  <si>
    <t>Películas</t>
  </si>
  <si>
    <t xml:space="preserve">Cintas para injerto. Es un plástico semitransparente que provee de una barrera hermética. No posee olor, es incoloro y es semitransparente. Permite el intercambio microscópico de gases (oxígeno, dióxido de carbono, etc.). Se extiende más de 200% de la longitud original. </t>
  </si>
  <si>
    <t>CANECA    PLASTICA    AZUL    CON    TAPA DE   ARO   DE SEGURIDAD CON CAPACIDAD DE 200 LITROS</t>
  </si>
  <si>
    <t xml:space="preserve">Cuchillo de injertos </t>
  </si>
  <si>
    <t xml:space="preserve">Cuchillo de injertos, Cuchillo De filo de un lado, longitud total 10 cm. Hoja de acero al carbono. Cada cuchillo cuenta con un filo pronunciado, tiene inserciones y remaches de latón fuerte y empuñadura de nogal que se adapta perfectamente a la mano. Presentación por unidad, Peso 55 g. </t>
  </si>
  <si>
    <t>Abonos orgánicos y nutrientes para plantas</t>
  </si>
  <si>
    <t>Controlador biológico micorrizas glomu ssp. Entrophospora sp, scutellopora sp, acaulospora sp. Mínimo 230 esporas por gramo de suelo, presentación bulto de 50 kg.</t>
  </si>
  <si>
    <t>1Cobre</t>
  </si>
  <si>
    <t>Sulfato de Cobre al 98% mínimo; con las siguientes características: Apariencia Cristales, gránulos o polvo, Color: Azul, Olor: Sin Olor, pH 6-, bolsa de kilo .   Punto de ebullision, °c a 760mmhg</t>
  </si>
  <si>
    <t>Nutriente foliar</t>
  </si>
  <si>
    <t>Fertilizante Foliar líquido, composición N 50 g/L; Mg 30g/L; S 45 g/L; B 50 g/L, con elementos menores quelatados con EDTA y citratos, presentación de frasco por 1 litro.</t>
  </si>
  <si>
    <t>Pesticidas o repelentes de plagas</t>
  </si>
  <si>
    <t xml:space="preserve">Repelente biologico de plagas: Extracto De Plantas Ajo-Aji. Composición: Extracto de Ají 100 gr/lt. Extracto de Ajo 100 gr/lt. Con Registro ICA, repelente e insecticida natural, conjuga 2 modos de acción por contacto y detección de compuestos volátiles que generan mecanismos de acción de repelencia, irritación y control sobre una amplia variedad de insectos plagas en diferentes cultivos.  Presentación por litro </t>
  </si>
  <si>
    <t>FERTILIZANTE</t>
  </si>
  <si>
    <t>Lombricompuesto</t>
  </si>
  <si>
    <t xml:space="preserve">MALLA DE CERRAMIENTO </t>
  </si>
  <si>
    <t>Malla de  encerramiento para huerto casero rollo  x100 m</t>
  </si>
  <si>
    <t>SEMILLAS</t>
  </si>
  <si>
    <t>frijol Cabecita negra</t>
  </si>
  <si>
    <t xml:space="preserve">Maiz </t>
  </si>
  <si>
    <t xml:space="preserve">Guandul </t>
  </si>
  <si>
    <t>SEMILLA CERTIFICADA DE AJI DULCE (VARIEDAD TOPITO)  Unidad de medida: sobres x 25 gramos.</t>
  </si>
  <si>
    <t>SOBRES</t>
  </si>
  <si>
    <t xml:space="preserve">TANQUE PLASTICO </t>
  </si>
  <si>
    <t>Tanque bajito en polietileno de 250 litro</t>
  </si>
  <si>
    <t xml:space="preserve">CINTA DE GOTEO Y ACCESORIOS </t>
  </si>
  <si>
    <t>EMPRESA 3 (MI MASCOTAS)</t>
  </si>
  <si>
    <t>EMPRESA 2 (EL BECERRO)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</si>
</sst>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&quot;$&quot;#,##0.00"/>
    <numFmt numFmtId="167" formatCode="_-&quot;$&quot;\ * #,##0_-;\-&quot;$&quot;\ * #,##0_-;_-&quot;$&quot;\ 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Arial"/>
      <family val="2"/>
    </font>
    <font>
      <b/>
      <sz val="16"/>
      <name val="Arial"/>
      <family val="2"/>
    </font>
    <font>
      <sz val="9"/>
      <color theme="1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20"/>
      <name val="Arial"/>
      <family val="2"/>
    </font>
    <font>
      <sz val="10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DDF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theme="0" tint="-0.14999847407452621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3" fillId="0" borderId="0"/>
  </cellStyleXfs>
  <cellXfs count="12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5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2" borderId="1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vertical="center" wrapText="1"/>
    </xf>
    <xf numFmtId="43" fontId="0" fillId="0" borderId="0" xfId="0" applyNumberFormat="1"/>
    <xf numFmtId="0" fontId="9" fillId="2" borderId="15" xfId="2" applyFont="1" applyFill="1" applyBorder="1" applyAlignment="1">
      <alignment horizontal="center" vertical="center" wrapText="1"/>
    </xf>
    <xf numFmtId="0" fontId="9" fillId="2" borderId="0" xfId="2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67" fontId="14" fillId="3" borderId="7" xfId="4" applyNumberFormat="1" applyFont="1" applyFill="1" applyBorder="1" applyAlignment="1">
      <alignment vertical="center"/>
    </xf>
    <xf numFmtId="164" fontId="17" fillId="0" borderId="14" xfId="3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vertical="center"/>
    </xf>
    <xf numFmtId="0" fontId="17" fillId="3" borderId="10" xfId="0" applyFont="1" applyFill="1" applyBorder="1" applyAlignment="1">
      <alignment vertical="center"/>
    </xf>
    <xf numFmtId="165" fontId="17" fillId="3" borderId="9" xfId="0" applyNumberFormat="1" applyFont="1" applyFill="1" applyBorder="1" applyAlignment="1">
      <alignment vertical="center"/>
    </xf>
    <xf numFmtId="0" fontId="17" fillId="7" borderId="10" xfId="0" applyFont="1" applyFill="1" applyBorder="1" applyAlignment="1">
      <alignment vertical="center"/>
    </xf>
    <xf numFmtId="0" fontId="14" fillId="0" borderId="0" xfId="0" applyFont="1"/>
    <xf numFmtId="44" fontId="14" fillId="0" borderId="0" xfId="4" applyFont="1"/>
    <xf numFmtId="0" fontId="17" fillId="0" borderId="0" xfId="0" applyFont="1"/>
    <xf numFmtId="44" fontId="17" fillId="0" borderId="0" xfId="4" applyFont="1"/>
    <xf numFmtId="0" fontId="14" fillId="8" borderId="0" xfId="0" applyFont="1" applyFill="1"/>
    <xf numFmtId="4" fontId="14" fillId="8" borderId="5" xfId="0" applyNumberFormat="1" applyFont="1" applyFill="1" applyBorder="1"/>
    <xf numFmtId="165" fontId="14" fillId="0" borderId="0" xfId="0" applyNumberFormat="1" applyFont="1"/>
    <xf numFmtId="0" fontId="11" fillId="6" borderId="1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43" fontId="17" fillId="4" borderId="6" xfId="0" applyNumberFormat="1" applyFont="1" applyFill="1" applyBorder="1" applyAlignment="1">
      <alignment vertical="center"/>
    </xf>
    <xf numFmtId="0" fontId="17" fillId="4" borderId="19" xfId="0" applyFont="1" applyFill="1" applyBorder="1" applyAlignment="1">
      <alignment vertical="center"/>
    </xf>
    <xf numFmtId="0" fontId="17" fillId="6" borderId="5" xfId="0" applyFont="1" applyFill="1" applyBorder="1" applyAlignment="1">
      <alignment vertical="center"/>
    </xf>
    <xf numFmtId="165" fontId="17" fillId="6" borderId="19" xfId="0" applyNumberFormat="1" applyFont="1" applyFill="1" applyBorder="1" applyAlignment="1">
      <alignment vertical="center"/>
    </xf>
    <xf numFmtId="164" fontId="15" fillId="0" borderId="7" xfId="3" applyFont="1" applyFill="1" applyBorder="1" applyAlignment="1">
      <alignment horizontal="center" vertical="center" wrapText="1"/>
    </xf>
    <xf numFmtId="164" fontId="17" fillId="6" borderId="7" xfId="3" applyFont="1" applyFill="1" applyBorder="1" applyAlignment="1">
      <alignment horizontal="center" vertical="center" wrapText="1"/>
    </xf>
    <xf numFmtId="164" fontId="17" fillId="0" borderId="7" xfId="3" applyFont="1" applyFill="1" applyBorder="1" applyAlignment="1">
      <alignment horizontal="center" vertical="center" wrapText="1"/>
    </xf>
    <xf numFmtId="164" fontId="3" fillId="0" borderId="20" xfId="3" applyFont="1" applyFill="1" applyBorder="1" applyAlignment="1">
      <alignment horizontal="center" vertical="center" wrapText="1"/>
    </xf>
    <xf numFmtId="43" fontId="3" fillId="0" borderId="14" xfId="0" applyNumberFormat="1" applyFont="1" applyBorder="1" applyAlignment="1">
      <alignment horizontal="center" vertical="center" wrapText="1"/>
    </xf>
    <xf numFmtId="164" fontId="15" fillId="0" borderId="21" xfId="3" applyFont="1" applyFill="1" applyBorder="1" applyAlignment="1">
      <alignment horizontal="center" vertical="center" wrapText="1"/>
    </xf>
    <xf numFmtId="164" fontId="17" fillId="6" borderId="21" xfId="3" applyFont="1" applyFill="1" applyBorder="1" applyAlignment="1">
      <alignment horizontal="center" vertical="center" wrapText="1"/>
    </xf>
    <xf numFmtId="164" fontId="17" fillId="0" borderId="13" xfId="3" applyFont="1" applyFill="1" applyBorder="1" applyAlignment="1">
      <alignment horizontal="center" vertical="center" wrapText="1"/>
    </xf>
    <xf numFmtId="43" fontId="3" fillId="0" borderId="16" xfId="0" applyNumberFormat="1" applyFont="1" applyBorder="1" applyAlignment="1">
      <alignment horizontal="center" vertical="center" wrapText="1"/>
    </xf>
    <xf numFmtId="164" fontId="17" fillId="0" borderId="8" xfId="3" applyFont="1" applyFill="1" applyBorder="1" applyAlignment="1">
      <alignment horizontal="center" vertical="center" wrapText="1"/>
    </xf>
    <xf numFmtId="43" fontId="3" fillId="0" borderId="22" xfId="0" applyNumberFormat="1" applyFont="1" applyBorder="1" applyAlignment="1">
      <alignment horizontal="center" vertical="center" wrapText="1"/>
    </xf>
    <xf numFmtId="0" fontId="11" fillId="7" borderId="18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165" fontId="15" fillId="0" borderId="7" xfId="0" applyNumberFormat="1" applyFont="1" applyBorder="1" applyAlignment="1">
      <alignment horizontal="center" vertical="center" wrapText="1"/>
    </xf>
    <xf numFmtId="166" fontId="3" fillId="7" borderId="7" xfId="0" applyNumberFormat="1" applyFont="1" applyFill="1" applyBorder="1" applyAlignment="1">
      <alignment vertical="center"/>
    </xf>
    <xf numFmtId="165" fontId="15" fillId="0" borderId="21" xfId="0" applyNumberFormat="1" applyFont="1" applyBorder="1" applyAlignment="1">
      <alignment horizontal="center" vertical="center" wrapText="1"/>
    </xf>
    <xf numFmtId="166" fontId="3" fillId="7" borderId="21" xfId="0" applyNumberFormat="1" applyFont="1" applyFill="1" applyBorder="1" applyAlignment="1">
      <alignment vertical="center"/>
    </xf>
    <xf numFmtId="167" fontId="14" fillId="0" borderId="16" xfId="4" applyNumberFormat="1" applyFont="1" applyFill="1" applyBorder="1" applyAlignment="1">
      <alignment vertical="center"/>
    </xf>
    <xf numFmtId="167" fontId="14" fillId="0" borderId="16" xfId="4" applyNumberFormat="1" applyFont="1" applyFill="1" applyBorder="1"/>
    <xf numFmtId="0" fontId="11" fillId="3" borderId="18" xfId="0" applyFont="1" applyFill="1" applyBorder="1" applyAlignment="1">
      <alignment horizontal="center" vertical="center" wrapText="1"/>
    </xf>
    <xf numFmtId="165" fontId="17" fillId="0" borderId="7" xfId="0" applyNumberFormat="1" applyFont="1" applyBorder="1" applyAlignment="1">
      <alignment horizontal="center" vertical="center" wrapText="1"/>
    </xf>
    <xf numFmtId="164" fontId="14" fillId="0" borderId="14" xfId="3" applyFont="1" applyFill="1" applyBorder="1" applyAlignment="1">
      <alignment horizontal="center" vertical="center" wrapText="1"/>
    </xf>
    <xf numFmtId="165" fontId="17" fillId="0" borderId="21" xfId="0" applyNumberFormat="1" applyFont="1" applyBorder="1" applyAlignment="1">
      <alignment horizontal="center" vertical="center" wrapText="1"/>
    </xf>
    <xf numFmtId="167" fontId="14" fillId="3" borderId="21" xfId="4" applyNumberFormat="1" applyFont="1" applyFill="1" applyBorder="1" applyAlignment="1">
      <alignment vertical="center"/>
    </xf>
    <xf numFmtId="43" fontId="3" fillId="0" borderId="16" xfId="1" applyFont="1" applyFill="1" applyBorder="1" applyAlignment="1">
      <alignment horizontal="center" vertical="center"/>
    </xf>
    <xf numFmtId="165" fontId="9" fillId="2" borderId="15" xfId="1" applyNumberFormat="1" applyFont="1" applyFill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164" fontId="3" fillId="0" borderId="25" xfId="3" applyFont="1" applyFill="1" applyBorder="1" applyAlignment="1">
      <alignment horizontal="center" vertical="center" wrapText="1"/>
    </xf>
    <xf numFmtId="164" fontId="17" fillId="0" borderId="25" xfId="3" applyFont="1" applyFill="1" applyBorder="1" applyAlignment="1">
      <alignment horizontal="center" vertical="center" wrapText="1"/>
    </xf>
    <xf numFmtId="164" fontId="17" fillId="0" borderId="20" xfId="3" applyFont="1" applyFill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right" vertical="center"/>
    </xf>
    <xf numFmtId="165" fontId="17" fillId="4" borderId="12" xfId="0" applyNumberFormat="1" applyFont="1" applyFill="1" applyBorder="1" applyAlignment="1">
      <alignment vertical="center"/>
    </xf>
    <xf numFmtId="164" fontId="17" fillId="0" borderId="21" xfId="3" applyFont="1" applyFill="1" applyBorder="1" applyAlignment="1">
      <alignment horizontal="center" vertical="center" wrapText="1"/>
    </xf>
    <xf numFmtId="164" fontId="17" fillId="0" borderId="23" xfId="3" applyFont="1" applyFill="1" applyBorder="1" applyAlignment="1">
      <alignment horizontal="center" vertical="center" wrapText="1"/>
    </xf>
    <xf numFmtId="43" fontId="3" fillId="0" borderId="26" xfId="1" applyFont="1" applyFill="1" applyBorder="1" applyAlignment="1">
      <alignment horizontal="center" vertical="center"/>
    </xf>
    <xf numFmtId="165" fontId="17" fillId="0" borderId="17" xfId="0" applyNumberFormat="1" applyFont="1" applyBorder="1" applyAlignment="1">
      <alignment horizontal="center" vertical="center" wrapText="1"/>
    </xf>
    <xf numFmtId="0" fontId="17" fillId="4" borderId="11" xfId="0" applyFont="1" applyFill="1" applyBorder="1" applyAlignment="1">
      <alignment vertical="center"/>
    </xf>
    <xf numFmtId="165" fontId="17" fillId="7" borderId="9" xfId="0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164" fontId="17" fillId="4" borderId="11" xfId="0" applyNumberFormat="1" applyFont="1" applyFill="1" applyBorder="1" applyAlignment="1">
      <alignment vertical="center"/>
    </xf>
    <xf numFmtId="0" fontId="11" fillId="9" borderId="10" xfId="0" applyFont="1" applyFill="1" applyBorder="1" applyAlignment="1">
      <alignment vertical="center"/>
    </xf>
    <xf numFmtId="0" fontId="17" fillId="9" borderId="11" xfId="0" applyFont="1" applyFill="1" applyBorder="1" applyAlignment="1">
      <alignment vertical="center"/>
    </xf>
    <xf numFmtId="0" fontId="16" fillId="9" borderId="11" xfId="0" applyFont="1" applyFill="1" applyBorder="1" applyAlignment="1">
      <alignment horizontal="center" vertical="center" wrapText="1"/>
    </xf>
    <xf numFmtId="0" fontId="17" fillId="9" borderId="9" xfId="0" applyFont="1" applyFill="1" applyBorder="1" applyAlignment="1">
      <alignment vertical="center"/>
    </xf>
    <xf numFmtId="0" fontId="19" fillId="2" borderId="7" xfId="0" applyFont="1" applyFill="1" applyBorder="1" applyAlignment="1" applyProtection="1">
      <alignment horizontal="left" vertical="center" wrapText="1"/>
      <protection locked="0"/>
    </xf>
    <xf numFmtId="0" fontId="19" fillId="2" borderId="7" xfId="0" applyFont="1" applyFill="1" applyBorder="1" applyAlignment="1" applyProtection="1">
      <alignment horizontal="center" vertical="center" wrapText="1"/>
      <protection locked="0"/>
    </xf>
    <xf numFmtId="0" fontId="19" fillId="2" borderId="7" xfId="0" applyFont="1" applyFill="1" applyBorder="1" applyAlignment="1" applyProtection="1">
      <alignment vertical="center" wrapText="1"/>
      <protection locked="0"/>
    </xf>
    <xf numFmtId="0" fontId="13" fillId="2" borderId="7" xfId="0" applyFont="1" applyFill="1" applyBorder="1" applyAlignment="1">
      <alignment horizontal="center" vertical="center"/>
    </xf>
    <xf numFmtId="0" fontId="20" fillId="2" borderId="7" xfId="2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center" vertical="center"/>
    </xf>
    <xf numFmtId="0" fontId="13" fillId="2" borderId="7" xfId="0" applyFont="1" applyFill="1" applyBorder="1" applyAlignment="1" applyProtection="1">
      <alignment horizontal="left" vertical="center" wrapText="1"/>
      <protection locked="0"/>
    </xf>
    <xf numFmtId="0" fontId="19" fillId="2" borderId="7" xfId="0" applyFont="1" applyFill="1" applyBorder="1" applyAlignment="1">
      <alignment horizontal="left" vertical="center" wrapText="1"/>
    </xf>
    <xf numFmtId="0" fontId="13" fillId="2" borderId="7" xfId="0" applyFont="1" applyFill="1" applyBorder="1" applyAlignment="1">
      <alignment horizontal="left" vertical="center" wrapText="1"/>
    </xf>
    <xf numFmtId="43" fontId="3" fillId="0" borderId="26" xfId="0" applyNumberFormat="1" applyFont="1" applyBorder="1" applyAlignment="1">
      <alignment horizontal="center" vertical="center" wrapText="1"/>
    </xf>
    <xf numFmtId="0" fontId="19" fillId="2" borderId="27" xfId="0" applyFont="1" applyFill="1" applyBorder="1" applyAlignment="1">
      <alignment horizontal="left" vertical="center" wrapText="1"/>
    </xf>
    <xf numFmtId="0" fontId="19" fillId="0" borderId="7" xfId="0" applyFont="1" applyBorder="1" applyAlignment="1">
      <alignment horizontal="left" wrapText="1"/>
    </xf>
    <xf numFmtId="0" fontId="20" fillId="10" borderId="7" xfId="0" applyFont="1" applyFill="1" applyBorder="1" applyAlignment="1" applyProtection="1">
      <alignment horizontal="left" vertical="center" wrapText="1"/>
      <protection locked="0"/>
    </xf>
    <xf numFmtId="0" fontId="20" fillId="2" borderId="7" xfId="0" applyFont="1" applyFill="1" applyBorder="1" applyAlignment="1" applyProtection="1">
      <alignment horizontal="left" vertical="center" wrapText="1"/>
      <protection locked="0"/>
    </xf>
    <xf numFmtId="0" fontId="20" fillId="2" borderId="7" xfId="0" applyFont="1" applyFill="1" applyBorder="1" applyAlignment="1" applyProtection="1">
      <alignment vertical="center" wrapText="1"/>
      <protection locked="0"/>
    </xf>
    <xf numFmtId="0" fontId="13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vertical="center" wrapText="1"/>
    </xf>
    <xf numFmtId="0" fontId="19" fillId="0" borderId="7" xfId="0" applyFont="1" applyBorder="1"/>
    <xf numFmtId="0" fontId="19" fillId="0" borderId="7" xfId="0" applyFont="1" applyBorder="1" applyAlignment="1">
      <alignment wrapText="1"/>
    </xf>
    <xf numFmtId="0" fontId="20" fillId="0" borderId="7" xfId="0" applyFont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17" fillId="8" borderId="0" xfId="0" applyFont="1" applyFill="1" applyAlignment="1">
      <alignment horizontal="center" vertical="center" wrapText="1"/>
    </xf>
    <xf numFmtId="0" fontId="12" fillId="2" borderId="4" xfId="2" applyFont="1" applyFill="1" applyBorder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9" fillId="2" borderId="11" xfId="2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7" borderId="10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</cellXfs>
  <cellStyles count="8">
    <cellStyle name="Millares" xfId="1" builtinId="3"/>
    <cellStyle name="Millares 5" xfId="3" xr:uid="{00000000-0005-0000-0000-000001000000}"/>
    <cellStyle name="Moneda" xfId="4" builtinId="4"/>
    <cellStyle name="Moneda 2" xfId="6" xr:uid="{36367579-7B2D-4E50-8999-74A06D89F1E5}"/>
    <cellStyle name="Normal" xfId="0" builtinId="0"/>
    <cellStyle name="Normal 2" xfId="2" xr:uid="{00000000-0005-0000-0000-000004000000}"/>
    <cellStyle name="Normal 6" xfId="7" xr:uid="{B6CC2DB7-C4DA-4056-961A-AD958C6CC9A7}"/>
    <cellStyle name="Normal 7" xfId="5" xr:uid="{2A3FE158-5495-499C-927F-9DC0D1D809DC}"/>
  </cellStyles>
  <dxfs count="0"/>
  <tableStyles count="0" defaultTableStyle="TableStyleMedium2" defaultPivotStyle="PivotStyleLight16"/>
  <colors>
    <mruColors>
      <color rgb="FFFFDDF8"/>
      <color rgb="FFDFED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736600</xdr:colOff>
          <xdr:row>1</xdr:row>
          <xdr:rowOff>38100</xdr:rowOff>
        </xdr:from>
        <xdr:to>
          <xdr:col>2</xdr:col>
          <xdr:colOff>1612900</xdr:colOff>
          <xdr:row>5</xdr:row>
          <xdr:rowOff>50800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00CC99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0</xdr:colOff>
      <xdr:row>63</xdr:row>
      <xdr:rowOff>0</xdr:rowOff>
    </xdr:from>
    <xdr:to>
      <xdr:col>7</xdr:col>
      <xdr:colOff>304800</xdr:colOff>
      <xdr:row>64</xdr:row>
      <xdr:rowOff>91903</xdr:rowOff>
    </xdr:to>
    <xdr:sp macro="" textlink="">
      <xdr:nvSpPr>
        <xdr:cNvPr id="3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39319200"/>
          <a:ext cx="304800" cy="2848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63</xdr:row>
      <xdr:rowOff>0</xdr:rowOff>
    </xdr:from>
    <xdr:to>
      <xdr:col>8</xdr:col>
      <xdr:colOff>304800</xdr:colOff>
      <xdr:row>64</xdr:row>
      <xdr:rowOff>91903</xdr:rowOff>
    </xdr:to>
    <xdr:sp macro="" textlink="">
      <xdr:nvSpPr>
        <xdr:cNvPr id="4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39319200"/>
          <a:ext cx="304800" cy="2848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63</xdr:row>
      <xdr:rowOff>0</xdr:rowOff>
    </xdr:from>
    <xdr:to>
      <xdr:col>7</xdr:col>
      <xdr:colOff>304800</xdr:colOff>
      <xdr:row>64</xdr:row>
      <xdr:rowOff>88541</xdr:rowOff>
    </xdr:to>
    <xdr:sp macro="" textlink="">
      <xdr:nvSpPr>
        <xdr:cNvPr id="5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39319200"/>
          <a:ext cx="304800" cy="281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63</xdr:row>
      <xdr:rowOff>0</xdr:rowOff>
    </xdr:from>
    <xdr:to>
      <xdr:col>8</xdr:col>
      <xdr:colOff>304800</xdr:colOff>
      <xdr:row>64</xdr:row>
      <xdr:rowOff>88541</xdr:rowOff>
    </xdr:to>
    <xdr:sp macro="" textlink="">
      <xdr:nvSpPr>
        <xdr:cNvPr id="6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39319200"/>
          <a:ext cx="304800" cy="281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304800</xdr:colOff>
      <xdr:row>90</xdr:row>
      <xdr:rowOff>40355</xdr:rowOff>
    </xdr:to>
    <xdr:sp macro="" textlink="">
      <xdr:nvSpPr>
        <xdr:cNvPr id="7" name="AutoShape 2" descr="Imagen 1 de 4 de Molinos De Martillos O Pulverizadores En Hierro O Acero Inox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5676900" y="1880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300038</xdr:colOff>
      <xdr:row>90</xdr:row>
      <xdr:rowOff>40355</xdr:rowOff>
    </xdr:to>
    <xdr:sp macro="" textlink="">
      <xdr:nvSpPr>
        <xdr:cNvPr id="8" name="AutoShape 5" descr="Imagen 1 de 4 de Molinos De Martillos O Pulverizadores En Hierro O Acero Inox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6737350" y="1880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300038</xdr:colOff>
      <xdr:row>78</xdr:row>
      <xdr:rowOff>125728</xdr:rowOff>
    </xdr:to>
    <xdr:sp macro="" textlink="">
      <xdr:nvSpPr>
        <xdr:cNvPr id="9" name="AutoShape 9" descr="Imagen 1 de 2 de Bota Pantanera Caucho Pvc Bata Agricola Impermeable Suelacol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6737350" y="3407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63</xdr:row>
      <xdr:rowOff>0</xdr:rowOff>
    </xdr:from>
    <xdr:to>
      <xdr:col>7</xdr:col>
      <xdr:colOff>304800</xdr:colOff>
      <xdr:row>64</xdr:row>
      <xdr:rowOff>129267</xdr:rowOff>
    </xdr:to>
    <xdr:sp macro="" textlink="">
      <xdr:nvSpPr>
        <xdr:cNvPr id="10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11791950" y="208883250"/>
          <a:ext cx="304800" cy="313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63</xdr:row>
      <xdr:rowOff>0</xdr:rowOff>
    </xdr:from>
    <xdr:to>
      <xdr:col>7</xdr:col>
      <xdr:colOff>304800</xdr:colOff>
      <xdr:row>64</xdr:row>
      <xdr:rowOff>125905</xdr:rowOff>
    </xdr:to>
    <xdr:sp macro="" textlink="">
      <xdr:nvSpPr>
        <xdr:cNvPr id="12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11791950" y="208883250"/>
          <a:ext cx="304800" cy="310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0</xdr:colOff>
      <xdr:row>63</xdr:row>
      <xdr:rowOff>0</xdr:rowOff>
    </xdr:from>
    <xdr:ext cx="304800" cy="300263"/>
    <xdr:sp macro="" textlink="">
      <xdr:nvSpPr>
        <xdr:cNvPr id="2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0491107" y="123008571"/>
          <a:ext cx="304800" cy="300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63</xdr:row>
      <xdr:rowOff>0</xdr:rowOff>
    </xdr:from>
    <xdr:ext cx="304800" cy="296901"/>
    <xdr:sp macro="" textlink="">
      <xdr:nvSpPr>
        <xdr:cNvPr id="11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10491107" y="123008571"/>
          <a:ext cx="304800" cy="296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0</xdr:colOff>
      <xdr:row>63</xdr:row>
      <xdr:rowOff>0</xdr:rowOff>
    </xdr:from>
    <xdr:to>
      <xdr:col>7</xdr:col>
      <xdr:colOff>299442</xdr:colOff>
      <xdr:row>64</xdr:row>
      <xdr:rowOff>91902</xdr:rowOff>
    </xdr:to>
    <xdr:sp macro="" textlink="">
      <xdr:nvSpPr>
        <xdr:cNvPr id="13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299442" cy="3014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63</xdr:row>
      <xdr:rowOff>0</xdr:rowOff>
    </xdr:from>
    <xdr:to>
      <xdr:col>7</xdr:col>
      <xdr:colOff>299442</xdr:colOff>
      <xdr:row>64</xdr:row>
      <xdr:rowOff>88540</xdr:rowOff>
    </xdr:to>
    <xdr:sp macro="" textlink="">
      <xdr:nvSpPr>
        <xdr:cNvPr id="15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299442" cy="298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63</xdr:row>
      <xdr:rowOff>0</xdr:rowOff>
    </xdr:from>
    <xdr:to>
      <xdr:col>7</xdr:col>
      <xdr:colOff>299442</xdr:colOff>
      <xdr:row>64</xdr:row>
      <xdr:rowOff>129266</xdr:rowOff>
    </xdr:to>
    <xdr:sp macro="" textlink="">
      <xdr:nvSpPr>
        <xdr:cNvPr id="17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299442" cy="3388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63</xdr:row>
      <xdr:rowOff>0</xdr:rowOff>
    </xdr:from>
    <xdr:to>
      <xdr:col>7</xdr:col>
      <xdr:colOff>299442</xdr:colOff>
      <xdr:row>64</xdr:row>
      <xdr:rowOff>125904</xdr:rowOff>
    </xdr:to>
    <xdr:sp macro="" textlink="">
      <xdr:nvSpPr>
        <xdr:cNvPr id="18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299442" cy="335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0</xdr:colOff>
      <xdr:row>63</xdr:row>
      <xdr:rowOff>0</xdr:rowOff>
    </xdr:from>
    <xdr:ext cx="304800" cy="300263"/>
    <xdr:sp macro="" textlink="">
      <xdr:nvSpPr>
        <xdr:cNvPr id="19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304800" cy="300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63</xdr:row>
      <xdr:rowOff>0</xdr:rowOff>
    </xdr:from>
    <xdr:ext cx="304800" cy="296901"/>
    <xdr:sp macro="" textlink="">
      <xdr:nvSpPr>
        <xdr:cNvPr id="20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304800" cy="296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63</xdr:row>
      <xdr:rowOff>0</xdr:rowOff>
    </xdr:from>
    <xdr:ext cx="304800" cy="300263"/>
    <xdr:sp macro="" textlink="">
      <xdr:nvSpPr>
        <xdr:cNvPr id="21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11846719" y="39603164"/>
          <a:ext cx="304800" cy="300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63</xdr:row>
      <xdr:rowOff>0</xdr:rowOff>
    </xdr:from>
    <xdr:ext cx="304800" cy="296901"/>
    <xdr:sp macro="" textlink="">
      <xdr:nvSpPr>
        <xdr:cNvPr id="22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11846719" y="39603164"/>
          <a:ext cx="304800" cy="296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63</xdr:row>
      <xdr:rowOff>0</xdr:rowOff>
    </xdr:from>
    <xdr:ext cx="304800" cy="300262"/>
    <xdr:sp macro="" textlink="">
      <xdr:nvSpPr>
        <xdr:cNvPr id="23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11846719" y="39603164"/>
          <a:ext cx="304800" cy="3002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63</xdr:row>
      <xdr:rowOff>0</xdr:rowOff>
    </xdr:from>
    <xdr:ext cx="304800" cy="296900"/>
    <xdr:sp macro="" textlink="">
      <xdr:nvSpPr>
        <xdr:cNvPr id="24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11846719" y="39603164"/>
          <a:ext cx="304800" cy="296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2</xdr:col>
      <xdr:colOff>0</xdr:colOff>
      <xdr:row>30</xdr:row>
      <xdr:rowOff>0</xdr:rowOff>
    </xdr:from>
    <xdr:to>
      <xdr:col>2</xdr:col>
      <xdr:colOff>161925</xdr:colOff>
      <xdr:row>30</xdr:row>
      <xdr:rowOff>57150</xdr:rowOff>
    </xdr:to>
    <xdr:pic>
      <xdr:nvPicPr>
        <xdr:cNvPr id="27" name="Imagen 1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4935200"/>
          <a:ext cx="1619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2461532</xdr:colOff>
      <xdr:row>12</xdr:row>
      <xdr:rowOff>0</xdr:rowOff>
    </xdr:from>
    <xdr:ext cx="79022" cy="317500"/>
    <xdr:sp macro="" textlink="">
      <xdr:nvSpPr>
        <xdr:cNvPr id="25" name="Text Box 25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2080532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28" name="Text Box 25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9" name="Text Box 25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0" name="Text Box 25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1" name="Text Box 25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2" name="Text Box 25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33" name="Text Box 25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4" name="Text Box 25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5" name="Text Box 2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6" name="Text Box 2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7" name="Text Box 25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38" name="Text Box 25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9" name="Text Box 25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0" name="Text Box 25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1" name="Text Box 25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2" name="Text Box 25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43" name="Text Box 25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4" name="Text Box 25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5" name="Text Box 25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6" name="Text Box 2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7" name="Text Box 25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48" name="Text Box 25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9" name="Text Box 25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50" name="Text Box 25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51" name="Text Box 25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52" name="Text Box 25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53" name="Text Box 25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54" name="Text Box 25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55" name="Text Box 25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56" name="Text Box 2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57" name="Text Box 25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58" name="Text Box 25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59" name="Text Box 25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60" name="Text Box 25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61" name="Text Box 25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62" name="Text Box 25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63" name="Text Box 25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64" name="Text Box 25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65" name="Text Box 25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66" name="Text Box 2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67" name="Text Box 25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68" name="Text Box 25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69" name="Text Box 25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70" name="Text Box 25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71" name="Text Box 25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72" name="Text Box 25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73" name="Text Box 25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74" name="Text Box 25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75" name="Text Box 25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76" name="Text Box 2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77" name="Text Box 25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78" name="Text Box 25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79" name="Text Box 25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80" name="Text Box 25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81" name="Text Box 25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82" name="Text Box 25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83" name="Text Box 25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84" name="Text Box 25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85" name="Text Box 25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86" name="Text Box 2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625687"/>
    <xdr:sp macro="" textlink="">
      <xdr:nvSpPr>
        <xdr:cNvPr id="87" name="Text Box 25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641350"/>
    <xdr:sp macro="" textlink="">
      <xdr:nvSpPr>
        <xdr:cNvPr id="88" name="Text Box 25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641350"/>
    <xdr:sp macro="" textlink="">
      <xdr:nvSpPr>
        <xdr:cNvPr id="89" name="Text Box 25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641350"/>
    <xdr:sp macro="" textlink="">
      <xdr:nvSpPr>
        <xdr:cNvPr id="90" name="Text Box 25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91" name="Text Box 25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92" name="Text Box 25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93" name="Text Box 25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94" name="Text Box 25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95" name="Text Box 25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96" name="Text Box 2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97" name="Text Box 25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98" name="Text Box 25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99" name="Text Box 25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00" name="Text Box 25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01" name="Text Box 25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102" name="Text Box 25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03" name="Text Box 25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04" name="Text Box 25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05" name="Text Box 25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06" name="Text Box 2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107" name="Text Box 25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08" name="Text Box 25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09" name="Text Box 25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10" name="Text Box 25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11" name="Text Box 25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112" name="Text Box 25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13" name="Text Box 25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14" name="Text Box 25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15" name="Text Box 25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16" name="Text Box 2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117" name="Text Box 25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18" name="Text Box 25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19" name="Text Box 25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20" name="Text Box 25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21" name="Text Box 25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122" name="Text Box 25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24" name="Text Box 25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25" name="Text Box 25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26" name="Text Box 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127" name="Text Box 25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28" name="Text Box 25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29" name="Text Box 25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30" name="Text Box 25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31" name="Text Box 25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132" name="Text Box 25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33" name="Text Box 25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34" name="Text Box 25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35" name="Text Box 25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36" name="Text Box 2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137" name="Text Box 25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38" name="Text Box 25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39" name="Text Box 25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40" name="Text Box 25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41" name="Text Box 25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142" name="Text Box 25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43" name="Text Box 25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44" name="Text Box 25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45" name="Text Box 25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46" name="Text Box 2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147" name="Text Box 25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48" name="Text Box 25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49" name="Text Box 25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50" name="Text Box 25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51" name="Text Box 25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152" name="Text Box 25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53" name="Text Box 25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54" name="Text Box 25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55" name="Text Box 25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56" name="Text Box 2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157" name="Text Box 25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58" name="Text Box 25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59" name="Text Box 25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60" name="Text Box 25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61" name="Text Box 25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162" name="Text Box 25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63" name="Text Box 25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64" name="Text Box 25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65" name="Text Box 25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66" name="Text Box 2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167" name="Text Box 25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68" name="Text Box 25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69" name="Text Box 25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70" name="Text Box 25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71" name="Text Box 25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172" name="Text Box 25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73" name="Text Box 25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74" name="Text Box 25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75" name="Text Box 25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76" name="Text Box 2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177" name="Text Box 25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78" name="Text Box 25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79" name="Text Box 25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80" name="Text Box 25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81" name="Text Box 25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182" name="Text Box 25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83" name="Text Box 25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84" name="Text Box 25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85" name="Text Box 25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86" name="Text Box 2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187" name="Text Box 25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88" name="Text Box 25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89" name="Text Box 25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90" name="Text Box 25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91" name="Text Box 25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192" name="Text Box 25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93" name="Text Box 25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94" name="Text Box 25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95" name="Text Box 25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96" name="Text Box 2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197" name="Text Box 25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98" name="Text Box 25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199" name="Text Box 25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00" name="Text Box 25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01" name="Text Box 25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202" name="Text Box 25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03" name="Text Box 25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04" name="Text Box 25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05" name="Text Box 25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06" name="Text Box 2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207" name="Text Box 25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08" name="Text Box 25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09" name="Text Box 25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10" name="Text Box 25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625687"/>
    <xdr:sp macro="" textlink="">
      <xdr:nvSpPr>
        <xdr:cNvPr id="211" name="Text Box 25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641350"/>
    <xdr:sp macro="" textlink="">
      <xdr:nvSpPr>
        <xdr:cNvPr id="212" name="Text Box 25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641350"/>
    <xdr:sp macro="" textlink="">
      <xdr:nvSpPr>
        <xdr:cNvPr id="213" name="Text Box 25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641350"/>
    <xdr:sp macro="" textlink="">
      <xdr:nvSpPr>
        <xdr:cNvPr id="214" name="Text Box 25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15" name="Text Box 25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216" name="Text Box 2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17" name="Text Box 25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18" name="Text Box 25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19" name="Text Box 25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20" name="Text Box 25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221" name="Text Box 25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22" name="Text Box 25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23" name="Text Box 25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24" name="Text Box 25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25" name="Text Box 25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226" name="Text Box 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27" name="Text Box 25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28" name="Text Box 25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29" name="Text Box 25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30" name="Text Box 25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231" name="Text Box 25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32" name="Text Box 25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33" name="Text Box 25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34" name="Text Box 25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35" name="Text Box 25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236" name="Text Box 2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37" name="Text Box 25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38" name="Text Box 25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39" name="Text Box 25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40" name="Text Box 25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241" name="Text Box 25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42" name="Text Box 25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43" name="Text Box 25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44" name="Text Box 25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45" name="Text Box 25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246" name="Text Box 2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47" name="Text Box 25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48" name="Text Box 25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49" name="Text Box 25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50" name="Text Box 25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251" name="Text Box 25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52" name="Text Box 25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53" name="Text Box 25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54" name="Text Box 25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55" name="Text Box 25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256" name="Text Box 2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57" name="Text Box 25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58" name="Text Box 25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59" name="Text Box 25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60" name="Text Box 25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261" name="Text Box 25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62" name="Text Box 25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63" name="Text Box 25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64" name="Text Box 25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65" name="Text Box 25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266" name="Text Box 2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67" name="Text Box 25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68" name="Text Box 25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69" name="Text Box 25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70" name="Text Box 25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271" name="Text Box 25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72" name="Text Box 25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73" name="Text Box 25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74" name="Text Box 25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75" name="Text Box 25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276" name="Text Box 2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77" name="Text Box 25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78" name="Text Box 25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79" name="Text Box 25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80" name="Text Box 25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281" name="Text Box 25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82" name="Text Box 25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83" name="Text Box 25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84" name="Text Box 25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85" name="Text Box 25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286" name="Text Box 2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87" name="Text Box 25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88" name="Text Box 25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89" name="Text Box 25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90" name="Text Box 25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291" name="Text Box 25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92" name="Text Box 25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93" name="Text Box 25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94" name="Text Box 25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95" name="Text Box 25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296" name="Text Box 2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97" name="Text Box 25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98" name="Text Box 25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299" name="Text Box 25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00" name="Text Box 25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301" name="Text Box 25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02" name="Text Box 25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03" name="Text Box 25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04" name="Text Box 25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05" name="Text Box 25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306" name="Text Box 2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07" name="Text Box 25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08" name="Text Box 25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09" name="Text Box 25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10" name="Text Box 25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311" name="Text Box 25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12" name="Text Box 25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13" name="Text Box 25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14" name="Text Box 25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15" name="Text Box 25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316" name="Text Box 2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17" name="Text Box 25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18" name="Text Box 25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19" name="Text Box 25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20" name="Text Box 25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321" name="Text Box 25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22" name="Text Box 25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23" name="Text Box 25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24" name="Text Box 25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25" name="Text Box 25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326" name="Text Box 2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27" name="Text Box 25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28" name="Text Box 25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29" name="Text Box 25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30" name="Text Box 25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331" name="Text Box 25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32" name="Text Box 25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33" name="Text Box 25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34" name="Text Box 25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35" name="Text Box 25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336" name="Text Box 2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37" name="Text Box 25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38" name="Text Box 25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39" name="Text Box 25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40" name="Text Box 25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341" name="Text Box 25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42" name="Text Box 25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43" name="Text Box 25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44" name="Text Box 25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45" name="Text Box 25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346" name="Text Box 2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47" name="Text Box 25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48" name="Text Box 25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49" name="Text Box 25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50" name="Text Box 25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351" name="Text Box 25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52" name="Text Box 25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53" name="Text Box 25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54" name="Text Box 25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55" name="Text Box 25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356" name="Text Box 2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57" name="Text Box 25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58" name="Text Box 25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59" name="Text Box 25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60" name="Text Box 25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361" name="Text Box 25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62" name="Text Box 25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63" name="Text Box 25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64" name="Text Box 25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65" name="Text Box 25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366" name="Text Box 2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67" name="Text Box 25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68" name="Text Box 25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69" name="Text Box 25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70" name="Text Box 25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371" name="Text Box 25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72" name="Text Box 25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73" name="Text Box 25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74" name="Text Box 25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75" name="Text Box 25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376" name="Text Box 2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77" name="Text Box 25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78" name="Text Box 25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79" name="Text Box 25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80" name="Text Box 25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381" name="Text Box 25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82" name="Text Box 25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83" name="Text Box 25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84" name="Text Box 25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85" name="Text Box 25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386" name="Text Box 2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87" name="Text Box 25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88" name="Text Box 25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89" name="Text Box 25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90" name="Text Box 25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391" name="Text Box 25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92" name="Text Box 25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93" name="Text Box 25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94" name="Text Box 25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95" name="Text Box 25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396" name="Text Box 2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97" name="Text Box 25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98" name="Text Box 25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399" name="Text Box 25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00" name="Text Box 25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401" name="Text Box 25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02" name="Text Box 25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03" name="Text Box 25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04" name="Text Box 25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05" name="Text Box 25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406" name="Text Box 2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07" name="Text Box 25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08" name="Text Box 25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09" name="Text Box 25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10" name="Text Box 25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411" name="Text Box 25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12" name="Text Box 25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13" name="Text Box 25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14" name="Text Box 25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15" name="Text Box 25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416" name="Text Box 2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17" name="Text Box 25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18" name="Text Box 25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19" name="Text Box 25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20" name="Text Box 25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421" name="Text Box 25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22" name="Text Box 25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23" name="Text Box 25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24" name="Text Box 25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25" name="Text Box 25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426" name="Text Box 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27" name="Text Box 25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28" name="Text Box 25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29" name="Text Box 25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30" name="Text Box 25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431" name="Text Box 25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32" name="Text Box 25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33" name="Text Box 25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34" name="Text Box 25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35" name="Text Box 25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436" name="Text Box 2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37" name="Text Box 25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38" name="Text Box 25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39" name="Text Box 25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40" name="Text Box 25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441" name="Text Box 25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42" name="Text Box 25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43" name="Text Box 25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44" name="Text Box 25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45" name="Text Box 25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446" name="Text Box 2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47" name="Text Box 25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48" name="Text Box 25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49" name="Text Box 25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50" name="Text Box 25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451" name="Text Box 25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52" name="Text Box 25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53" name="Text Box 25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54" name="Text Box 25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55" name="Text Box 25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456" name="Text Box 2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57" name="Text Box 25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58" name="Text Box 25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59" name="Text Box 25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60" name="Text Box 25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461" name="Text Box 25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62" name="Text Box 25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63" name="Text Box 25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64" name="Text Box 25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65" name="Text Box 25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466" name="Text Box 2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67" name="Text Box 25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68" name="Text Box 25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69" name="Text Box 25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70" name="Text Box 25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471" name="Text Box 25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72" name="Text Box 25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73" name="Text Box 25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74" name="Text Box 25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75" name="Text Box 25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292100"/>
    <xdr:sp macro="" textlink="">
      <xdr:nvSpPr>
        <xdr:cNvPr id="476" name="Text Box 2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77" name="Text Box 25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78" name="Text Box 25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79" name="Text Box 25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80" name="Text Box 25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01837"/>
    <xdr:sp macro="" textlink="">
      <xdr:nvSpPr>
        <xdr:cNvPr id="481" name="Text Box 25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82" name="Text Box 25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83" name="Text Box 25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12</xdr:row>
      <xdr:rowOff>0</xdr:rowOff>
    </xdr:from>
    <xdr:ext cx="79022" cy="317500"/>
    <xdr:sp macro="" textlink="">
      <xdr:nvSpPr>
        <xdr:cNvPr id="484" name="Text Box 25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>
          <a:spLocks noChangeArrowheads="1"/>
        </xdr:cNvSpPr>
      </xdr:nvSpPr>
      <xdr:spPr bwMode="auto">
        <a:xfrm>
          <a:off x="2143125" y="1781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44" name="Text Box 25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292100"/>
    <xdr:sp macro="" textlink="">
      <xdr:nvSpPr>
        <xdr:cNvPr id="945" name="Text Box 25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46" name="Text Box 25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47" name="Text Box 25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48" name="Text Box 25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49" name="Text Box 25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01837"/>
    <xdr:sp macro="" textlink="">
      <xdr:nvSpPr>
        <xdr:cNvPr id="950" name="Text Box 25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51" name="Text Box 25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52" name="Text Box 25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53" name="Text Box 25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54" name="Text Box 25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292100"/>
    <xdr:sp macro="" textlink="">
      <xdr:nvSpPr>
        <xdr:cNvPr id="955" name="Text Box 25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56" name="Text Box 25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57" name="Text Box 25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58" name="Text Box 25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59" name="Text Box 25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292100"/>
    <xdr:sp macro="" textlink="">
      <xdr:nvSpPr>
        <xdr:cNvPr id="960" name="Text Box 25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61" name="Text Box 25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62" name="Text Box 25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63" name="Text Box 25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64" name="Text Box 25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292100"/>
    <xdr:sp macro="" textlink="">
      <xdr:nvSpPr>
        <xdr:cNvPr id="965" name="Text Box 25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66" name="Text Box 25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67" name="Text Box 25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68" name="Text Box 25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69" name="Text Box 25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01837"/>
    <xdr:sp macro="" textlink="">
      <xdr:nvSpPr>
        <xdr:cNvPr id="970" name="Text Box 25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71" name="Text Box 25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72" name="Text Box 25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73" name="Text Box 25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74" name="Text Box 25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292100"/>
    <xdr:sp macro="" textlink="">
      <xdr:nvSpPr>
        <xdr:cNvPr id="975" name="Text Box 25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76" name="Text Box 25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77" name="Text Box 25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78" name="Text Box 25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79" name="Text Box 25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01837"/>
    <xdr:sp macro="" textlink="">
      <xdr:nvSpPr>
        <xdr:cNvPr id="980" name="Text Box 25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81" name="Text Box 25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82" name="Text Box 25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83" name="Text Box 25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84" name="Text Box 25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292100"/>
    <xdr:sp macro="" textlink="">
      <xdr:nvSpPr>
        <xdr:cNvPr id="985" name="Text Box 25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86" name="Text Box 25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87" name="Text Box 25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88" name="Text Box 25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89" name="Text Box 25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292100"/>
    <xdr:sp macro="" textlink="">
      <xdr:nvSpPr>
        <xdr:cNvPr id="990" name="Text Box 25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91" name="Text Box 25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92" name="Text Box 25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93" name="Text Box 25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94" name="Text Box 25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292100"/>
    <xdr:sp macro="" textlink="">
      <xdr:nvSpPr>
        <xdr:cNvPr id="995" name="Text Box 25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96" name="Text Box 25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97" name="Text Box 25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98" name="Text Box 25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999" name="Text Box 25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01837"/>
    <xdr:sp macro="" textlink="">
      <xdr:nvSpPr>
        <xdr:cNvPr id="1000" name="Text Box 25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001" name="Text Box 25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002" name="Text Box 25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003" name="Text Box 25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04" name="Text Box 25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005" name="Text Box 25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06" name="Text Box 25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07" name="Text Box 25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08" name="Text Box 25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09" name="Text Box 25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010" name="Text Box 25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11" name="Text Box 25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12" name="Text Box 25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13" name="Text Box 25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14" name="Text Box 25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015" name="Text Box 25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16" name="Text Box 25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17" name="Text Box 25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18" name="Text Box 25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19" name="Text Box 25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020" name="Text Box 25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21" name="Text Box 25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22" name="Text Box 25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23" name="Text Box 25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24" name="Text Box 25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026" name="Text Box 2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27" name="Text Box 25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28" name="Text Box 25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29" name="Text Box 25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30" name="Text Box 25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031" name="Text Box 25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32" name="Text Box 25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33" name="Text Box 25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34" name="Text Box 25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35" name="Text Box 25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036" name="Text Box 25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37" name="Text Box 25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38" name="Text Box 25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39" name="Text Box 25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40" name="Text Box 25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041" name="Text Box 25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42" name="Text Box 25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43" name="Text Box 25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44" name="Text Box 25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45" name="Text Box 25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046" name="Text Box 25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47" name="Text Box 25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48" name="Text Box 25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49" name="Text Box 25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50" name="Text Box 25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051" name="Text Box 25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52" name="Text Box 25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53" name="Text Box 25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54" name="Text Box 25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55" name="Text Box 25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056" name="Text Box 25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57" name="Text Box 25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58" name="Text Box 25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59" name="Text Box 25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60" name="Text Box 25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061" name="Text Box 25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62" name="Text Box 25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63" name="Text Box 25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64" name="Text Box 25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625687"/>
    <xdr:sp macro="" textlink="">
      <xdr:nvSpPr>
        <xdr:cNvPr id="1065" name="Text Box 25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641350"/>
    <xdr:sp macro="" textlink="">
      <xdr:nvSpPr>
        <xdr:cNvPr id="1066" name="Text Box 25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641350"/>
    <xdr:sp macro="" textlink="">
      <xdr:nvSpPr>
        <xdr:cNvPr id="1067" name="Text Box 25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641350"/>
    <xdr:sp macro="" textlink="">
      <xdr:nvSpPr>
        <xdr:cNvPr id="1068" name="Text Box 25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69" name="Text Box 25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070" name="Text Box 25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71" name="Text Box 25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72" name="Text Box 25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73" name="Text Box 25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74" name="Text Box 25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075" name="Text Box 25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76" name="Text Box 25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77" name="Text Box 25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78" name="Text Box 25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79" name="Text Box 25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080" name="Text Box 25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81" name="Text Box 25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82" name="Text Box 25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83" name="Text Box 25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84" name="Text Box 25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085" name="Text Box 25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86" name="Text Box 25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87" name="Text Box 25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88" name="Text Box 25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89" name="Text Box 25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090" name="Text Box 25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91" name="Text Box 25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92" name="Text Box 25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93" name="Text Box 25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94" name="Text Box 25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095" name="Text Box 25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96" name="Text Box 25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97" name="Text Box 25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98" name="Text Box 25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099" name="Text Box 25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100" name="Text Box 25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01" name="Text Box 25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02" name="Text Box 25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03" name="Text Box 25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04" name="Text Box 25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105" name="Text Box 25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06" name="Text Box 25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07" name="Text Box 25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08" name="Text Box 25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09" name="Text Box 25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110" name="Text Box 25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11" name="Text Box 25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12" name="Text Box 25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13" name="Text Box 25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14" name="Text Box 25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115" name="Text Box 25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16" name="Text Box 25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17" name="Text Box 25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18" name="Text Box 25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19" name="Text Box 25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120" name="Text Box 25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21" name="Text Box 25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22" name="Text Box 25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23" name="Text Box 25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24" name="Text Box 25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125" name="Text Box 25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26" name="Text Box 25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27" name="Text Box 25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28" name="Text Box 25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29" name="Text Box 25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130" name="Text Box 25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31" name="Text Box 25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32" name="Text Box 25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33" name="Text Box 25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34" name="Text Box 25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135" name="Text Box 25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36" name="Text Box 25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37" name="Text Box 25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38" name="Text Box 25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39" name="Text Box 25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140" name="Text Box 25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41" name="Text Box 25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42" name="Text Box 25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43" name="Text Box 25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44" name="Text Box 25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145" name="Text Box 25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46" name="Text Box 25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47" name="Text Box 25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48" name="Text Box 25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49" name="Text Box 25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150" name="Text Box 25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51" name="Text Box 25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52" name="Text Box 25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53" name="Text Box 25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54" name="Text Box 25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155" name="Text Box 25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56" name="Text Box 25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57" name="Text Box 25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58" name="Text Box 25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59" name="Text Box 25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160" name="Text Box 25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61" name="Text Box 25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62" name="Text Box 25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63" name="Text Box 25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64" name="Text Box 25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165" name="Text Box 25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66" name="Text Box 25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67" name="Text Box 25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68" name="Text Box 25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69" name="Text Box 25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170" name="Text Box 25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71" name="Text Box 25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72" name="Text Box 25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73" name="Text Box 25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74" name="Text Box 25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175" name="Text Box 25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76" name="Text Box 25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77" name="Text Box 25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78" name="Text Box 25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79" name="Text Box 25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180" name="Text Box 25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81" name="Text Box 25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82" name="Text Box 25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83" name="Text Box 25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84" name="Text Box 25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185" name="Text Box 25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86" name="Text Box 25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87" name="Text Box 25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188" name="Text Box 25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625687"/>
    <xdr:sp macro="" textlink="">
      <xdr:nvSpPr>
        <xdr:cNvPr id="1189" name="Text Box 25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641350"/>
    <xdr:sp macro="" textlink="">
      <xdr:nvSpPr>
        <xdr:cNvPr id="1190" name="Text Box 25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641350"/>
    <xdr:sp macro="" textlink="">
      <xdr:nvSpPr>
        <xdr:cNvPr id="1191" name="Text Box 25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641350"/>
    <xdr:sp macro="" textlink="">
      <xdr:nvSpPr>
        <xdr:cNvPr id="1192" name="Text Box 25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193" name="Text Box 25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292100"/>
    <xdr:sp macro="" textlink="">
      <xdr:nvSpPr>
        <xdr:cNvPr id="1194" name="Text Box 25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195" name="Text Box 25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196" name="Text Box 25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197" name="Text Box 25">
          <a:extLst>
            <a:ext uri="{FF2B5EF4-FFF2-40B4-BE49-F238E27FC236}">
              <a16:creationId xmlns:a16="http://schemas.microsoft.com/office/drawing/2014/main" id="{00000000-0008-0000-0000-0000AD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198" name="Text Box 25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01837"/>
    <xdr:sp macro="" textlink="">
      <xdr:nvSpPr>
        <xdr:cNvPr id="1199" name="Text Box 25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200" name="Text Box 25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201" name="Text Box 25">
          <a:extLst>
            <a:ext uri="{FF2B5EF4-FFF2-40B4-BE49-F238E27FC236}">
              <a16:creationId xmlns:a16="http://schemas.microsoft.com/office/drawing/2014/main" id="{00000000-0008-0000-0000-0000B1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202" name="Text Box 25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203" name="Text Box 25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292100"/>
    <xdr:sp macro="" textlink="">
      <xdr:nvSpPr>
        <xdr:cNvPr id="1204" name="Text Box 25">
          <a:extLst>
            <a:ext uri="{FF2B5EF4-FFF2-40B4-BE49-F238E27FC236}">
              <a16:creationId xmlns:a16="http://schemas.microsoft.com/office/drawing/2014/main" id="{00000000-0008-0000-0000-0000B4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205" name="Text Box 25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206" name="Text Box 25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207" name="Text Box 25">
          <a:extLst>
            <a:ext uri="{FF2B5EF4-FFF2-40B4-BE49-F238E27FC236}">
              <a16:creationId xmlns:a16="http://schemas.microsoft.com/office/drawing/2014/main" id="{00000000-0008-0000-0000-0000B7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208" name="Text Box 25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292100"/>
    <xdr:sp macro="" textlink="">
      <xdr:nvSpPr>
        <xdr:cNvPr id="1209" name="Text Box 25">
          <a:extLst>
            <a:ext uri="{FF2B5EF4-FFF2-40B4-BE49-F238E27FC236}">
              <a16:creationId xmlns:a16="http://schemas.microsoft.com/office/drawing/2014/main" id="{00000000-0008-0000-0000-0000B9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210" name="Text Box 25">
          <a:extLst>
            <a:ext uri="{FF2B5EF4-FFF2-40B4-BE49-F238E27FC236}">
              <a16:creationId xmlns:a16="http://schemas.microsoft.com/office/drawing/2014/main" id="{00000000-0008-0000-0000-0000BA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211" name="Text Box 25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212" name="Text Box 25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213" name="Text Box 25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292100"/>
    <xdr:sp macro="" textlink="">
      <xdr:nvSpPr>
        <xdr:cNvPr id="1214" name="Text Box 25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215" name="Text Box 25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216" name="Text Box 25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217" name="Text Box 25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218" name="Text Box 25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01837"/>
    <xdr:sp macro="" textlink="">
      <xdr:nvSpPr>
        <xdr:cNvPr id="1219" name="Text Box 25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220" name="Text Box 25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221" name="Text Box 25">
          <a:extLst>
            <a:ext uri="{FF2B5EF4-FFF2-40B4-BE49-F238E27FC236}">
              <a16:creationId xmlns:a16="http://schemas.microsoft.com/office/drawing/2014/main" id="{00000000-0008-0000-0000-0000C5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66675</xdr:colOff>
      <xdr:row>30</xdr:row>
      <xdr:rowOff>0</xdr:rowOff>
    </xdr:from>
    <xdr:ext cx="79022" cy="317500"/>
    <xdr:sp macro="" textlink="">
      <xdr:nvSpPr>
        <xdr:cNvPr id="1222" name="Text Box 25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 txBox="1">
          <a:spLocks noChangeArrowheads="1"/>
        </xdr:cNvSpPr>
      </xdr:nvSpPr>
      <xdr:spPr bwMode="auto">
        <a:xfrm>
          <a:off x="457200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23" name="Text Box 25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224" name="Text Box 25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25" name="Text Box 25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26" name="Text Box 25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27" name="Text Box 25">
          <a:extLst>
            <a:ext uri="{FF2B5EF4-FFF2-40B4-BE49-F238E27FC236}">
              <a16:creationId xmlns:a16="http://schemas.microsoft.com/office/drawing/2014/main" id="{00000000-0008-0000-0000-0000CB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28" name="Text Box 25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229" name="Text Box 25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30" name="Text Box 25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31" name="Text Box 25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32" name="Text Box 25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33" name="Text Box 25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234" name="Text Box 25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35" name="Text Box 25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36" name="Text Box 25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37" name="Text Box 25">
          <a:extLst>
            <a:ext uri="{FF2B5EF4-FFF2-40B4-BE49-F238E27FC236}">
              <a16:creationId xmlns:a16="http://schemas.microsoft.com/office/drawing/2014/main" id="{00000000-0008-0000-0000-0000D5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38" name="Text Box 25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239" name="Text Box 25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40" name="Text Box 25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41" name="Text Box 25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42" name="Text Box 25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43" name="Text Box 25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244" name="Text Box 25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45" name="Text Box 25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46" name="Text Box 25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47" name="Text Box 25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48" name="Text Box 25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249" name="Text Box 25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50" name="Text Box 25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51" name="Text Box 25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52" name="Text Box 25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53" name="Text Box 25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254" name="Text Box 25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55" name="Text Box 25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56" name="Text Box 2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57" name="Text Box 25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58" name="Text Box 25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259" name="Text Box 25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60" name="Text Box 25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61" name="Text Box 25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62" name="Text Box 25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63" name="Text Box 25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264" name="Text Box 25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65" name="Text Box 25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66" name="Text Box 25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67" name="Text Box 25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68" name="Text Box 25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269" name="Text Box 25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70" name="Text Box 25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71" name="Text Box 25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72" name="Text Box 25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73" name="Text Box 25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274" name="Text Box 25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75" name="Text Box 25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76" name="Text Box 25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77" name="Text Box 25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78" name="Text Box 25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279" name="Text Box 25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80" name="Text Box 25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81" name="Text Box 25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82" name="Text Box 25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83" name="Text Box 25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284" name="Text Box 25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85" name="Text Box 25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86" name="Text Box 25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87" name="Text Box 25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88" name="Text Box 25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289" name="Text Box 25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90" name="Text Box 25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91" name="Text Box 25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92" name="Text Box 25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93" name="Text Box 25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294" name="Text Box 25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95" name="Text Box 25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96" name="Text Box 25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97" name="Text Box 25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298" name="Text Box 25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299" name="Text Box 25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00" name="Text Box 25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01" name="Text Box 25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02" name="Text Box 25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03" name="Text Box 25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304" name="Text Box 25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05" name="Text Box 25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06" name="Text Box 25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07" name="Text Box 25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08" name="Text Box 25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309" name="Text Box 25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10" name="Text Box 25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11" name="Text Box 25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12" name="Text Box 25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13" name="Text Box 25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314" name="Text Box 25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15" name="Text Box 25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16" name="Text Box 25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17" name="Text Box 25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18" name="Text Box 25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319" name="Text Box 25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20" name="Text Box 25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21" name="Text Box 25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22" name="Text Box 25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23" name="Text Box 25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324" name="Text Box 25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25" name="Text Box 25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26" name="Text Box 25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27" name="Text Box 25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28" name="Text Box 25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329" name="Text Box 25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30" name="Text Box 25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31" name="Text Box 25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32" name="Text Box 25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33" name="Text Box 25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334" name="Text Box 25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35" name="Text Box 25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36" name="Text Box 25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37" name="Text Box 25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38" name="Text Box 25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339" name="Text Box 25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40" name="Text Box 25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41" name="Text Box 25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42" name="Text Box 25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43" name="Text Box 25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344" name="Text Box 25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45" name="Text Box 25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46" name="Text Box 25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47" name="Text Box 25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48" name="Text Box 25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349" name="Text Box 25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50" name="Text Box 25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51" name="Text Box 25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52" name="Text Box 25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53" name="Text Box 25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354" name="Text Box 25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55" name="Text Box 25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56" name="Text Box 25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57" name="Text Box 25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58" name="Text Box 25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359" name="Text Box 25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60" name="Text Box 25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61" name="Text Box 25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62" name="Text Box 25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63" name="Text Box 25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364" name="Text Box 25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65" name="Text Box 25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66" name="Text Box 25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67" name="Text Box 25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68" name="Text Box 25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369" name="Text Box 25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70" name="Text Box 25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71" name="Text Box 25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72" name="Text Box 25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73" name="Text Box 25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374" name="Text Box 25">
          <a:extLst>
            <a:ext uri="{FF2B5EF4-FFF2-40B4-BE49-F238E27FC236}">
              <a16:creationId xmlns:a16="http://schemas.microsoft.com/office/drawing/2014/main" id="{00000000-0008-0000-0000-00005E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75" name="Text Box 25">
          <a:extLst>
            <a:ext uri="{FF2B5EF4-FFF2-40B4-BE49-F238E27FC236}">
              <a16:creationId xmlns:a16="http://schemas.microsoft.com/office/drawing/2014/main" id="{00000000-0008-0000-0000-00005F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76" name="Text Box 25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77" name="Text Box 25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78" name="Text Box 25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379" name="Text Box 25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80" name="Text Box 25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81" name="Text Box 25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82" name="Text Box 25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83" name="Text Box 25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384" name="Text Box 25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85" name="Text Box 25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86" name="Text Box 25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87" name="Text Box 25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88" name="Text Box 25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389" name="Text Box 25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90" name="Text Box 25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91" name="Text Box 25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92" name="Text Box 25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93" name="Text Box 25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394" name="Text Box 25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95" name="Text Box 25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96" name="Text Box 25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97" name="Text Box 25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398" name="Text Box 25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399" name="Text Box 25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00" name="Text Box 25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01" name="Text Box 25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02" name="Text Box 25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03" name="Text Box 25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404" name="Text Box 25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05" name="Text Box 25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06" name="Text Box 25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07" name="Text Box 25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08" name="Text Box 25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409" name="Text Box 25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10" name="Text Box 25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11" name="Text Box 25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12" name="Text Box 25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13" name="Text Box 25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414" name="Text Box 25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15" name="Text Box 25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16" name="Text Box 25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17" name="Text Box 25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18" name="Text Box 25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419" name="Text Box 25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20" name="Text Box 25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21" name="Text Box 25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22" name="Text Box 25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23" name="Text Box 25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424" name="Text Box 25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25" name="Text Box 25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26" name="Text Box 25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27" name="Text Box 25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28" name="Text Box 25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429" name="Text Box 25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30" name="Text Box 25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31" name="Text Box 25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32" name="Text Box 25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33" name="Text Box 25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434" name="Text Box 25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35" name="Text Box 25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36" name="Text Box 25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37" name="Text Box 25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38" name="Text Box 25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439" name="Text Box 25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40" name="Text Box 25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41" name="Text Box 25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42" name="Text Box 25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43" name="Text Box 25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444" name="Text Box 25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45" name="Text Box 25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46" name="Text Box 25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47" name="Text Box 25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48" name="Text Box 25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449" name="Text Box 25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50" name="Text Box 25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51" name="Text Box 25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52" name="Text Box 25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53" name="Text Box 25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454" name="Text Box 25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55" name="Text Box 25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56" name="Text Box 25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57" name="Text Box 25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58" name="Text Box 25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459" name="Text Box 25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60" name="Text Box 25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61" name="Text Box 25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62" name="Text Box 25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63" name="Text Box 25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464" name="Text Box 25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65" name="Text Box 25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66" name="Text Box 25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67" name="Text Box 25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68" name="Text Box 25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469" name="Text Box 25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70" name="Text Box 25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71" name="Text Box 25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72" name="Text Box 25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73" name="Text Box 25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474" name="Text Box 25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75" name="Text Box 25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76" name="Text Box 25">
          <a:extLst>
            <a:ext uri="{FF2B5EF4-FFF2-40B4-BE49-F238E27FC236}">
              <a16:creationId xmlns:a16="http://schemas.microsoft.com/office/drawing/2014/main" id="{00000000-0008-0000-0000-0000C4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77" name="Text Box 25">
          <a:extLst>
            <a:ext uri="{FF2B5EF4-FFF2-40B4-BE49-F238E27FC236}">
              <a16:creationId xmlns:a16="http://schemas.microsoft.com/office/drawing/2014/main" id="{00000000-0008-0000-0000-0000C5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78" name="Text Box 25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479" name="Text Box 25">
          <a:extLst>
            <a:ext uri="{FF2B5EF4-FFF2-40B4-BE49-F238E27FC236}">
              <a16:creationId xmlns:a16="http://schemas.microsoft.com/office/drawing/2014/main" id="{00000000-0008-0000-0000-0000C7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80" name="Text Box 25">
          <a:extLst>
            <a:ext uri="{FF2B5EF4-FFF2-40B4-BE49-F238E27FC236}">
              <a16:creationId xmlns:a16="http://schemas.microsoft.com/office/drawing/2014/main" id="{00000000-0008-0000-0000-0000C8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81" name="Text Box 25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82" name="Text Box 25">
          <a:extLst>
            <a:ext uri="{FF2B5EF4-FFF2-40B4-BE49-F238E27FC236}">
              <a16:creationId xmlns:a16="http://schemas.microsoft.com/office/drawing/2014/main" id="{00000000-0008-0000-0000-0000CA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83" name="Text Box 25">
          <a:extLst>
            <a:ext uri="{FF2B5EF4-FFF2-40B4-BE49-F238E27FC236}">
              <a16:creationId xmlns:a16="http://schemas.microsoft.com/office/drawing/2014/main" id="{00000000-0008-0000-0000-0000CB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292100"/>
    <xdr:sp macro="" textlink="">
      <xdr:nvSpPr>
        <xdr:cNvPr id="1484" name="Text Box 25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85" name="Text Box 25">
          <a:extLst>
            <a:ext uri="{FF2B5EF4-FFF2-40B4-BE49-F238E27FC236}">
              <a16:creationId xmlns:a16="http://schemas.microsoft.com/office/drawing/2014/main" id="{00000000-0008-0000-0000-0000CD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86" name="Text Box 25">
          <a:extLst>
            <a:ext uri="{FF2B5EF4-FFF2-40B4-BE49-F238E27FC236}">
              <a16:creationId xmlns:a16="http://schemas.microsoft.com/office/drawing/2014/main" id="{00000000-0008-0000-0000-0000CE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87" name="Text Box 25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88" name="Text Box 25">
          <a:extLst>
            <a:ext uri="{FF2B5EF4-FFF2-40B4-BE49-F238E27FC236}">
              <a16:creationId xmlns:a16="http://schemas.microsoft.com/office/drawing/2014/main" id="{00000000-0008-0000-0000-0000D0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01837"/>
    <xdr:sp macro="" textlink="">
      <xdr:nvSpPr>
        <xdr:cNvPr id="1489" name="Text Box 25">
          <a:extLst>
            <a:ext uri="{FF2B5EF4-FFF2-40B4-BE49-F238E27FC236}">
              <a16:creationId xmlns:a16="http://schemas.microsoft.com/office/drawing/2014/main" id="{00000000-0008-0000-0000-0000D1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90" name="Text Box 25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91" name="Text Box 25">
          <a:extLst>
            <a:ext uri="{FF2B5EF4-FFF2-40B4-BE49-F238E27FC236}">
              <a16:creationId xmlns:a16="http://schemas.microsoft.com/office/drawing/2014/main" id="{00000000-0008-0000-0000-0000D3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30</xdr:row>
      <xdr:rowOff>0</xdr:rowOff>
    </xdr:from>
    <xdr:ext cx="79022" cy="317500"/>
    <xdr:sp macro="" textlink="">
      <xdr:nvSpPr>
        <xdr:cNvPr id="1492" name="Text Box 25">
          <a:extLst>
            <a:ext uri="{FF2B5EF4-FFF2-40B4-BE49-F238E27FC236}">
              <a16:creationId xmlns:a16="http://schemas.microsoft.com/office/drawing/2014/main" id="{00000000-0008-0000-0000-0000D4050000}"/>
            </a:ext>
          </a:extLst>
        </xdr:cNvPr>
        <xdr:cNvSpPr txBox="1">
          <a:spLocks noChangeArrowheads="1"/>
        </xdr:cNvSpPr>
      </xdr:nvSpPr>
      <xdr:spPr bwMode="auto">
        <a:xfrm>
          <a:off x="2143125" y="922972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32</xdr:row>
      <xdr:rowOff>0</xdr:rowOff>
    </xdr:from>
    <xdr:ext cx="79022" cy="625687"/>
    <xdr:sp macro="" textlink="">
      <xdr:nvSpPr>
        <xdr:cNvPr id="1493" name="Text Box 25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SpPr txBox="1">
          <a:spLocks noChangeArrowheads="1"/>
        </xdr:cNvSpPr>
      </xdr:nvSpPr>
      <xdr:spPr bwMode="auto">
        <a:xfrm>
          <a:off x="2143125" y="987742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32</xdr:row>
      <xdr:rowOff>0</xdr:rowOff>
    </xdr:from>
    <xdr:ext cx="79022" cy="641350"/>
    <xdr:sp macro="" textlink="">
      <xdr:nvSpPr>
        <xdr:cNvPr id="1494" name="Text Box 25">
          <a:extLst>
            <a:ext uri="{FF2B5EF4-FFF2-40B4-BE49-F238E27FC236}">
              <a16:creationId xmlns:a16="http://schemas.microsoft.com/office/drawing/2014/main" id="{00000000-0008-0000-0000-0000D6050000}"/>
            </a:ext>
          </a:extLst>
        </xdr:cNvPr>
        <xdr:cNvSpPr txBox="1">
          <a:spLocks noChangeArrowheads="1"/>
        </xdr:cNvSpPr>
      </xdr:nvSpPr>
      <xdr:spPr bwMode="auto">
        <a:xfrm>
          <a:off x="2143125" y="987742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32</xdr:row>
      <xdr:rowOff>0</xdr:rowOff>
    </xdr:from>
    <xdr:ext cx="79022" cy="641350"/>
    <xdr:sp macro="" textlink="">
      <xdr:nvSpPr>
        <xdr:cNvPr id="1495" name="Text Box 25">
          <a:extLst>
            <a:ext uri="{FF2B5EF4-FFF2-40B4-BE49-F238E27FC236}">
              <a16:creationId xmlns:a16="http://schemas.microsoft.com/office/drawing/2014/main" id="{00000000-0008-0000-0000-0000D7050000}"/>
            </a:ext>
          </a:extLst>
        </xdr:cNvPr>
        <xdr:cNvSpPr txBox="1">
          <a:spLocks noChangeArrowheads="1"/>
        </xdr:cNvSpPr>
      </xdr:nvSpPr>
      <xdr:spPr bwMode="auto">
        <a:xfrm>
          <a:off x="2143125" y="987742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32</xdr:row>
      <xdr:rowOff>0</xdr:rowOff>
    </xdr:from>
    <xdr:ext cx="79022" cy="641350"/>
    <xdr:sp macro="" textlink="">
      <xdr:nvSpPr>
        <xdr:cNvPr id="1496" name="Text Box 25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SpPr txBox="1">
          <a:spLocks noChangeArrowheads="1"/>
        </xdr:cNvSpPr>
      </xdr:nvSpPr>
      <xdr:spPr bwMode="auto">
        <a:xfrm>
          <a:off x="2143125" y="987742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32</xdr:row>
      <xdr:rowOff>0</xdr:rowOff>
    </xdr:from>
    <xdr:ext cx="79022" cy="625687"/>
    <xdr:sp macro="" textlink="">
      <xdr:nvSpPr>
        <xdr:cNvPr id="1497" name="Text Box 25">
          <a:extLst>
            <a:ext uri="{FF2B5EF4-FFF2-40B4-BE49-F238E27FC236}">
              <a16:creationId xmlns:a16="http://schemas.microsoft.com/office/drawing/2014/main" id="{00000000-0008-0000-0000-0000D9050000}"/>
            </a:ext>
          </a:extLst>
        </xdr:cNvPr>
        <xdr:cNvSpPr txBox="1">
          <a:spLocks noChangeArrowheads="1"/>
        </xdr:cNvSpPr>
      </xdr:nvSpPr>
      <xdr:spPr bwMode="auto">
        <a:xfrm>
          <a:off x="2143125" y="987742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32</xdr:row>
      <xdr:rowOff>0</xdr:rowOff>
    </xdr:from>
    <xdr:ext cx="79022" cy="641350"/>
    <xdr:sp macro="" textlink="">
      <xdr:nvSpPr>
        <xdr:cNvPr id="1498" name="Text Box 25">
          <a:extLst>
            <a:ext uri="{FF2B5EF4-FFF2-40B4-BE49-F238E27FC236}">
              <a16:creationId xmlns:a16="http://schemas.microsoft.com/office/drawing/2014/main" id="{00000000-0008-0000-0000-0000DA050000}"/>
            </a:ext>
          </a:extLst>
        </xdr:cNvPr>
        <xdr:cNvSpPr txBox="1">
          <a:spLocks noChangeArrowheads="1"/>
        </xdr:cNvSpPr>
      </xdr:nvSpPr>
      <xdr:spPr bwMode="auto">
        <a:xfrm>
          <a:off x="2143125" y="987742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32</xdr:row>
      <xdr:rowOff>0</xdr:rowOff>
    </xdr:from>
    <xdr:ext cx="79022" cy="641350"/>
    <xdr:sp macro="" textlink="">
      <xdr:nvSpPr>
        <xdr:cNvPr id="1499" name="Text Box 25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SpPr txBox="1">
          <a:spLocks noChangeArrowheads="1"/>
        </xdr:cNvSpPr>
      </xdr:nvSpPr>
      <xdr:spPr bwMode="auto">
        <a:xfrm>
          <a:off x="2143125" y="987742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32</xdr:row>
      <xdr:rowOff>0</xdr:rowOff>
    </xdr:from>
    <xdr:ext cx="79022" cy="641350"/>
    <xdr:sp macro="" textlink="">
      <xdr:nvSpPr>
        <xdr:cNvPr id="1500" name="Text Box 25">
          <a:extLst>
            <a:ext uri="{FF2B5EF4-FFF2-40B4-BE49-F238E27FC236}">
              <a16:creationId xmlns:a16="http://schemas.microsoft.com/office/drawing/2014/main" id="{00000000-0008-0000-0000-0000DC050000}"/>
            </a:ext>
          </a:extLst>
        </xdr:cNvPr>
        <xdr:cNvSpPr txBox="1">
          <a:spLocks noChangeArrowheads="1"/>
        </xdr:cNvSpPr>
      </xdr:nvSpPr>
      <xdr:spPr bwMode="auto">
        <a:xfrm>
          <a:off x="2143125" y="987742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32</xdr:row>
      <xdr:rowOff>0</xdr:rowOff>
    </xdr:from>
    <xdr:ext cx="79022" cy="625687"/>
    <xdr:sp macro="" textlink="">
      <xdr:nvSpPr>
        <xdr:cNvPr id="1501" name="Text Box 25">
          <a:extLst>
            <a:ext uri="{FF2B5EF4-FFF2-40B4-BE49-F238E27FC236}">
              <a16:creationId xmlns:a16="http://schemas.microsoft.com/office/drawing/2014/main" id="{00000000-0008-0000-0000-0000DD050000}"/>
            </a:ext>
          </a:extLst>
        </xdr:cNvPr>
        <xdr:cNvSpPr txBox="1">
          <a:spLocks noChangeArrowheads="1"/>
        </xdr:cNvSpPr>
      </xdr:nvSpPr>
      <xdr:spPr bwMode="auto">
        <a:xfrm>
          <a:off x="2143125" y="987742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32</xdr:row>
      <xdr:rowOff>0</xdr:rowOff>
    </xdr:from>
    <xdr:ext cx="79022" cy="641350"/>
    <xdr:sp macro="" textlink="">
      <xdr:nvSpPr>
        <xdr:cNvPr id="1502" name="Text Box 25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SpPr txBox="1">
          <a:spLocks noChangeArrowheads="1"/>
        </xdr:cNvSpPr>
      </xdr:nvSpPr>
      <xdr:spPr bwMode="auto">
        <a:xfrm>
          <a:off x="2143125" y="987742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32</xdr:row>
      <xdr:rowOff>0</xdr:rowOff>
    </xdr:from>
    <xdr:ext cx="79022" cy="641350"/>
    <xdr:sp macro="" textlink="">
      <xdr:nvSpPr>
        <xdr:cNvPr id="1503" name="Text Box 25">
          <a:extLst>
            <a:ext uri="{FF2B5EF4-FFF2-40B4-BE49-F238E27FC236}">
              <a16:creationId xmlns:a16="http://schemas.microsoft.com/office/drawing/2014/main" id="{00000000-0008-0000-0000-0000DF050000}"/>
            </a:ext>
          </a:extLst>
        </xdr:cNvPr>
        <xdr:cNvSpPr txBox="1">
          <a:spLocks noChangeArrowheads="1"/>
        </xdr:cNvSpPr>
      </xdr:nvSpPr>
      <xdr:spPr bwMode="auto">
        <a:xfrm>
          <a:off x="2143125" y="987742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32</xdr:row>
      <xdr:rowOff>0</xdr:rowOff>
    </xdr:from>
    <xdr:ext cx="79022" cy="641350"/>
    <xdr:sp macro="" textlink="">
      <xdr:nvSpPr>
        <xdr:cNvPr id="1504" name="Text Box 25">
          <a:extLst>
            <a:ext uri="{FF2B5EF4-FFF2-40B4-BE49-F238E27FC236}">
              <a16:creationId xmlns:a16="http://schemas.microsoft.com/office/drawing/2014/main" id="{00000000-0008-0000-0000-0000E0050000}"/>
            </a:ext>
          </a:extLst>
        </xdr:cNvPr>
        <xdr:cNvSpPr txBox="1">
          <a:spLocks noChangeArrowheads="1"/>
        </xdr:cNvSpPr>
      </xdr:nvSpPr>
      <xdr:spPr bwMode="auto">
        <a:xfrm>
          <a:off x="2143125" y="987742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32</xdr:row>
      <xdr:rowOff>0</xdr:rowOff>
    </xdr:from>
    <xdr:ext cx="79022" cy="625687"/>
    <xdr:sp macro="" textlink="">
      <xdr:nvSpPr>
        <xdr:cNvPr id="1505" name="Text Box 25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SpPr txBox="1">
          <a:spLocks noChangeArrowheads="1"/>
        </xdr:cNvSpPr>
      </xdr:nvSpPr>
      <xdr:spPr bwMode="auto">
        <a:xfrm>
          <a:off x="2143125" y="987742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32</xdr:row>
      <xdr:rowOff>0</xdr:rowOff>
    </xdr:from>
    <xdr:ext cx="79022" cy="641350"/>
    <xdr:sp macro="" textlink="">
      <xdr:nvSpPr>
        <xdr:cNvPr id="1506" name="Text Box 25">
          <a:extLst>
            <a:ext uri="{FF2B5EF4-FFF2-40B4-BE49-F238E27FC236}">
              <a16:creationId xmlns:a16="http://schemas.microsoft.com/office/drawing/2014/main" id="{00000000-0008-0000-0000-0000E2050000}"/>
            </a:ext>
          </a:extLst>
        </xdr:cNvPr>
        <xdr:cNvSpPr txBox="1">
          <a:spLocks noChangeArrowheads="1"/>
        </xdr:cNvSpPr>
      </xdr:nvSpPr>
      <xdr:spPr bwMode="auto">
        <a:xfrm>
          <a:off x="2143125" y="987742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32</xdr:row>
      <xdr:rowOff>0</xdr:rowOff>
    </xdr:from>
    <xdr:ext cx="79022" cy="641350"/>
    <xdr:sp macro="" textlink="">
      <xdr:nvSpPr>
        <xdr:cNvPr id="1507" name="Text Box 25">
          <a:extLst>
            <a:ext uri="{FF2B5EF4-FFF2-40B4-BE49-F238E27FC236}">
              <a16:creationId xmlns:a16="http://schemas.microsoft.com/office/drawing/2014/main" id="{00000000-0008-0000-0000-0000E3050000}"/>
            </a:ext>
          </a:extLst>
        </xdr:cNvPr>
        <xdr:cNvSpPr txBox="1">
          <a:spLocks noChangeArrowheads="1"/>
        </xdr:cNvSpPr>
      </xdr:nvSpPr>
      <xdr:spPr bwMode="auto">
        <a:xfrm>
          <a:off x="2143125" y="987742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3</xdr:col>
      <xdr:colOff>66675</xdr:colOff>
      <xdr:row>32</xdr:row>
      <xdr:rowOff>0</xdr:rowOff>
    </xdr:from>
    <xdr:ext cx="79022" cy="641350"/>
    <xdr:sp macro="" textlink="">
      <xdr:nvSpPr>
        <xdr:cNvPr id="1508" name="Text Box 25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SpPr txBox="1">
          <a:spLocks noChangeArrowheads="1"/>
        </xdr:cNvSpPr>
      </xdr:nvSpPr>
      <xdr:spPr bwMode="auto">
        <a:xfrm>
          <a:off x="2143125" y="987742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3"/>
  <sheetViews>
    <sheetView tabSelected="1" zoomScale="37" zoomScaleNormal="80" workbookViewId="0">
      <selection activeCell="D8" sqref="D8"/>
    </sheetView>
  </sheetViews>
  <sheetFormatPr baseColWidth="10" defaultRowHeight="14.5" x14ac:dyDescent="0.35"/>
  <cols>
    <col min="1" max="1" width="3.54296875" customWidth="1"/>
    <col min="2" max="2" width="7.54296875" customWidth="1"/>
    <col min="3" max="3" width="35.7265625" customWidth="1"/>
    <col min="4" max="4" width="46.81640625" customWidth="1"/>
    <col min="5" max="5" width="15" customWidth="1"/>
    <col min="6" max="6" width="14.26953125" customWidth="1"/>
    <col min="7" max="7" width="15.453125" customWidth="1"/>
    <col min="8" max="8" width="12.54296875" customWidth="1"/>
    <col min="9" max="9" width="16.7265625" customWidth="1"/>
    <col min="10" max="10" width="20.7265625" customWidth="1"/>
    <col min="11" max="11" width="16" bestFit="1" customWidth="1"/>
    <col min="12" max="12" width="12.7265625" bestFit="1" customWidth="1"/>
    <col min="13" max="13" width="14.453125" bestFit="1" customWidth="1"/>
    <col min="14" max="14" width="19.26953125" customWidth="1"/>
    <col min="15" max="15" width="14.54296875" bestFit="1" customWidth="1"/>
    <col min="16" max="16" width="16.453125" bestFit="1" customWidth="1"/>
    <col min="17" max="17" width="18.453125" bestFit="1" customWidth="1"/>
    <col min="18" max="18" width="20.1796875" bestFit="1" customWidth="1"/>
    <col min="19" max="20" width="18.7265625" bestFit="1" customWidth="1"/>
    <col min="21" max="21" width="19.81640625" bestFit="1" customWidth="1"/>
    <col min="22" max="22" width="24.453125" customWidth="1"/>
  </cols>
  <sheetData>
    <row r="1" spans="1:22" x14ac:dyDescent="0.35">
      <c r="A1" s="1"/>
      <c r="B1" s="2"/>
      <c r="C1" s="3"/>
      <c r="D1" s="3"/>
      <c r="E1" s="3"/>
      <c r="F1" s="3"/>
      <c r="G1" s="4"/>
      <c r="H1" s="4"/>
      <c r="I1" s="1"/>
      <c r="J1" s="1"/>
      <c r="K1" s="1"/>
      <c r="L1" s="1"/>
      <c r="M1" s="1"/>
      <c r="N1" s="1"/>
      <c r="O1" s="1"/>
      <c r="P1" s="1"/>
      <c r="Q1" s="1"/>
      <c r="R1" s="1"/>
    </row>
    <row r="2" spans="1:22" x14ac:dyDescent="0.35">
      <c r="A2" s="1"/>
      <c r="B2" s="114" t="s">
        <v>0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</row>
    <row r="3" spans="1:22" x14ac:dyDescent="0.35">
      <c r="A3" s="1"/>
      <c r="B3" s="116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</row>
    <row r="4" spans="1:22" x14ac:dyDescent="0.35">
      <c r="A4" s="1"/>
      <c r="B4" s="116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</row>
    <row r="5" spans="1:22" x14ac:dyDescent="0.35">
      <c r="A5" s="1"/>
      <c r="B5" s="116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</row>
    <row r="6" spans="1:22" ht="15" thickBot="1" x14ac:dyDescent="0.4">
      <c r="A6" s="1"/>
      <c r="B6" s="117"/>
      <c r="C6" s="118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</row>
    <row r="7" spans="1:22" ht="15" customHeight="1" thickBot="1" x14ac:dyDescent="0.4">
      <c r="A7" s="1"/>
      <c r="B7" s="7"/>
      <c r="C7" s="119" t="s">
        <v>1</v>
      </c>
      <c r="D7" s="119"/>
      <c r="E7" s="119"/>
      <c r="F7" s="119"/>
      <c r="G7" s="120" t="s">
        <v>17</v>
      </c>
      <c r="H7" s="121"/>
      <c r="I7" s="121"/>
      <c r="J7" s="122"/>
      <c r="K7" s="123" t="s">
        <v>129</v>
      </c>
      <c r="L7" s="124"/>
      <c r="M7" s="124"/>
      <c r="N7" s="125"/>
      <c r="O7" s="111" t="s">
        <v>128</v>
      </c>
      <c r="P7" s="112"/>
      <c r="Q7" s="112"/>
      <c r="R7" s="112"/>
      <c r="S7" s="108" t="s">
        <v>2</v>
      </c>
      <c r="T7" s="109"/>
      <c r="U7" s="110"/>
    </row>
    <row r="8" spans="1:22" ht="85.5" customHeight="1" thickBot="1" x14ac:dyDescent="0.4">
      <c r="A8" s="5"/>
      <c r="B8" s="8" t="s">
        <v>3</v>
      </c>
      <c r="C8" s="10" t="s">
        <v>4</v>
      </c>
      <c r="D8" s="11" t="s">
        <v>5</v>
      </c>
      <c r="E8" s="10" t="s">
        <v>6</v>
      </c>
      <c r="F8" s="62" t="s">
        <v>7</v>
      </c>
      <c r="G8" s="14" t="s">
        <v>8</v>
      </c>
      <c r="H8" s="56" t="s">
        <v>9</v>
      </c>
      <c r="I8" s="56" t="s">
        <v>10</v>
      </c>
      <c r="J8" s="56" t="s">
        <v>11</v>
      </c>
      <c r="K8" s="47" t="s">
        <v>8</v>
      </c>
      <c r="L8" s="48" t="s">
        <v>9</v>
      </c>
      <c r="M8" s="47" t="s">
        <v>10</v>
      </c>
      <c r="N8" s="49" t="s">
        <v>11</v>
      </c>
      <c r="O8" s="29" t="s">
        <v>8</v>
      </c>
      <c r="P8" s="30" t="s">
        <v>9</v>
      </c>
      <c r="Q8" s="30" t="s">
        <v>10</v>
      </c>
      <c r="R8" s="31" t="s">
        <v>11</v>
      </c>
      <c r="S8" s="67" t="s">
        <v>12</v>
      </c>
      <c r="T8" s="68" t="s">
        <v>13</v>
      </c>
      <c r="U8" s="69" t="s">
        <v>14</v>
      </c>
    </row>
    <row r="9" spans="1:22" ht="51" customHeight="1" thickBot="1" x14ac:dyDescent="0.4">
      <c r="A9" s="6"/>
      <c r="B9" s="63">
        <v>1</v>
      </c>
      <c r="C9" s="84" t="s">
        <v>18</v>
      </c>
      <c r="D9" s="84" t="s">
        <v>19</v>
      </c>
      <c r="E9" s="85" t="s">
        <v>20</v>
      </c>
      <c r="F9" s="85">
        <v>1</v>
      </c>
      <c r="G9" s="58">
        <v>90000</v>
      </c>
      <c r="H9" s="59">
        <f>+G9*5%</f>
        <v>4500</v>
      </c>
      <c r="I9" s="60">
        <f>+G9+H9</f>
        <v>94500</v>
      </c>
      <c r="J9" s="64">
        <f>+I9*F9</f>
        <v>94500</v>
      </c>
      <c r="K9" s="40">
        <v>95000</v>
      </c>
      <c r="L9" s="52">
        <f>+K9*5%</f>
        <v>4750</v>
      </c>
      <c r="M9" s="53">
        <f>+K9+L9</f>
        <v>99750</v>
      </c>
      <c r="N9" s="64">
        <f>+M9*F9</f>
        <v>99750</v>
      </c>
      <c r="O9" s="40">
        <v>92000</v>
      </c>
      <c r="P9" s="41">
        <f>+O9*5%</f>
        <v>4600</v>
      </c>
      <c r="Q9" s="42">
        <f>+O9+P9</f>
        <v>96600</v>
      </c>
      <c r="R9" s="65">
        <f>+Q9*F9</f>
        <v>96600</v>
      </c>
      <c r="S9" s="17">
        <f>(I9+M9+Q9)/3</f>
        <v>96950</v>
      </c>
      <c r="T9" s="72">
        <f>ROUND(S9,0)</f>
        <v>96950</v>
      </c>
      <c r="U9" s="43">
        <f>T9*F9</f>
        <v>96950</v>
      </c>
      <c r="V9" s="9"/>
    </row>
    <row r="10" spans="1:22" ht="37.5" customHeight="1" thickBot="1" x14ac:dyDescent="0.4">
      <c r="A10" s="6"/>
      <c r="B10" s="63">
        <v>2</v>
      </c>
      <c r="C10" s="84" t="s">
        <v>18</v>
      </c>
      <c r="D10" s="86" t="s">
        <v>21</v>
      </c>
      <c r="E10" s="87" t="s">
        <v>20</v>
      </c>
      <c r="F10" s="88">
        <v>1</v>
      </c>
      <c r="G10" s="61">
        <v>45000</v>
      </c>
      <c r="H10" s="57">
        <f>+G10*5%</f>
        <v>2250</v>
      </c>
      <c r="I10" s="16">
        <f t="shared" ref="I10:I63" si="0">+G10+H10</f>
        <v>47250</v>
      </c>
      <c r="J10" s="39">
        <f t="shared" ref="J10:J63" si="1">+I10*F10</f>
        <v>47250</v>
      </c>
      <c r="K10" s="44">
        <v>50000</v>
      </c>
      <c r="L10" s="50">
        <f>+K10*5%</f>
        <v>2500</v>
      </c>
      <c r="M10" s="51">
        <f t="shared" ref="M10:M63" si="2">+K10+L10</f>
        <v>52500</v>
      </c>
      <c r="N10" s="39">
        <f t="shared" ref="N10:N63" si="3">+M10*F10</f>
        <v>52500</v>
      </c>
      <c r="O10" s="44">
        <v>55000</v>
      </c>
      <c r="P10" s="36">
        <f>+O10*5%</f>
        <v>2750</v>
      </c>
      <c r="Q10" s="37">
        <f t="shared" ref="Q10:Q63" si="4">+O10+P10</f>
        <v>57750</v>
      </c>
      <c r="R10" s="66">
        <f t="shared" ref="R10:R63" si="5">+Q10*F10</f>
        <v>57750</v>
      </c>
      <c r="S10" s="17">
        <f t="shared" ref="S10:S63" si="6">(I10+M10+Q10)/3</f>
        <v>52500</v>
      </c>
      <c r="T10" s="38">
        <f t="shared" ref="T10:T63" si="7">ROUND(S10,0)</f>
        <v>52500</v>
      </c>
      <c r="U10" s="45">
        <f t="shared" ref="U10:U63" si="8">T10*F10</f>
        <v>52500</v>
      </c>
      <c r="V10" s="9"/>
    </row>
    <row r="11" spans="1:22" ht="53.25" customHeight="1" thickBot="1" x14ac:dyDescent="0.4">
      <c r="A11" s="6"/>
      <c r="B11" s="63">
        <v>3</v>
      </c>
      <c r="C11" s="89" t="s">
        <v>22</v>
      </c>
      <c r="D11" s="90" t="s">
        <v>23</v>
      </c>
      <c r="E11" s="91" t="s">
        <v>24</v>
      </c>
      <c r="F11" s="85">
        <v>1</v>
      </c>
      <c r="G11" s="61">
        <v>190000</v>
      </c>
      <c r="H11" s="57">
        <v>0</v>
      </c>
      <c r="I11" s="16">
        <f>+G11+H11</f>
        <v>190000</v>
      </c>
      <c r="J11" s="39">
        <f t="shared" si="1"/>
        <v>190000</v>
      </c>
      <c r="K11" s="44">
        <v>185000</v>
      </c>
      <c r="L11" s="50">
        <f>+K11*0%</f>
        <v>0</v>
      </c>
      <c r="M11" s="51">
        <f t="shared" si="2"/>
        <v>185000</v>
      </c>
      <c r="N11" s="39">
        <f t="shared" si="3"/>
        <v>185000</v>
      </c>
      <c r="O11" s="44">
        <v>190000</v>
      </c>
      <c r="P11" s="36">
        <f>+O11*0%</f>
        <v>0</v>
      </c>
      <c r="Q11" s="37">
        <f t="shared" si="4"/>
        <v>190000</v>
      </c>
      <c r="R11" s="66">
        <f t="shared" si="5"/>
        <v>190000</v>
      </c>
      <c r="S11" s="17">
        <f t="shared" si="6"/>
        <v>188333.33333333334</v>
      </c>
      <c r="T11" s="38">
        <f t="shared" si="7"/>
        <v>188333</v>
      </c>
      <c r="U11" s="45">
        <f t="shared" si="8"/>
        <v>188333</v>
      </c>
      <c r="V11" s="9"/>
    </row>
    <row r="12" spans="1:22" ht="62.25" customHeight="1" thickBot="1" x14ac:dyDescent="0.4">
      <c r="A12" s="6"/>
      <c r="B12" s="63">
        <v>4</v>
      </c>
      <c r="C12" s="89" t="s">
        <v>25</v>
      </c>
      <c r="D12" s="84" t="s">
        <v>26</v>
      </c>
      <c r="E12" s="91" t="s">
        <v>27</v>
      </c>
      <c r="F12" s="88">
        <v>1</v>
      </c>
      <c r="G12" s="61">
        <v>150000</v>
      </c>
      <c r="H12" s="57">
        <v>0</v>
      </c>
      <c r="I12" s="16">
        <f t="shared" si="0"/>
        <v>150000</v>
      </c>
      <c r="J12" s="39">
        <f t="shared" si="1"/>
        <v>150000</v>
      </c>
      <c r="K12" s="44">
        <v>155000</v>
      </c>
      <c r="L12" s="50">
        <f t="shared" ref="L12:L19" si="9">+K12*0%</f>
        <v>0</v>
      </c>
      <c r="M12" s="51">
        <f t="shared" si="2"/>
        <v>155000</v>
      </c>
      <c r="N12" s="39">
        <f t="shared" si="3"/>
        <v>155000</v>
      </c>
      <c r="O12" s="44">
        <v>160000</v>
      </c>
      <c r="P12" s="36">
        <f>+O12*0%</f>
        <v>0</v>
      </c>
      <c r="Q12" s="37">
        <f t="shared" si="4"/>
        <v>160000</v>
      </c>
      <c r="R12" s="66">
        <f t="shared" si="5"/>
        <v>160000</v>
      </c>
      <c r="S12" s="17">
        <f t="shared" si="6"/>
        <v>155000</v>
      </c>
      <c r="T12" s="38">
        <f t="shared" si="7"/>
        <v>155000</v>
      </c>
      <c r="U12" s="45">
        <f t="shared" si="8"/>
        <v>155000</v>
      </c>
      <c r="V12" s="9"/>
    </row>
    <row r="13" spans="1:22" ht="83.25" customHeight="1" thickBot="1" x14ac:dyDescent="0.4">
      <c r="A13" s="6"/>
      <c r="B13" s="63">
        <v>5</v>
      </c>
      <c r="C13" s="89" t="s">
        <v>28</v>
      </c>
      <c r="D13" s="90" t="s">
        <v>29</v>
      </c>
      <c r="E13" s="91" t="s">
        <v>30</v>
      </c>
      <c r="F13" s="85">
        <v>1</v>
      </c>
      <c r="G13" s="61">
        <v>350000</v>
      </c>
      <c r="H13" s="57">
        <v>0</v>
      </c>
      <c r="I13" s="16">
        <f t="shared" si="0"/>
        <v>350000</v>
      </c>
      <c r="J13" s="39">
        <f t="shared" si="1"/>
        <v>350000</v>
      </c>
      <c r="K13" s="44">
        <v>355000</v>
      </c>
      <c r="L13" s="50">
        <f t="shared" si="9"/>
        <v>0</v>
      </c>
      <c r="M13" s="51">
        <f t="shared" si="2"/>
        <v>355000</v>
      </c>
      <c r="N13" s="39">
        <f t="shared" si="3"/>
        <v>355000</v>
      </c>
      <c r="O13" s="44">
        <v>360000</v>
      </c>
      <c r="P13" s="36">
        <f>+O13*0%</f>
        <v>0</v>
      </c>
      <c r="Q13" s="37">
        <f t="shared" si="4"/>
        <v>360000</v>
      </c>
      <c r="R13" s="66">
        <f t="shared" si="5"/>
        <v>360000</v>
      </c>
      <c r="S13" s="17">
        <f t="shared" si="6"/>
        <v>355000</v>
      </c>
      <c r="T13" s="38">
        <f t="shared" si="7"/>
        <v>355000</v>
      </c>
      <c r="U13" s="45">
        <f t="shared" si="8"/>
        <v>355000</v>
      </c>
      <c r="V13" s="9"/>
    </row>
    <row r="14" spans="1:22" ht="62.25" customHeight="1" thickBot="1" x14ac:dyDescent="0.4">
      <c r="A14" s="6"/>
      <c r="B14" s="63">
        <v>6</v>
      </c>
      <c r="C14" s="92" t="s">
        <v>28</v>
      </c>
      <c r="D14" s="84" t="s">
        <v>31</v>
      </c>
      <c r="E14" s="91" t="s">
        <v>32</v>
      </c>
      <c r="F14" s="88">
        <v>1</v>
      </c>
      <c r="G14" s="54">
        <v>30000</v>
      </c>
      <c r="H14" s="57">
        <v>0</v>
      </c>
      <c r="I14" s="16">
        <f t="shared" si="0"/>
        <v>30000</v>
      </c>
      <c r="J14" s="39">
        <f t="shared" si="1"/>
        <v>30000</v>
      </c>
      <c r="K14" s="54">
        <v>32000</v>
      </c>
      <c r="L14" s="50">
        <f t="shared" si="9"/>
        <v>0</v>
      </c>
      <c r="M14" s="51">
        <f t="shared" si="2"/>
        <v>32000</v>
      </c>
      <c r="N14" s="39">
        <f t="shared" si="3"/>
        <v>32000</v>
      </c>
      <c r="O14" s="44">
        <v>35000</v>
      </c>
      <c r="P14" s="36">
        <f t="shared" ref="P14:P19" si="10">+O14*0%</f>
        <v>0</v>
      </c>
      <c r="Q14" s="37">
        <f t="shared" si="4"/>
        <v>35000</v>
      </c>
      <c r="R14" s="66">
        <f t="shared" si="5"/>
        <v>35000</v>
      </c>
      <c r="S14" s="17">
        <f t="shared" si="6"/>
        <v>32333.333333333332</v>
      </c>
      <c r="T14" s="38">
        <f t="shared" si="7"/>
        <v>32333</v>
      </c>
      <c r="U14" s="45">
        <f t="shared" si="8"/>
        <v>32333</v>
      </c>
      <c r="V14" s="9"/>
    </row>
    <row r="15" spans="1:22" ht="87.75" customHeight="1" thickBot="1" x14ac:dyDescent="0.4">
      <c r="A15" s="6"/>
      <c r="B15" s="63">
        <v>7</v>
      </c>
      <c r="C15" s="92" t="s">
        <v>28</v>
      </c>
      <c r="D15" s="84" t="s">
        <v>33</v>
      </c>
      <c r="E15" s="91" t="s">
        <v>32</v>
      </c>
      <c r="F15" s="85">
        <v>1</v>
      </c>
      <c r="G15" s="54">
        <v>40000</v>
      </c>
      <c r="H15" s="57">
        <v>0</v>
      </c>
      <c r="I15" s="16">
        <f t="shared" si="0"/>
        <v>40000</v>
      </c>
      <c r="J15" s="39">
        <f t="shared" si="1"/>
        <v>40000</v>
      </c>
      <c r="K15" s="55">
        <v>45000</v>
      </c>
      <c r="L15" s="50">
        <f t="shared" si="9"/>
        <v>0</v>
      </c>
      <c r="M15" s="51">
        <f t="shared" si="2"/>
        <v>45000</v>
      </c>
      <c r="N15" s="39">
        <f t="shared" si="3"/>
        <v>45000</v>
      </c>
      <c r="O15" s="44">
        <v>47000</v>
      </c>
      <c r="P15" s="36">
        <f t="shared" si="10"/>
        <v>0</v>
      </c>
      <c r="Q15" s="37">
        <f t="shared" si="4"/>
        <v>47000</v>
      </c>
      <c r="R15" s="66">
        <f t="shared" si="5"/>
        <v>47000</v>
      </c>
      <c r="S15" s="17">
        <f t="shared" si="6"/>
        <v>44000</v>
      </c>
      <c r="T15" s="38">
        <f t="shared" si="7"/>
        <v>44000</v>
      </c>
      <c r="U15" s="45">
        <f t="shared" si="8"/>
        <v>44000</v>
      </c>
      <c r="V15" s="9"/>
    </row>
    <row r="16" spans="1:22" ht="50.25" customHeight="1" thickBot="1" x14ac:dyDescent="0.4">
      <c r="A16" s="6"/>
      <c r="B16" s="63">
        <v>8</v>
      </c>
      <c r="C16" s="90" t="s">
        <v>34</v>
      </c>
      <c r="D16" s="90" t="s">
        <v>35</v>
      </c>
      <c r="E16" s="91" t="s">
        <v>36</v>
      </c>
      <c r="F16" s="88">
        <v>1</v>
      </c>
      <c r="G16" s="54">
        <v>350000</v>
      </c>
      <c r="H16" s="57">
        <v>0</v>
      </c>
      <c r="I16" s="16">
        <f t="shared" si="0"/>
        <v>350000</v>
      </c>
      <c r="J16" s="39">
        <f t="shared" si="1"/>
        <v>350000</v>
      </c>
      <c r="K16" s="55">
        <v>355000</v>
      </c>
      <c r="L16" s="50">
        <f t="shared" si="9"/>
        <v>0</v>
      </c>
      <c r="M16" s="51">
        <f t="shared" si="2"/>
        <v>355000</v>
      </c>
      <c r="N16" s="39">
        <f t="shared" si="3"/>
        <v>355000</v>
      </c>
      <c r="O16" s="44">
        <v>360000</v>
      </c>
      <c r="P16" s="36">
        <f t="shared" si="10"/>
        <v>0</v>
      </c>
      <c r="Q16" s="37">
        <f t="shared" si="4"/>
        <v>360000</v>
      </c>
      <c r="R16" s="66">
        <f t="shared" si="5"/>
        <v>360000</v>
      </c>
      <c r="S16" s="17">
        <f t="shared" si="6"/>
        <v>355000</v>
      </c>
      <c r="T16" s="38">
        <f t="shared" si="7"/>
        <v>355000</v>
      </c>
      <c r="U16" s="45">
        <f t="shared" si="8"/>
        <v>355000</v>
      </c>
      <c r="V16" s="9"/>
    </row>
    <row r="17" spans="1:22" ht="64.5" customHeight="1" thickBot="1" x14ac:dyDescent="0.4">
      <c r="A17" s="6"/>
      <c r="B17" s="63">
        <v>9</v>
      </c>
      <c r="C17" s="90" t="s">
        <v>37</v>
      </c>
      <c r="D17" s="90" t="s">
        <v>38</v>
      </c>
      <c r="E17" s="91" t="s">
        <v>30</v>
      </c>
      <c r="F17" s="85">
        <v>1</v>
      </c>
      <c r="G17" s="54">
        <v>380000</v>
      </c>
      <c r="H17" s="57">
        <v>0</v>
      </c>
      <c r="I17" s="16">
        <f t="shared" si="0"/>
        <v>380000</v>
      </c>
      <c r="J17" s="39">
        <f t="shared" si="1"/>
        <v>380000</v>
      </c>
      <c r="K17" s="55">
        <v>385000</v>
      </c>
      <c r="L17" s="50">
        <f t="shared" si="9"/>
        <v>0</v>
      </c>
      <c r="M17" s="51">
        <f t="shared" si="2"/>
        <v>385000</v>
      </c>
      <c r="N17" s="39">
        <f t="shared" si="3"/>
        <v>385000</v>
      </c>
      <c r="O17" s="44">
        <v>390000</v>
      </c>
      <c r="P17" s="36">
        <f t="shared" si="10"/>
        <v>0</v>
      </c>
      <c r="Q17" s="37">
        <f t="shared" si="4"/>
        <v>390000</v>
      </c>
      <c r="R17" s="66">
        <f t="shared" si="5"/>
        <v>390000</v>
      </c>
      <c r="S17" s="17">
        <f t="shared" si="6"/>
        <v>385000</v>
      </c>
      <c r="T17" s="38">
        <f t="shared" si="7"/>
        <v>385000</v>
      </c>
      <c r="U17" s="45">
        <f t="shared" si="8"/>
        <v>385000</v>
      </c>
      <c r="V17" s="9"/>
    </row>
    <row r="18" spans="1:22" ht="46.5" customHeight="1" thickBot="1" x14ac:dyDescent="0.4">
      <c r="A18" s="6"/>
      <c r="B18" s="63">
        <v>10</v>
      </c>
      <c r="C18" s="84" t="s">
        <v>39</v>
      </c>
      <c r="D18" s="84" t="s">
        <v>40</v>
      </c>
      <c r="E18" s="91" t="s">
        <v>32</v>
      </c>
      <c r="F18" s="88">
        <v>1</v>
      </c>
      <c r="G18" s="54">
        <v>40000</v>
      </c>
      <c r="H18" s="57">
        <v>0</v>
      </c>
      <c r="I18" s="16">
        <f t="shared" si="0"/>
        <v>40000</v>
      </c>
      <c r="J18" s="39">
        <f t="shared" si="1"/>
        <v>40000</v>
      </c>
      <c r="K18" s="54">
        <v>42000</v>
      </c>
      <c r="L18" s="50">
        <f t="shared" si="9"/>
        <v>0</v>
      </c>
      <c r="M18" s="51">
        <f t="shared" si="2"/>
        <v>42000</v>
      </c>
      <c r="N18" s="39">
        <f t="shared" si="3"/>
        <v>42000</v>
      </c>
      <c r="O18" s="44">
        <v>45000</v>
      </c>
      <c r="P18" s="36">
        <f t="shared" si="10"/>
        <v>0</v>
      </c>
      <c r="Q18" s="37">
        <f t="shared" si="4"/>
        <v>45000</v>
      </c>
      <c r="R18" s="66">
        <f t="shared" si="5"/>
        <v>45000</v>
      </c>
      <c r="S18" s="17">
        <f t="shared" si="6"/>
        <v>42333.333333333336</v>
      </c>
      <c r="T18" s="38">
        <f t="shared" si="7"/>
        <v>42333</v>
      </c>
      <c r="U18" s="45">
        <f t="shared" si="8"/>
        <v>42333</v>
      </c>
      <c r="V18" s="9"/>
    </row>
    <row r="19" spans="1:22" ht="64.5" customHeight="1" thickBot="1" x14ac:dyDescent="0.4">
      <c r="A19" s="6"/>
      <c r="B19" s="63">
        <v>11</v>
      </c>
      <c r="C19" s="89" t="s">
        <v>41</v>
      </c>
      <c r="D19" s="90" t="s">
        <v>42</v>
      </c>
      <c r="E19" s="91" t="s">
        <v>24</v>
      </c>
      <c r="F19" s="85">
        <v>1</v>
      </c>
      <c r="G19" s="54">
        <v>150000</v>
      </c>
      <c r="H19" s="57">
        <v>0</v>
      </c>
      <c r="I19" s="16">
        <f t="shared" si="0"/>
        <v>150000</v>
      </c>
      <c r="J19" s="39">
        <f t="shared" si="1"/>
        <v>150000</v>
      </c>
      <c r="K19" s="54">
        <v>155000</v>
      </c>
      <c r="L19" s="50">
        <f t="shared" si="9"/>
        <v>0</v>
      </c>
      <c r="M19" s="51">
        <f t="shared" si="2"/>
        <v>155000</v>
      </c>
      <c r="N19" s="39">
        <f t="shared" si="3"/>
        <v>155000</v>
      </c>
      <c r="O19" s="44">
        <v>160000</v>
      </c>
      <c r="P19" s="36">
        <f t="shared" si="10"/>
        <v>0</v>
      </c>
      <c r="Q19" s="37">
        <f t="shared" si="4"/>
        <v>160000</v>
      </c>
      <c r="R19" s="66">
        <f t="shared" si="5"/>
        <v>160000</v>
      </c>
      <c r="S19" s="17">
        <f t="shared" si="6"/>
        <v>155000</v>
      </c>
      <c r="T19" s="38">
        <f t="shared" si="7"/>
        <v>155000</v>
      </c>
      <c r="U19" s="45">
        <f t="shared" si="8"/>
        <v>155000</v>
      </c>
      <c r="V19" s="9"/>
    </row>
    <row r="20" spans="1:22" ht="51.75" customHeight="1" thickBot="1" x14ac:dyDescent="0.4">
      <c r="A20" s="6"/>
      <c r="B20" s="63">
        <v>12</v>
      </c>
      <c r="C20" s="93" t="s">
        <v>43</v>
      </c>
      <c r="D20" s="93" t="s">
        <v>44</v>
      </c>
      <c r="E20" s="91" t="s">
        <v>20</v>
      </c>
      <c r="F20" s="88">
        <v>1</v>
      </c>
      <c r="G20" s="54">
        <v>400000</v>
      </c>
      <c r="H20" s="57">
        <f t="shared" ref="H20:H62" si="11">+G20*19%</f>
        <v>76000</v>
      </c>
      <c r="I20" s="16">
        <f t="shared" si="0"/>
        <v>476000</v>
      </c>
      <c r="J20" s="39">
        <f t="shared" si="1"/>
        <v>476000</v>
      </c>
      <c r="K20" s="44">
        <v>405000</v>
      </c>
      <c r="L20" s="50">
        <f t="shared" ref="L20:L62" si="12">+K20*19%</f>
        <v>76950</v>
      </c>
      <c r="M20" s="51">
        <f t="shared" si="2"/>
        <v>481950</v>
      </c>
      <c r="N20" s="39">
        <f t="shared" si="3"/>
        <v>481950</v>
      </c>
      <c r="O20" s="44">
        <v>410000</v>
      </c>
      <c r="P20" s="36">
        <f t="shared" ref="P20:P62" si="13">+O20*19%</f>
        <v>77900</v>
      </c>
      <c r="Q20" s="37">
        <f t="shared" si="4"/>
        <v>487900</v>
      </c>
      <c r="R20" s="66">
        <f t="shared" si="5"/>
        <v>487900</v>
      </c>
      <c r="S20" s="17">
        <f t="shared" si="6"/>
        <v>481950</v>
      </c>
      <c r="T20" s="38">
        <f t="shared" si="7"/>
        <v>481950</v>
      </c>
      <c r="U20" s="45">
        <f t="shared" si="8"/>
        <v>481950</v>
      </c>
      <c r="V20" s="9"/>
    </row>
    <row r="21" spans="1:22" ht="45.75" customHeight="1" thickBot="1" x14ac:dyDescent="0.4">
      <c r="A21" s="6"/>
      <c r="B21" s="63">
        <v>13</v>
      </c>
      <c r="C21" s="93" t="s">
        <v>45</v>
      </c>
      <c r="D21" s="93" t="s">
        <v>46</v>
      </c>
      <c r="E21" s="91" t="s">
        <v>47</v>
      </c>
      <c r="F21" s="85">
        <v>1</v>
      </c>
      <c r="G21" s="54">
        <v>240000</v>
      </c>
      <c r="H21" s="57">
        <v>0</v>
      </c>
      <c r="I21" s="16">
        <f t="shared" si="0"/>
        <v>240000</v>
      </c>
      <c r="J21" s="39">
        <f t="shared" si="1"/>
        <v>240000</v>
      </c>
      <c r="K21" s="44">
        <v>245000</v>
      </c>
      <c r="L21" s="50">
        <f>+K21*0%</f>
        <v>0</v>
      </c>
      <c r="M21" s="51">
        <f t="shared" si="2"/>
        <v>245000</v>
      </c>
      <c r="N21" s="39">
        <f t="shared" si="3"/>
        <v>245000</v>
      </c>
      <c r="O21" s="44">
        <v>250000</v>
      </c>
      <c r="P21" s="36">
        <f>+O21*0%</f>
        <v>0</v>
      </c>
      <c r="Q21" s="37">
        <f t="shared" si="4"/>
        <v>250000</v>
      </c>
      <c r="R21" s="66">
        <f t="shared" si="5"/>
        <v>250000</v>
      </c>
      <c r="S21" s="17">
        <f t="shared" si="6"/>
        <v>245000</v>
      </c>
      <c r="T21" s="38">
        <f t="shared" si="7"/>
        <v>245000</v>
      </c>
      <c r="U21" s="45">
        <f t="shared" si="8"/>
        <v>245000</v>
      </c>
      <c r="V21" s="9"/>
    </row>
    <row r="22" spans="1:22" ht="46.5" customHeight="1" thickBot="1" x14ac:dyDescent="0.4">
      <c r="A22" s="6"/>
      <c r="B22" s="63">
        <v>14</v>
      </c>
      <c r="C22" s="90" t="s">
        <v>45</v>
      </c>
      <c r="D22" s="90" t="s">
        <v>48</v>
      </c>
      <c r="E22" s="91" t="s">
        <v>47</v>
      </c>
      <c r="F22" s="88">
        <v>1</v>
      </c>
      <c r="G22" s="54">
        <v>36000</v>
      </c>
      <c r="H22" s="57">
        <v>0</v>
      </c>
      <c r="I22" s="16">
        <f t="shared" si="0"/>
        <v>36000</v>
      </c>
      <c r="J22" s="39">
        <f t="shared" si="1"/>
        <v>36000</v>
      </c>
      <c r="K22" s="44">
        <v>40000</v>
      </c>
      <c r="L22" s="50">
        <f>+K22*0%</f>
        <v>0</v>
      </c>
      <c r="M22" s="51">
        <f t="shared" si="2"/>
        <v>40000</v>
      </c>
      <c r="N22" s="39">
        <f t="shared" si="3"/>
        <v>40000</v>
      </c>
      <c r="O22" s="44">
        <v>38000</v>
      </c>
      <c r="P22" s="36">
        <f>+O22*0%</f>
        <v>0</v>
      </c>
      <c r="Q22" s="37">
        <f t="shared" si="4"/>
        <v>38000</v>
      </c>
      <c r="R22" s="66">
        <f t="shared" si="5"/>
        <v>38000</v>
      </c>
      <c r="S22" s="17">
        <f t="shared" si="6"/>
        <v>38000</v>
      </c>
      <c r="T22" s="38">
        <f t="shared" si="7"/>
        <v>38000</v>
      </c>
      <c r="U22" s="45">
        <f t="shared" si="8"/>
        <v>38000</v>
      </c>
      <c r="V22" s="9"/>
    </row>
    <row r="23" spans="1:22" ht="33" customHeight="1" thickBot="1" x14ac:dyDescent="0.4">
      <c r="A23" s="6"/>
      <c r="B23" s="63">
        <v>15</v>
      </c>
      <c r="C23" s="90" t="s">
        <v>49</v>
      </c>
      <c r="D23" s="90" t="s">
        <v>50</v>
      </c>
      <c r="E23" s="91" t="s">
        <v>20</v>
      </c>
      <c r="F23" s="85">
        <v>1</v>
      </c>
      <c r="G23" s="54">
        <v>300000</v>
      </c>
      <c r="H23" s="57">
        <f t="shared" si="11"/>
        <v>57000</v>
      </c>
      <c r="I23" s="16">
        <f t="shared" si="0"/>
        <v>357000</v>
      </c>
      <c r="J23" s="39">
        <f t="shared" si="1"/>
        <v>357000</v>
      </c>
      <c r="K23" s="44">
        <v>305000</v>
      </c>
      <c r="L23" s="50">
        <f t="shared" si="12"/>
        <v>57950</v>
      </c>
      <c r="M23" s="51">
        <f t="shared" si="2"/>
        <v>362950</v>
      </c>
      <c r="N23" s="39">
        <f t="shared" si="3"/>
        <v>362950</v>
      </c>
      <c r="O23" s="44">
        <v>310000</v>
      </c>
      <c r="P23" s="36">
        <f t="shared" si="13"/>
        <v>58900</v>
      </c>
      <c r="Q23" s="37">
        <f t="shared" si="4"/>
        <v>368900</v>
      </c>
      <c r="R23" s="66">
        <f t="shared" si="5"/>
        <v>368900</v>
      </c>
      <c r="S23" s="17">
        <f t="shared" si="6"/>
        <v>362950</v>
      </c>
      <c r="T23" s="38">
        <f t="shared" si="7"/>
        <v>362950</v>
      </c>
      <c r="U23" s="45">
        <f t="shared" si="8"/>
        <v>362950</v>
      </c>
      <c r="V23" s="9"/>
    </row>
    <row r="24" spans="1:22" ht="75" customHeight="1" thickBot="1" x14ac:dyDescent="0.4">
      <c r="A24" s="6"/>
      <c r="B24" s="63">
        <v>16</v>
      </c>
      <c r="C24" s="84" t="s">
        <v>51</v>
      </c>
      <c r="D24" s="84" t="s">
        <v>52</v>
      </c>
      <c r="E24" s="91" t="s">
        <v>47</v>
      </c>
      <c r="F24" s="88">
        <v>1</v>
      </c>
      <c r="G24" s="54">
        <v>12000</v>
      </c>
      <c r="H24" s="57">
        <f t="shared" si="11"/>
        <v>2280</v>
      </c>
      <c r="I24" s="16">
        <f t="shared" si="0"/>
        <v>14280</v>
      </c>
      <c r="J24" s="39">
        <f t="shared" si="1"/>
        <v>14280</v>
      </c>
      <c r="K24" s="44">
        <v>11000</v>
      </c>
      <c r="L24" s="50">
        <f t="shared" si="12"/>
        <v>2090</v>
      </c>
      <c r="M24" s="51">
        <f t="shared" si="2"/>
        <v>13090</v>
      </c>
      <c r="N24" s="39">
        <f t="shared" si="3"/>
        <v>13090</v>
      </c>
      <c r="O24" s="44">
        <v>10000</v>
      </c>
      <c r="P24" s="36">
        <f t="shared" si="13"/>
        <v>1900</v>
      </c>
      <c r="Q24" s="37">
        <f t="shared" si="4"/>
        <v>11900</v>
      </c>
      <c r="R24" s="66">
        <f t="shared" si="5"/>
        <v>11900</v>
      </c>
      <c r="S24" s="17">
        <f t="shared" si="6"/>
        <v>13090</v>
      </c>
      <c r="T24" s="38">
        <f t="shared" si="7"/>
        <v>13090</v>
      </c>
      <c r="U24" s="45">
        <f t="shared" si="8"/>
        <v>13090</v>
      </c>
      <c r="V24" s="9"/>
    </row>
    <row r="25" spans="1:22" ht="33" customHeight="1" thickBot="1" x14ac:dyDescent="0.4">
      <c r="A25" s="6"/>
      <c r="B25" s="63">
        <v>17</v>
      </c>
      <c r="C25" s="94" t="s">
        <v>53</v>
      </c>
      <c r="D25" s="93" t="s">
        <v>54</v>
      </c>
      <c r="E25" s="91" t="s">
        <v>20</v>
      </c>
      <c r="F25" s="85">
        <v>1</v>
      </c>
      <c r="G25" s="54">
        <v>750000</v>
      </c>
      <c r="H25" s="57">
        <f t="shared" si="11"/>
        <v>142500</v>
      </c>
      <c r="I25" s="16">
        <f t="shared" si="0"/>
        <v>892500</v>
      </c>
      <c r="J25" s="39">
        <f t="shared" si="1"/>
        <v>892500</v>
      </c>
      <c r="K25" s="44">
        <v>755000</v>
      </c>
      <c r="L25" s="50">
        <f t="shared" si="12"/>
        <v>143450</v>
      </c>
      <c r="M25" s="51">
        <f t="shared" si="2"/>
        <v>898450</v>
      </c>
      <c r="N25" s="39">
        <f t="shared" si="3"/>
        <v>898450</v>
      </c>
      <c r="O25" s="44">
        <v>770000</v>
      </c>
      <c r="P25" s="36">
        <f t="shared" si="13"/>
        <v>146300</v>
      </c>
      <c r="Q25" s="37">
        <f t="shared" si="4"/>
        <v>916300</v>
      </c>
      <c r="R25" s="66">
        <f t="shared" si="5"/>
        <v>916300</v>
      </c>
      <c r="S25" s="17">
        <f t="shared" si="6"/>
        <v>902416.66666666663</v>
      </c>
      <c r="T25" s="38">
        <f t="shared" si="7"/>
        <v>902417</v>
      </c>
      <c r="U25" s="45">
        <f t="shared" si="8"/>
        <v>902417</v>
      </c>
      <c r="V25" s="9"/>
    </row>
    <row r="26" spans="1:22" ht="41.25" customHeight="1" thickBot="1" x14ac:dyDescent="0.4">
      <c r="A26" s="6"/>
      <c r="B26" s="63">
        <v>18</v>
      </c>
      <c r="C26" s="84" t="s">
        <v>55</v>
      </c>
      <c r="D26" s="84" t="s">
        <v>56</v>
      </c>
      <c r="E26" s="91" t="s">
        <v>57</v>
      </c>
      <c r="F26" s="88">
        <v>1</v>
      </c>
      <c r="G26" s="54">
        <v>900000</v>
      </c>
      <c r="H26" s="57">
        <v>0</v>
      </c>
      <c r="I26" s="16">
        <f t="shared" si="0"/>
        <v>900000</v>
      </c>
      <c r="J26" s="39">
        <f t="shared" si="1"/>
        <v>900000</v>
      </c>
      <c r="K26" s="44">
        <v>910000</v>
      </c>
      <c r="L26" s="50">
        <f>+K26*0%</f>
        <v>0</v>
      </c>
      <c r="M26" s="51">
        <f t="shared" si="2"/>
        <v>910000</v>
      </c>
      <c r="N26" s="39">
        <f t="shared" si="3"/>
        <v>910000</v>
      </c>
      <c r="O26" s="44">
        <v>950000</v>
      </c>
      <c r="P26" s="36">
        <f>+O26*0%</f>
        <v>0</v>
      </c>
      <c r="Q26" s="37">
        <f t="shared" si="4"/>
        <v>950000</v>
      </c>
      <c r="R26" s="66">
        <f t="shared" si="5"/>
        <v>950000</v>
      </c>
      <c r="S26" s="17">
        <f t="shared" si="6"/>
        <v>920000</v>
      </c>
      <c r="T26" s="38">
        <f t="shared" si="7"/>
        <v>920000</v>
      </c>
      <c r="U26" s="45">
        <f t="shared" si="8"/>
        <v>920000</v>
      </c>
      <c r="V26" s="9"/>
    </row>
    <row r="27" spans="1:22" ht="130.5" customHeight="1" thickBot="1" x14ac:dyDescent="0.4">
      <c r="A27" s="6"/>
      <c r="B27" s="63">
        <v>19</v>
      </c>
      <c r="C27" s="84" t="s">
        <v>58</v>
      </c>
      <c r="D27" s="84" t="s">
        <v>59</v>
      </c>
      <c r="E27" s="91" t="s">
        <v>20</v>
      </c>
      <c r="F27" s="85">
        <v>1</v>
      </c>
      <c r="G27" s="61">
        <v>40000</v>
      </c>
      <c r="H27" s="57">
        <f t="shared" si="11"/>
        <v>7600</v>
      </c>
      <c r="I27" s="16">
        <f t="shared" si="0"/>
        <v>47600</v>
      </c>
      <c r="J27" s="39">
        <f t="shared" si="1"/>
        <v>47600</v>
      </c>
      <c r="K27" s="44">
        <v>45000</v>
      </c>
      <c r="L27" s="50">
        <f t="shared" si="12"/>
        <v>8550</v>
      </c>
      <c r="M27" s="51">
        <f t="shared" si="2"/>
        <v>53550</v>
      </c>
      <c r="N27" s="39">
        <f t="shared" si="3"/>
        <v>53550</v>
      </c>
      <c r="O27" s="44">
        <v>50000</v>
      </c>
      <c r="P27" s="36">
        <f t="shared" si="13"/>
        <v>9500</v>
      </c>
      <c r="Q27" s="37">
        <f t="shared" si="4"/>
        <v>59500</v>
      </c>
      <c r="R27" s="66">
        <f t="shared" si="5"/>
        <v>59500</v>
      </c>
      <c r="S27" s="17">
        <f t="shared" si="6"/>
        <v>53550</v>
      </c>
      <c r="T27" s="38">
        <f t="shared" si="7"/>
        <v>53550</v>
      </c>
      <c r="U27" s="45">
        <f t="shared" si="8"/>
        <v>53550</v>
      </c>
      <c r="V27" s="9"/>
    </row>
    <row r="28" spans="1:22" ht="28.5" customHeight="1" thickBot="1" x14ac:dyDescent="0.4">
      <c r="A28" s="6"/>
      <c r="B28" s="63">
        <v>20</v>
      </c>
      <c r="C28" s="89" t="s">
        <v>60</v>
      </c>
      <c r="D28" s="90" t="s">
        <v>61</v>
      </c>
      <c r="E28" s="91" t="s">
        <v>62</v>
      </c>
      <c r="F28" s="88">
        <v>1</v>
      </c>
      <c r="G28" s="61">
        <v>80000</v>
      </c>
      <c r="H28" s="57">
        <f t="shared" si="11"/>
        <v>15200</v>
      </c>
      <c r="I28" s="16">
        <f t="shared" si="0"/>
        <v>95200</v>
      </c>
      <c r="J28" s="39">
        <f t="shared" si="1"/>
        <v>95200</v>
      </c>
      <c r="K28" s="44">
        <v>82000</v>
      </c>
      <c r="L28" s="50">
        <f t="shared" si="12"/>
        <v>15580</v>
      </c>
      <c r="M28" s="51">
        <f t="shared" si="2"/>
        <v>97580</v>
      </c>
      <c r="N28" s="39">
        <f t="shared" si="3"/>
        <v>97580</v>
      </c>
      <c r="O28" s="44">
        <v>85000</v>
      </c>
      <c r="P28" s="36">
        <f t="shared" si="13"/>
        <v>16150</v>
      </c>
      <c r="Q28" s="37">
        <f t="shared" si="4"/>
        <v>101150</v>
      </c>
      <c r="R28" s="66">
        <f t="shared" si="5"/>
        <v>101150</v>
      </c>
      <c r="S28" s="17">
        <f t="shared" si="6"/>
        <v>97976.666666666672</v>
      </c>
      <c r="T28" s="38">
        <f t="shared" si="7"/>
        <v>97977</v>
      </c>
      <c r="U28" s="45">
        <f t="shared" si="8"/>
        <v>97977</v>
      </c>
      <c r="V28" s="9"/>
    </row>
    <row r="29" spans="1:22" ht="63" customHeight="1" thickBot="1" x14ac:dyDescent="0.4">
      <c r="A29" s="6"/>
      <c r="B29" s="63">
        <v>21</v>
      </c>
      <c r="C29" s="90" t="s">
        <v>63</v>
      </c>
      <c r="D29" s="90" t="s">
        <v>64</v>
      </c>
      <c r="E29" s="91" t="s">
        <v>20</v>
      </c>
      <c r="F29" s="85">
        <v>1</v>
      </c>
      <c r="G29" s="61">
        <v>3500</v>
      </c>
      <c r="H29" s="57">
        <f t="shared" si="11"/>
        <v>665</v>
      </c>
      <c r="I29" s="16">
        <f t="shared" si="0"/>
        <v>4165</v>
      </c>
      <c r="J29" s="39">
        <f t="shared" si="1"/>
        <v>4165</v>
      </c>
      <c r="K29" s="44">
        <v>3000</v>
      </c>
      <c r="L29" s="50">
        <f t="shared" si="12"/>
        <v>570</v>
      </c>
      <c r="M29" s="51">
        <f t="shared" si="2"/>
        <v>3570</v>
      </c>
      <c r="N29" s="39">
        <f t="shared" si="3"/>
        <v>3570</v>
      </c>
      <c r="O29" s="44">
        <v>2800</v>
      </c>
      <c r="P29" s="36">
        <f t="shared" si="13"/>
        <v>532</v>
      </c>
      <c r="Q29" s="37">
        <f t="shared" si="4"/>
        <v>3332</v>
      </c>
      <c r="R29" s="66">
        <f t="shared" si="5"/>
        <v>3332</v>
      </c>
      <c r="S29" s="17">
        <f t="shared" si="6"/>
        <v>3689</v>
      </c>
      <c r="T29" s="38">
        <f t="shared" si="7"/>
        <v>3689</v>
      </c>
      <c r="U29" s="45">
        <f t="shared" si="8"/>
        <v>3689</v>
      </c>
      <c r="V29" s="9"/>
    </row>
    <row r="30" spans="1:22" ht="43.5" customHeight="1" thickBot="1" x14ac:dyDescent="0.4">
      <c r="A30" s="6"/>
      <c r="B30" s="63">
        <v>22</v>
      </c>
      <c r="C30" s="90" t="s">
        <v>65</v>
      </c>
      <c r="D30" s="90" t="s">
        <v>66</v>
      </c>
      <c r="E30" s="91" t="s">
        <v>20</v>
      </c>
      <c r="F30" s="88">
        <v>1</v>
      </c>
      <c r="G30" s="61">
        <v>35000</v>
      </c>
      <c r="H30" s="57">
        <f t="shared" si="11"/>
        <v>6650</v>
      </c>
      <c r="I30" s="16">
        <f t="shared" si="0"/>
        <v>41650</v>
      </c>
      <c r="J30" s="39">
        <f t="shared" si="1"/>
        <v>41650</v>
      </c>
      <c r="K30" s="44">
        <v>28000</v>
      </c>
      <c r="L30" s="50">
        <f t="shared" si="12"/>
        <v>5320</v>
      </c>
      <c r="M30" s="51">
        <f t="shared" si="2"/>
        <v>33320</v>
      </c>
      <c r="N30" s="39">
        <f t="shared" si="3"/>
        <v>33320</v>
      </c>
      <c r="O30" s="44">
        <v>32000</v>
      </c>
      <c r="P30" s="36">
        <f t="shared" si="13"/>
        <v>6080</v>
      </c>
      <c r="Q30" s="37">
        <f t="shared" si="4"/>
        <v>38080</v>
      </c>
      <c r="R30" s="66">
        <f t="shared" si="5"/>
        <v>38080</v>
      </c>
      <c r="S30" s="17">
        <f t="shared" si="6"/>
        <v>37683.333333333336</v>
      </c>
      <c r="T30" s="38">
        <f t="shared" si="7"/>
        <v>37683</v>
      </c>
      <c r="U30" s="45">
        <f t="shared" si="8"/>
        <v>37683</v>
      </c>
      <c r="V30" s="9"/>
    </row>
    <row r="31" spans="1:22" ht="63" customHeight="1" thickBot="1" x14ac:dyDescent="0.4">
      <c r="A31" s="6"/>
      <c r="B31" s="63">
        <v>23</v>
      </c>
      <c r="C31" s="84" t="s">
        <v>67</v>
      </c>
      <c r="D31" s="84" t="s">
        <v>68</v>
      </c>
      <c r="E31" s="91" t="s">
        <v>20</v>
      </c>
      <c r="F31" s="85">
        <v>1</v>
      </c>
      <c r="G31" s="61">
        <v>20000</v>
      </c>
      <c r="H31" s="57">
        <f t="shared" si="11"/>
        <v>3800</v>
      </c>
      <c r="I31" s="16">
        <f t="shared" si="0"/>
        <v>23800</v>
      </c>
      <c r="J31" s="39">
        <f t="shared" si="1"/>
        <v>23800</v>
      </c>
      <c r="K31" s="44">
        <v>22000</v>
      </c>
      <c r="L31" s="50">
        <f t="shared" si="12"/>
        <v>4180</v>
      </c>
      <c r="M31" s="51">
        <f t="shared" si="2"/>
        <v>26180</v>
      </c>
      <c r="N31" s="39">
        <f t="shared" si="3"/>
        <v>26180</v>
      </c>
      <c r="O31" s="44">
        <v>18000</v>
      </c>
      <c r="P31" s="36">
        <f t="shared" si="13"/>
        <v>3420</v>
      </c>
      <c r="Q31" s="37">
        <f t="shared" si="4"/>
        <v>21420</v>
      </c>
      <c r="R31" s="66">
        <f t="shared" si="5"/>
        <v>21420</v>
      </c>
      <c r="S31" s="17">
        <f t="shared" si="6"/>
        <v>23800</v>
      </c>
      <c r="T31" s="38">
        <f t="shared" si="7"/>
        <v>23800</v>
      </c>
      <c r="U31" s="45">
        <f t="shared" si="8"/>
        <v>23800</v>
      </c>
      <c r="V31" s="9"/>
    </row>
    <row r="32" spans="1:22" ht="58.5" customHeight="1" thickBot="1" x14ac:dyDescent="0.4">
      <c r="A32" s="6"/>
      <c r="B32" s="63">
        <v>24</v>
      </c>
      <c r="C32" s="84" t="s">
        <v>69</v>
      </c>
      <c r="D32" s="86" t="s">
        <v>70</v>
      </c>
      <c r="E32" s="91" t="s">
        <v>20</v>
      </c>
      <c r="F32" s="88">
        <v>1</v>
      </c>
      <c r="G32" s="61">
        <v>100000</v>
      </c>
      <c r="H32" s="57">
        <f>+G32*5%</f>
        <v>5000</v>
      </c>
      <c r="I32" s="16">
        <f t="shared" si="0"/>
        <v>105000</v>
      </c>
      <c r="J32" s="39">
        <f t="shared" si="1"/>
        <v>105000</v>
      </c>
      <c r="K32" s="44">
        <v>105000</v>
      </c>
      <c r="L32" s="50">
        <f>+K32*5%</f>
        <v>5250</v>
      </c>
      <c r="M32" s="51">
        <f t="shared" si="2"/>
        <v>110250</v>
      </c>
      <c r="N32" s="39">
        <f t="shared" si="3"/>
        <v>110250</v>
      </c>
      <c r="O32" s="44">
        <v>110000</v>
      </c>
      <c r="P32" s="36">
        <f>+O32*5%</f>
        <v>5500</v>
      </c>
      <c r="Q32" s="37">
        <f t="shared" si="4"/>
        <v>115500</v>
      </c>
      <c r="R32" s="66">
        <f t="shared" si="5"/>
        <v>115500</v>
      </c>
      <c r="S32" s="17">
        <f t="shared" si="6"/>
        <v>110250</v>
      </c>
      <c r="T32" s="38">
        <f t="shared" si="7"/>
        <v>110250</v>
      </c>
      <c r="U32" s="45">
        <f t="shared" si="8"/>
        <v>110250</v>
      </c>
      <c r="V32" s="9"/>
    </row>
    <row r="33" spans="1:22" ht="67.5" customHeight="1" thickBot="1" x14ac:dyDescent="0.4">
      <c r="A33" s="6"/>
      <c r="B33" s="63">
        <v>25</v>
      </c>
      <c r="C33" s="96" t="s">
        <v>71</v>
      </c>
      <c r="D33" s="93" t="s">
        <v>72</v>
      </c>
      <c r="E33" s="87" t="s">
        <v>73</v>
      </c>
      <c r="F33" s="85">
        <v>1</v>
      </c>
      <c r="G33" s="61">
        <v>300000</v>
      </c>
      <c r="H33" s="57">
        <v>0</v>
      </c>
      <c r="I33" s="16">
        <f t="shared" si="0"/>
        <v>300000</v>
      </c>
      <c r="J33" s="39">
        <f t="shared" si="1"/>
        <v>300000</v>
      </c>
      <c r="K33" s="44">
        <v>310000</v>
      </c>
      <c r="L33" s="50">
        <f>+K33*0%</f>
        <v>0</v>
      </c>
      <c r="M33" s="51">
        <f t="shared" si="2"/>
        <v>310000</v>
      </c>
      <c r="N33" s="39">
        <f t="shared" si="3"/>
        <v>310000</v>
      </c>
      <c r="O33" s="44">
        <v>320000</v>
      </c>
      <c r="P33" s="36">
        <f>+O33*0%</f>
        <v>0</v>
      </c>
      <c r="Q33" s="37">
        <f t="shared" si="4"/>
        <v>320000</v>
      </c>
      <c r="R33" s="66">
        <f t="shared" si="5"/>
        <v>320000</v>
      </c>
      <c r="S33" s="17">
        <f t="shared" si="6"/>
        <v>310000</v>
      </c>
      <c r="T33" s="38">
        <f t="shared" si="7"/>
        <v>310000</v>
      </c>
      <c r="U33" s="45">
        <f t="shared" si="8"/>
        <v>310000</v>
      </c>
      <c r="V33" s="9"/>
    </row>
    <row r="34" spans="1:22" ht="44.25" customHeight="1" thickBot="1" x14ac:dyDescent="0.4">
      <c r="A34" s="6"/>
      <c r="B34" s="63">
        <v>26</v>
      </c>
      <c r="C34" s="94" t="s">
        <v>74</v>
      </c>
      <c r="D34" s="93" t="s">
        <v>75</v>
      </c>
      <c r="E34" s="87" t="s">
        <v>20</v>
      </c>
      <c r="F34" s="88">
        <v>1</v>
      </c>
      <c r="G34" s="74">
        <v>20000</v>
      </c>
      <c r="H34" s="57">
        <f t="shared" si="11"/>
        <v>3800</v>
      </c>
      <c r="I34" s="16">
        <f t="shared" si="0"/>
        <v>23800</v>
      </c>
      <c r="J34" s="39">
        <f t="shared" si="1"/>
        <v>23800</v>
      </c>
      <c r="K34" s="95">
        <v>18000</v>
      </c>
      <c r="L34" s="50">
        <f t="shared" si="12"/>
        <v>3420</v>
      </c>
      <c r="M34" s="51">
        <f t="shared" si="2"/>
        <v>21420</v>
      </c>
      <c r="N34" s="39">
        <f t="shared" si="3"/>
        <v>21420</v>
      </c>
      <c r="O34" s="95">
        <v>16000</v>
      </c>
      <c r="P34" s="36">
        <f t="shared" si="13"/>
        <v>3040</v>
      </c>
      <c r="Q34" s="37">
        <f t="shared" si="4"/>
        <v>19040</v>
      </c>
      <c r="R34" s="66">
        <f t="shared" si="5"/>
        <v>19040</v>
      </c>
      <c r="S34" s="17">
        <f t="shared" si="6"/>
        <v>21420</v>
      </c>
      <c r="T34" s="38">
        <f t="shared" si="7"/>
        <v>21420</v>
      </c>
      <c r="U34" s="45">
        <f t="shared" si="8"/>
        <v>21420</v>
      </c>
      <c r="V34" s="9"/>
    </row>
    <row r="35" spans="1:22" ht="97.5" customHeight="1" thickBot="1" x14ac:dyDescent="0.4">
      <c r="A35" s="78"/>
      <c r="B35" s="63">
        <v>27</v>
      </c>
      <c r="C35" s="90" t="s">
        <v>76</v>
      </c>
      <c r="D35" s="90" t="s">
        <v>77</v>
      </c>
      <c r="E35" s="91" t="s">
        <v>57</v>
      </c>
      <c r="F35" s="85">
        <v>1</v>
      </c>
      <c r="G35" s="74">
        <v>3000000</v>
      </c>
      <c r="H35" s="57">
        <f t="shared" si="11"/>
        <v>570000</v>
      </c>
      <c r="I35" s="16">
        <f t="shared" si="0"/>
        <v>3570000</v>
      </c>
      <c r="J35" s="39">
        <f t="shared" si="1"/>
        <v>3570000</v>
      </c>
      <c r="K35" s="95">
        <v>3050000</v>
      </c>
      <c r="L35" s="50">
        <f t="shared" si="12"/>
        <v>579500</v>
      </c>
      <c r="M35" s="51">
        <f t="shared" si="2"/>
        <v>3629500</v>
      </c>
      <c r="N35" s="39">
        <f t="shared" si="3"/>
        <v>3629500</v>
      </c>
      <c r="O35" s="95">
        <v>3100000</v>
      </c>
      <c r="P35" s="36">
        <f t="shared" si="13"/>
        <v>589000</v>
      </c>
      <c r="Q35" s="37">
        <f t="shared" si="4"/>
        <v>3689000</v>
      </c>
      <c r="R35" s="66">
        <f t="shared" si="5"/>
        <v>3689000</v>
      </c>
      <c r="S35" s="17">
        <f t="shared" si="6"/>
        <v>3629500</v>
      </c>
      <c r="T35" s="38">
        <f t="shared" si="7"/>
        <v>3629500</v>
      </c>
      <c r="U35" s="45">
        <f t="shared" si="8"/>
        <v>3629500</v>
      </c>
    </row>
    <row r="36" spans="1:22" ht="36.75" customHeight="1" thickBot="1" x14ac:dyDescent="0.4">
      <c r="B36" s="63">
        <v>28</v>
      </c>
      <c r="C36" s="84" t="s">
        <v>78</v>
      </c>
      <c r="D36" s="86" t="s">
        <v>79</v>
      </c>
      <c r="E36" s="91" t="s">
        <v>30</v>
      </c>
      <c r="F36" s="88">
        <v>1</v>
      </c>
      <c r="G36" s="74">
        <v>50000</v>
      </c>
      <c r="H36" s="57">
        <v>0</v>
      </c>
      <c r="I36" s="16">
        <f t="shared" si="0"/>
        <v>50000</v>
      </c>
      <c r="J36" s="39">
        <f t="shared" si="1"/>
        <v>50000</v>
      </c>
      <c r="K36" s="95">
        <v>52000</v>
      </c>
      <c r="L36" s="50">
        <f>+K36*0%</f>
        <v>0</v>
      </c>
      <c r="M36" s="51">
        <f t="shared" si="2"/>
        <v>52000</v>
      </c>
      <c r="N36" s="39">
        <f t="shared" si="3"/>
        <v>52000</v>
      </c>
      <c r="O36" s="95">
        <v>55000</v>
      </c>
      <c r="P36" s="36">
        <f>+O36*0%</f>
        <v>0</v>
      </c>
      <c r="Q36" s="37">
        <f t="shared" si="4"/>
        <v>55000</v>
      </c>
      <c r="R36" s="66">
        <f t="shared" si="5"/>
        <v>55000</v>
      </c>
      <c r="S36" s="17">
        <f t="shared" si="6"/>
        <v>52333.333333333336</v>
      </c>
      <c r="T36" s="38">
        <f t="shared" si="7"/>
        <v>52333</v>
      </c>
      <c r="U36" s="45">
        <f t="shared" si="8"/>
        <v>52333</v>
      </c>
    </row>
    <row r="37" spans="1:22" ht="30.75" customHeight="1" thickBot="1" x14ac:dyDescent="0.4">
      <c r="B37" s="63">
        <v>29</v>
      </c>
      <c r="C37" s="84" t="s">
        <v>80</v>
      </c>
      <c r="D37" s="86" t="s">
        <v>81</v>
      </c>
      <c r="E37" s="91" t="s">
        <v>30</v>
      </c>
      <c r="F37" s="85">
        <v>1</v>
      </c>
      <c r="G37" s="74">
        <v>350000</v>
      </c>
      <c r="H37" s="57">
        <v>0</v>
      </c>
      <c r="I37" s="16">
        <f t="shared" si="0"/>
        <v>350000</v>
      </c>
      <c r="J37" s="39">
        <f t="shared" si="1"/>
        <v>350000</v>
      </c>
      <c r="K37" s="95">
        <v>370000</v>
      </c>
      <c r="L37" s="50">
        <f t="shared" ref="L37:L38" si="14">+K37*0%</f>
        <v>0</v>
      </c>
      <c r="M37" s="51">
        <f t="shared" si="2"/>
        <v>370000</v>
      </c>
      <c r="N37" s="39">
        <f t="shared" si="3"/>
        <v>370000</v>
      </c>
      <c r="O37" s="95">
        <v>360000</v>
      </c>
      <c r="P37" s="36">
        <f t="shared" ref="P37:P38" si="15">+O37*0%</f>
        <v>0</v>
      </c>
      <c r="Q37" s="37">
        <f t="shared" si="4"/>
        <v>360000</v>
      </c>
      <c r="R37" s="66">
        <f t="shared" si="5"/>
        <v>360000</v>
      </c>
      <c r="S37" s="17">
        <f t="shared" si="6"/>
        <v>360000</v>
      </c>
      <c r="T37" s="38">
        <f t="shared" si="7"/>
        <v>360000</v>
      </c>
      <c r="U37" s="45">
        <f t="shared" si="8"/>
        <v>360000</v>
      </c>
    </row>
    <row r="38" spans="1:22" ht="66.75" customHeight="1" thickBot="1" x14ac:dyDescent="0.4">
      <c r="B38" s="63">
        <v>30</v>
      </c>
      <c r="C38" s="84" t="s">
        <v>82</v>
      </c>
      <c r="D38" s="86" t="s">
        <v>83</v>
      </c>
      <c r="E38" s="91" t="s">
        <v>32</v>
      </c>
      <c r="F38" s="88">
        <v>1</v>
      </c>
      <c r="G38" s="74">
        <v>25000</v>
      </c>
      <c r="H38" s="57">
        <v>0</v>
      </c>
      <c r="I38" s="16">
        <f t="shared" si="0"/>
        <v>25000</v>
      </c>
      <c r="J38" s="39">
        <f t="shared" si="1"/>
        <v>25000</v>
      </c>
      <c r="K38" s="95">
        <v>26000</v>
      </c>
      <c r="L38" s="50">
        <f t="shared" si="14"/>
        <v>0</v>
      </c>
      <c r="M38" s="51">
        <f t="shared" si="2"/>
        <v>26000</v>
      </c>
      <c r="N38" s="39">
        <f t="shared" si="3"/>
        <v>26000</v>
      </c>
      <c r="O38" s="95">
        <v>27000</v>
      </c>
      <c r="P38" s="36">
        <f t="shared" si="15"/>
        <v>0</v>
      </c>
      <c r="Q38" s="37">
        <f t="shared" si="4"/>
        <v>27000</v>
      </c>
      <c r="R38" s="66">
        <f t="shared" si="5"/>
        <v>27000</v>
      </c>
      <c r="S38" s="17">
        <f t="shared" si="6"/>
        <v>26000</v>
      </c>
      <c r="T38" s="38">
        <f t="shared" si="7"/>
        <v>26000</v>
      </c>
      <c r="U38" s="45">
        <f t="shared" si="8"/>
        <v>26000</v>
      </c>
    </row>
    <row r="39" spans="1:22" ht="69.75" customHeight="1" thickBot="1" x14ac:dyDescent="0.4">
      <c r="B39" s="63">
        <v>31</v>
      </c>
      <c r="C39" s="84" t="s">
        <v>84</v>
      </c>
      <c r="D39" s="86" t="s">
        <v>85</v>
      </c>
      <c r="E39" s="91" t="s">
        <v>62</v>
      </c>
      <c r="F39" s="85">
        <v>1</v>
      </c>
      <c r="G39" s="74">
        <v>25000</v>
      </c>
      <c r="H39" s="57">
        <f t="shared" si="11"/>
        <v>4750</v>
      </c>
      <c r="I39" s="16">
        <f t="shared" si="0"/>
        <v>29750</v>
      </c>
      <c r="J39" s="39">
        <f t="shared" si="1"/>
        <v>29750</v>
      </c>
      <c r="K39" s="95">
        <v>26000</v>
      </c>
      <c r="L39" s="50">
        <f t="shared" si="12"/>
        <v>4940</v>
      </c>
      <c r="M39" s="51">
        <f t="shared" si="2"/>
        <v>30940</v>
      </c>
      <c r="N39" s="39">
        <f t="shared" si="3"/>
        <v>30940</v>
      </c>
      <c r="O39" s="95">
        <v>27000</v>
      </c>
      <c r="P39" s="36">
        <f t="shared" si="13"/>
        <v>5130</v>
      </c>
      <c r="Q39" s="37">
        <f t="shared" si="4"/>
        <v>32130</v>
      </c>
      <c r="R39" s="66">
        <f t="shared" si="5"/>
        <v>32130</v>
      </c>
      <c r="S39" s="17">
        <f t="shared" si="6"/>
        <v>30940</v>
      </c>
      <c r="T39" s="38">
        <f t="shared" si="7"/>
        <v>30940</v>
      </c>
      <c r="U39" s="45">
        <f t="shared" si="8"/>
        <v>30940</v>
      </c>
    </row>
    <row r="40" spans="1:22" ht="25.5" customHeight="1" thickBot="1" x14ac:dyDescent="0.4">
      <c r="B40" s="63">
        <v>32</v>
      </c>
      <c r="C40" s="84" t="s">
        <v>86</v>
      </c>
      <c r="D40" s="86" t="s">
        <v>87</v>
      </c>
      <c r="E40" s="91" t="s">
        <v>32</v>
      </c>
      <c r="F40" s="88">
        <v>1</v>
      </c>
      <c r="G40" s="74">
        <v>250000</v>
      </c>
      <c r="H40" s="57">
        <f t="shared" si="11"/>
        <v>47500</v>
      </c>
      <c r="I40" s="16">
        <f t="shared" si="0"/>
        <v>297500</v>
      </c>
      <c r="J40" s="39">
        <f t="shared" si="1"/>
        <v>297500</v>
      </c>
      <c r="K40" s="95">
        <v>260000</v>
      </c>
      <c r="L40" s="50">
        <f t="shared" si="12"/>
        <v>49400</v>
      </c>
      <c r="M40" s="51">
        <f t="shared" si="2"/>
        <v>309400</v>
      </c>
      <c r="N40" s="39">
        <f t="shared" si="3"/>
        <v>309400</v>
      </c>
      <c r="O40" s="95">
        <v>265000</v>
      </c>
      <c r="P40" s="36">
        <f t="shared" si="13"/>
        <v>50350</v>
      </c>
      <c r="Q40" s="37">
        <f t="shared" si="4"/>
        <v>315350</v>
      </c>
      <c r="R40" s="66">
        <f t="shared" si="5"/>
        <v>315350</v>
      </c>
      <c r="S40" s="17">
        <f t="shared" si="6"/>
        <v>307416.66666666669</v>
      </c>
      <c r="T40" s="38">
        <f t="shared" si="7"/>
        <v>307417</v>
      </c>
      <c r="U40" s="45">
        <f t="shared" si="8"/>
        <v>307417</v>
      </c>
    </row>
    <row r="41" spans="1:22" ht="73.5" customHeight="1" thickBot="1" x14ac:dyDescent="0.4">
      <c r="B41" s="63">
        <v>33</v>
      </c>
      <c r="C41" s="84" t="s">
        <v>88</v>
      </c>
      <c r="D41" s="86" t="s">
        <v>89</v>
      </c>
      <c r="E41" s="91" t="s">
        <v>90</v>
      </c>
      <c r="F41" s="85">
        <v>1</v>
      </c>
      <c r="G41" s="74">
        <v>15000</v>
      </c>
      <c r="H41" s="57">
        <f t="shared" si="11"/>
        <v>2850</v>
      </c>
      <c r="I41" s="16">
        <f t="shared" si="0"/>
        <v>17850</v>
      </c>
      <c r="J41" s="39">
        <f t="shared" si="1"/>
        <v>17850</v>
      </c>
      <c r="K41" s="95">
        <v>14000</v>
      </c>
      <c r="L41" s="50">
        <f t="shared" si="12"/>
        <v>2660</v>
      </c>
      <c r="M41" s="51">
        <f t="shared" si="2"/>
        <v>16660</v>
      </c>
      <c r="N41" s="39">
        <f t="shared" si="3"/>
        <v>16660</v>
      </c>
      <c r="O41" s="95">
        <v>17000</v>
      </c>
      <c r="P41" s="36">
        <f t="shared" si="13"/>
        <v>3230</v>
      </c>
      <c r="Q41" s="37">
        <f t="shared" si="4"/>
        <v>20230</v>
      </c>
      <c r="R41" s="66">
        <f t="shared" si="5"/>
        <v>20230</v>
      </c>
      <c r="S41" s="17">
        <f t="shared" si="6"/>
        <v>18246.666666666668</v>
      </c>
      <c r="T41" s="38">
        <f t="shared" si="7"/>
        <v>18247</v>
      </c>
      <c r="U41" s="45">
        <f t="shared" si="8"/>
        <v>18247</v>
      </c>
    </row>
    <row r="42" spans="1:22" ht="57" customHeight="1" thickBot="1" x14ac:dyDescent="0.4">
      <c r="B42" s="63">
        <v>34</v>
      </c>
      <c r="C42" s="84" t="s">
        <v>91</v>
      </c>
      <c r="D42" s="86" t="s">
        <v>70</v>
      </c>
      <c r="E42" s="91" t="s">
        <v>20</v>
      </c>
      <c r="F42" s="88">
        <v>1</v>
      </c>
      <c r="G42" s="74">
        <v>100000</v>
      </c>
      <c r="H42" s="57">
        <f>+G42*5%</f>
        <v>5000</v>
      </c>
      <c r="I42" s="16">
        <f t="shared" si="0"/>
        <v>105000</v>
      </c>
      <c r="J42" s="39">
        <f t="shared" si="1"/>
        <v>105000</v>
      </c>
      <c r="K42" s="95">
        <v>105000</v>
      </c>
      <c r="L42" s="50">
        <f>+K42*5%</f>
        <v>5250</v>
      </c>
      <c r="M42" s="51">
        <f t="shared" si="2"/>
        <v>110250</v>
      </c>
      <c r="N42" s="39">
        <f t="shared" si="3"/>
        <v>110250</v>
      </c>
      <c r="O42" s="95">
        <v>110000</v>
      </c>
      <c r="P42" s="36">
        <f>+O42*5%</f>
        <v>5500</v>
      </c>
      <c r="Q42" s="37">
        <f t="shared" si="4"/>
        <v>115500</v>
      </c>
      <c r="R42" s="66">
        <f t="shared" si="5"/>
        <v>115500</v>
      </c>
      <c r="S42" s="17">
        <f t="shared" si="6"/>
        <v>110250</v>
      </c>
      <c r="T42" s="38">
        <f t="shared" si="7"/>
        <v>110250</v>
      </c>
      <c r="U42" s="45">
        <f t="shared" si="8"/>
        <v>110250</v>
      </c>
    </row>
    <row r="43" spans="1:22" ht="59.25" customHeight="1" thickBot="1" x14ac:dyDescent="0.4">
      <c r="B43" s="63">
        <v>35</v>
      </c>
      <c r="C43" s="89" t="s">
        <v>92</v>
      </c>
      <c r="D43" s="97" t="s">
        <v>93</v>
      </c>
      <c r="E43" s="91" t="s">
        <v>32</v>
      </c>
      <c r="F43" s="85">
        <v>1</v>
      </c>
      <c r="G43" s="74">
        <v>25000</v>
      </c>
      <c r="H43" s="57">
        <v>0</v>
      </c>
      <c r="I43" s="16">
        <f t="shared" si="0"/>
        <v>25000</v>
      </c>
      <c r="J43" s="39">
        <f t="shared" si="1"/>
        <v>25000</v>
      </c>
      <c r="K43" s="95">
        <v>26000</v>
      </c>
      <c r="L43" s="50">
        <f>+K43*0%</f>
        <v>0</v>
      </c>
      <c r="M43" s="51">
        <f t="shared" si="2"/>
        <v>26000</v>
      </c>
      <c r="N43" s="39">
        <f t="shared" si="3"/>
        <v>26000</v>
      </c>
      <c r="O43" s="95">
        <v>27000</v>
      </c>
      <c r="P43" s="36">
        <f>+O43*0%</f>
        <v>0</v>
      </c>
      <c r="Q43" s="37">
        <f t="shared" si="4"/>
        <v>27000</v>
      </c>
      <c r="R43" s="66">
        <f t="shared" si="5"/>
        <v>27000</v>
      </c>
      <c r="S43" s="17">
        <f t="shared" si="6"/>
        <v>26000</v>
      </c>
      <c r="T43" s="38">
        <f t="shared" si="7"/>
        <v>26000</v>
      </c>
      <c r="U43" s="45">
        <f t="shared" si="8"/>
        <v>26000</v>
      </c>
    </row>
    <row r="44" spans="1:22" ht="42" customHeight="1" thickBot="1" x14ac:dyDescent="0.4">
      <c r="B44" s="63">
        <v>36</v>
      </c>
      <c r="C44" s="98" t="s">
        <v>94</v>
      </c>
      <c r="D44" s="86" t="s">
        <v>95</v>
      </c>
      <c r="E44" s="91" t="s">
        <v>32</v>
      </c>
      <c r="F44" s="88">
        <v>1</v>
      </c>
      <c r="G44" s="74">
        <v>25000</v>
      </c>
      <c r="H44" s="57">
        <v>0</v>
      </c>
      <c r="I44" s="16">
        <f t="shared" si="0"/>
        <v>25000</v>
      </c>
      <c r="J44" s="39">
        <f t="shared" si="1"/>
        <v>25000</v>
      </c>
      <c r="K44" s="95">
        <v>26000</v>
      </c>
      <c r="L44" s="50">
        <f>+K44*0%</f>
        <v>0</v>
      </c>
      <c r="M44" s="51">
        <f t="shared" si="2"/>
        <v>26000</v>
      </c>
      <c r="N44" s="39">
        <f t="shared" si="3"/>
        <v>26000</v>
      </c>
      <c r="O44" s="95">
        <v>27000</v>
      </c>
      <c r="P44" s="36">
        <f>+O44*0%</f>
        <v>0</v>
      </c>
      <c r="Q44" s="37">
        <f t="shared" si="4"/>
        <v>27000</v>
      </c>
      <c r="R44" s="66">
        <f t="shared" si="5"/>
        <v>27000</v>
      </c>
      <c r="S44" s="17">
        <f t="shared" si="6"/>
        <v>26000</v>
      </c>
      <c r="T44" s="38">
        <f t="shared" si="7"/>
        <v>26000</v>
      </c>
      <c r="U44" s="45">
        <f t="shared" si="8"/>
        <v>26000</v>
      </c>
    </row>
    <row r="45" spans="1:22" ht="41.25" customHeight="1" thickBot="1" x14ac:dyDescent="0.4">
      <c r="B45" s="63">
        <v>37</v>
      </c>
      <c r="C45" s="99" t="s">
        <v>96</v>
      </c>
      <c r="D45" s="100" t="s">
        <v>97</v>
      </c>
      <c r="E45" s="91" t="s">
        <v>20</v>
      </c>
      <c r="F45" s="85">
        <v>1</v>
      </c>
      <c r="G45" s="74">
        <v>60000</v>
      </c>
      <c r="H45" s="57">
        <f>+G45*5%</f>
        <v>3000</v>
      </c>
      <c r="I45" s="16">
        <f t="shared" si="0"/>
        <v>63000</v>
      </c>
      <c r="J45" s="39">
        <f t="shared" si="1"/>
        <v>63000</v>
      </c>
      <c r="K45" s="95">
        <v>65000</v>
      </c>
      <c r="L45" s="50">
        <f>+K45*5%</f>
        <v>3250</v>
      </c>
      <c r="M45" s="51">
        <f t="shared" si="2"/>
        <v>68250</v>
      </c>
      <c r="N45" s="39">
        <f t="shared" si="3"/>
        <v>68250</v>
      </c>
      <c r="O45" s="95">
        <v>70000</v>
      </c>
      <c r="P45" s="36">
        <f>+O45*5%</f>
        <v>3500</v>
      </c>
      <c r="Q45" s="37">
        <f t="shared" si="4"/>
        <v>73500</v>
      </c>
      <c r="R45" s="66">
        <f t="shared" si="5"/>
        <v>73500</v>
      </c>
      <c r="S45" s="17">
        <f t="shared" si="6"/>
        <v>68250</v>
      </c>
      <c r="T45" s="38">
        <f t="shared" si="7"/>
        <v>68250</v>
      </c>
      <c r="U45" s="45">
        <f t="shared" si="8"/>
        <v>68250</v>
      </c>
    </row>
    <row r="46" spans="1:22" ht="81.75" customHeight="1" thickBot="1" x14ac:dyDescent="0.4">
      <c r="B46" s="63">
        <v>38</v>
      </c>
      <c r="C46" s="99" t="s">
        <v>96</v>
      </c>
      <c r="D46" s="100" t="s">
        <v>98</v>
      </c>
      <c r="E46" s="91" t="s">
        <v>20</v>
      </c>
      <c r="F46" s="88">
        <v>1</v>
      </c>
      <c r="G46" s="74">
        <v>60000</v>
      </c>
      <c r="H46" s="57">
        <f>+G46*5%</f>
        <v>3000</v>
      </c>
      <c r="I46" s="16">
        <f t="shared" si="0"/>
        <v>63000</v>
      </c>
      <c r="J46" s="39">
        <f t="shared" si="1"/>
        <v>63000</v>
      </c>
      <c r="K46" s="95">
        <v>65000</v>
      </c>
      <c r="L46" s="50">
        <f t="shared" ref="L46:L47" si="16">+K46*5%</f>
        <v>3250</v>
      </c>
      <c r="M46" s="51">
        <f t="shared" si="2"/>
        <v>68250</v>
      </c>
      <c r="N46" s="39">
        <f t="shared" si="3"/>
        <v>68250</v>
      </c>
      <c r="O46" s="95">
        <v>70000</v>
      </c>
      <c r="P46" s="36">
        <f t="shared" ref="P46:P47" si="17">+O46*5%</f>
        <v>3500</v>
      </c>
      <c r="Q46" s="37">
        <f t="shared" si="4"/>
        <v>73500</v>
      </c>
      <c r="R46" s="66">
        <f t="shared" si="5"/>
        <v>73500</v>
      </c>
      <c r="S46" s="17">
        <f t="shared" si="6"/>
        <v>68250</v>
      </c>
      <c r="T46" s="38">
        <f t="shared" si="7"/>
        <v>68250</v>
      </c>
      <c r="U46" s="45">
        <f t="shared" si="8"/>
        <v>68250</v>
      </c>
    </row>
    <row r="47" spans="1:22" ht="72" customHeight="1" thickBot="1" x14ac:dyDescent="0.4">
      <c r="B47" s="63">
        <v>39</v>
      </c>
      <c r="C47" s="99" t="s">
        <v>96</v>
      </c>
      <c r="D47" s="100" t="s">
        <v>99</v>
      </c>
      <c r="E47" s="91" t="s">
        <v>20</v>
      </c>
      <c r="F47" s="85">
        <v>1</v>
      </c>
      <c r="G47" s="74">
        <v>60000</v>
      </c>
      <c r="H47" s="57">
        <f>+G47*5%</f>
        <v>3000</v>
      </c>
      <c r="I47" s="16">
        <f t="shared" si="0"/>
        <v>63000</v>
      </c>
      <c r="J47" s="39">
        <f t="shared" si="1"/>
        <v>63000</v>
      </c>
      <c r="K47" s="95">
        <v>65000</v>
      </c>
      <c r="L47" s="50">
        <f t="shared" si="16"/>
        <v>3250</v>
      </c>
      <c r="M47" s="51">
        <f t="shared" si="2"/>
        <v>68250</v>
      </c>
      <c r="N47" s="39">
        <f t="shared" si="3"/>
        <v>68250</v>
      </c>
      <c r="O47" s="95">
        <v>70000</v>
      </c>
      <c r="P47" s="36">
        <f t="shared" si="17"/>
        <v>3500</v>
      </c>
      <c r="Q47" s="37">
        <f t="shared" si="4"/>
        <v>73500</v>
      </c>
      <c r="R47" s="66">
        <f t="shared" si="5"/>
        <v>73500</v>
      </c>
      <c r="S47" s="17">
        <f t="shared" si="6"/>
        <v>68250</v>
      </c>
      <c r="T47" s="38">
        <f t="shared" si="7"/>
        <v>68250</v>
      </c>
      <c r="U47" s="45">
        <f t="shared" si="8"/>
        <v>68250</v>
      </c>
    </row>
    <row r="48" spans="1:22" ht="29.25" customHeight="1" thickBot="1" x14ac:dyDescent="0.4">
      <c r="B48" s="63">
        <v>40</v>
      </c>
      <c r="C48" s="99" t="s">
        <v>100</v>
      </c>
      <c r="D48" s="100" t="s">
        <v>101</v>
      </c>
      <c r="E48" s="91" t="s">
        <v>20</v>
      </c>
      <c r="F48" s="88">
        <v>1</v>
      </c>
      <c r="G48" s="74">
        <v>270000</v>
      </c>
      <c r="H48" s="57">
        <f t="shared" si="11"/>
        <v>51300</v>
      </c>
      <c r="I48" s="16">
        <f t="shared" si="0"/>
        <v>321300</v>
      </c>
      <c r="J48" s="39">
        <f t="shared" si="1"/>
        <v>321300</v>
      </c>
      <c r="K48" s="95">
        <v>275000</v>
      </c>
      <c r="L48" s="50">
        <f t="shared" si="12"/>
        <v>52250</v>
      </c>
      <c r="M48" s="51">
        <f t="shared" si="2"/>
        <v>327250</v>
      </c>
      <c r="N48" s="39">
        <f t="shared" si="3"/>
        <v>327250</v>
      </c>
      <c r="O48" s="95">
        <v>280000</v>
      </c>
      <c r="P48" s="36">
        <f t="shared" si="13"/>
        <v>53200</v>
      </c>
      <c r="Q48" s="37">
        <f t="shared" si="4"/>
        <v>333200</v>
      </c>
      <c r="R48" s="66">
        <f t="shared" si="5"/>
        <v>333200</v>
      </c>
      <c r="S48" s="17">
        <f t="shared" si="6"/>
        <v>327250</v>
      </c>
      <c r="T48" s="38">
        <f t="shared" si="7"/>
        <v>327250</v>
      </c>
      <c r="U48" s="45">
        <f t="shared" si="8"/>
        <v>327250</v>
      </c>
    </row>
    <row r="49" spans="2:21" ht="82.5" customHeight="1" thickBot="1" x14ac:dyDescent="0.4">
      <c r="B49" s="63">
        <v>41</v>
      </c>
      <c r="C49" s="99" t="s">
        <v>102</v>
      </c>
      <c r="D49" s="100" t="s">
        <v>103</v>
      </c>
      <c r="E49" s="91" t="s">
        <v>20</v>
      </c>
      <c r="F49" s="85">
        <v>1</v>
      </c>
      <c r="G49" s="74">
        <v>50000</v>
      </c>
      <c r="H49" s="57">
        <f t="shared" si="11"/>
        <v>9500</v>
      </c>
      <c r="I49" s="16">
        <f t="shared" si="0"/>
        <v>59500</v>
      </c>
      <c r="J49" s="39">
        <f t="shared" si="1"/>
        <v>59500</v>
      </c>
      <c r="K49" s="95">
        <v>55000</v>
      </c>
      <c r="L49" s="50">
        <f t="shared" si="12"/>
        <v>10450</v>
      </c>
      <c r="M49" s="51">
        <f t="shared" si="2"/>
        <v>65450</v>
      </c>
      <c r="N49" s="39">
        <f t="shared" si="3"/>
        <v>65450</v>
      </c>
      <c r="O49" s="95">
        <v>60000</v>
      </c>
      <c r="P49" s="36">
        <f t="shared" si="13"/>
        <v>11400</v>
      </c>
      <c r="Q49" s="37">
        <f t="shared" si="4"/>
        <v>71400</v>
      </c>
      <c r="R49" s="66">
        <f t="shared" si="5"/>
        <v>71400</v>
      </c>
      <c r="S49" s="17">
        <f t="shared" si="6"/>
        <v>65450</v>
      </c>
      <c r="T49" s="38">
        <f t="shared" si="7"/>
        <v>65450</v>
      </c>
      <c r="U49" s="45">
        <f t="shared" si="8"/>
        <v>65450</v>
      </c>
    </row>
    <row r="50" spans="2:21" ht="34.5" customHeight="1" thickBot="1" x14ac:dyDescent="0.4">
      <c r="B50" s="63">
        <v>42</v>
      </c>
      <c r="C50" s="99" t="s">
        <v>100</v>
      </c>
      <c r="D50" s="100" t="s">
        <v>104</v>
      </c>
      <c r="E50" s="91" t="s">
        <v>20</v>
      </c>
      <c r="F50" s="88">
        <v>1</v>
      </c>
      <c r="G50" s="74">
        <v>350000</v>
      </c>
      <c r="H50" s="57">
        <f t="shared" si="11"/>
        <v>66500</v>
      </c>
      <c r="I50" s="16">
        <f t="shared" si="0"/>
        <v>416500</v>
      </c>
      <c r="J50" s="39">
        <f t="shared" si="1"/>
        <v>416500</v>
      </c>
      <c r="K50" s="95">
        <v>355000</v>
      </c>
      <c r="L50" s="50">
        <f t="shared" si="12"/>
        <v>67450</v>
      </c>
      <c r="M50" s="51">
        <f t="shared" si="2"/>
        <v>422450</v>
      </c>
      <c r="N50" s="39">
        <f t="shared" si="3"/>
        <v>422450</v>
      </c>
      <c r="O50" s="95">
        <v>360000</v>
      </c>
      <c r="P50" s="36">
        <f t="shared" si="13"/>
        <v>68400</v>
      </c>
      <c r="Q50" s="37">
        <f t="shared" si="4"/>
        <v>428400</v>
      </c>
      <c r="R50" s="66">
        <f t="shared" si="5"/>
        <v>428400</v>
      </c>
      <c r="S50" s="17">
        <f t="shared" si="6"/>
        <v>422450</v>
      </c>
      <c r="T50" s="38">
        <f t="shared" si="7"/>
        <v>422450</v>
      </c>
      <c r="U50" s="45">
        <f t="shared" si="8"/>
        <v>422450</v>
      </c>
    </row>
    <row r="51" spans="2:21" ht="83.25" customHeight="1" thickBot="1" x14ac:dyDescent="0.4">
      <c r="B51" s="63">
        <v>43</v>
      </c>
      <c r="C51" s="99" t="s">
        <v>105</v>
      </c>
      <c r="D51" s="100" t="s">
        <v>106</v>
      </c>
      <c r="E51" s="91" t="s">
        <v>20</v>
      </c>
      <c r="F51" s="85">
        <v>1</v>
      </c>
      <c r="G51" s="74">
        <v>70000</v>
      </c>
      <c r="H51" s="57">
        <f t="shared" si="11"/>
        <v>13300</v>
      </c>
      <c r="I51" s="16">
        <f t="shared" si="0"/>
        <v>83300</v>
      </c>
      <c r="J51" s="39">
        <f t="shared" si="1"/>
        <v>83300</v>
      </c>
      <c r="K51" s="95">
        <v>72000</v>
      </c>
      <c r="L51" s="50">
        <f t="shared" si="12"/>
        <v>13680</v>
      </c>
      <c r="M51" s="51">
        <f t="shared" si="2"/>
        <v>85680</v>
      </c>
      <c r="N51" s="39">
        <f t="shared" si="3"/>
        <v>85680</v>
      </c>
      <c r="O51" s="95">
        <v>75000</v>
      </c>
      <c r="P51" s="36">
        <f t="shared" si="13"/>
        <v>14250</v>
      </c>
      <c r="Q51" s="37">
        <f t="shared" si="4"/>
        <v>89250</v>
      </c>
      <c r="R51" s="66">
        <f t="shared" si="5"/>
        <v>89250</v>
      </c>
      <c r="S51" s="17">
        <f t="shared" si="6"/>
        <v>86076.666666666672</v>
      </c>
      <c r="T51" s="38">
        <f t="shared" si="7"/>
        <v>86077</v>
      </c>
      <c r="U51" s="45">
        <f t="shared" si="8"/>
        <v>86077</v>
      </c>
    </row>
    <row r="52" spans="2:21" ht="56.25" customHeight="1" thickBot="1" x14ac:dyDescent="0.4">
      <c r="B52" s="63">
        <v>44</v>
      </c>
      <c r="C52" s="99" t="s">
        <v>107</v>
      </c>
      <c r="D52" s="100" t="s">
        <v>108</v>
      </c>
      <c r="E52" s="101" t="s">
        <v>30</v>
      </c>
      <c r="F52" s="88">
        <v>1</v>
      </c>
      <c r="G52" s="74">
        <v>220000</v>
      </c>
      <c r="H52" s="57">
        <v>0</v>
      </c>
      <c r="I52" s="16">
        <f t="shared" si="0"/>
        <v>220000</v>
      </c>
      <c r="J52" s="39">
        <f t="shared" si="1"/>
        <v>220000</v>
      </c>
      <c r="K52" s="95">
        <v>225000</v>
      </c>
      <c r="L52" s="50">
        <f>+K52*0%</f>
        <v>0</v>
      </c>
      <c r="M52" s="51">
        <f t="shared" si="2"/>
        <v>225000</v>
      </c>
      <c r="N52" s="39">
        <f t="shared" si="3"/>
        <v>225000</v>
      </c>
      <c r="O52" s="95">
        <v>230000</v>
      </c>
      <c r="P52" s="36">
        <f>+O52*0%</f>
        <v>0</v>
      </c>
      <c r="Q52" s="37">
        <f t="shared" si="4"/>
        <v>230000</v>
      </c>
      <c r="R52" s="66">
        <f t="shared" si="5"/>
        <v>230000</v>
      </c>
      <c r="S52" s="17">
        <f t="shared" si="6"/>
        <v>225000</v>
      </c>
      <c r="T52" s="38">
        <f t="shared" si="7"/>
        <v>225000</v>
      </c>
      <c r="U52" s="45">
        <f t="shared" si="8"/>
        <v>225000</v>
      </c>
    </row>
    <row r="53" spans="2:21" ht="60" customHeight="1" thickBot="1" x14ac:dyDescent="0.4">
      <c r="B53" s="63">
        <v>45</v>
      </c>
      <c r="C53" s="99" t="s">
        <v>109</v>
      </c>
      <c r="D53" s="100" t="s">
        <v>110</v>
      </c>
      <c r="E53" s="91" t="s">
        <v>32</v>
      </c>
      <c r="F53" s="85">
        <v>1</v>
      </c>
      <c r="G53" s="74">
        <v>80000</v>
      </c>
      <c r="H53" s="57">
        <v>0</v>
      </c>
      <c r="I53" s="16">
        <f t="shared" si="0"/>
        <v>80000</v>
      </c>
      <c r="J53" s="39">
        <f t="shared" si="1"/>
        <v>80000</v>
      </c>
      <c r="K53" s="95">
        <v>85000</v>
      </c>
      <c r="L53" s="50">
        <f t="shared" ref="L53:L55" si="18">+K53*0%</f>
        <v>0</v>
      </c>
      <c r="M53" s="51">
        <f t="shared" si="2"/>
        <v>85000</v>
      </c>
      <c r="N53" s="39">
        <f t="shared" si="3"/>
        <v>85000</v>
      </c>
      <c r="O53" s="95">
        <v>87000</v>
      </c>
      <c r="P53" s="36">
        <f t="shared" ref="P53:P56" si="19">+O53*0%</f>
        <v>0</v>
      </c>
      <c r="Q53" s="37">
        <f t="shared" si="4"/>
        <v>87000</v>
      </c>
      <c r="R53" s="66">
        <f t="shared" si="5"/>
        <v>87000</v>
      </c>
      <c r="S53" s="17">
        <f t="shared" si="6"/>
        <v>84000</v>
      </c>
      <c r="T53" s="38">
        <f t="shared" si="7"/>
        <v>84000</v>
      </c>
      <c r="U53" s="45">
        <f t="shared" si="8"/>
        <v>84000</v>
      </c>
    </row>
    <row r="54" spans="2:21" ht="61.5" customHeight="1" thickBot="1" x14ac:dyDescent="0.4">
      <c r="B54" s="63">
        <v>46</v>
      </c>
      <c r="C54" s="99" t="s">
        <v>111</v>
      </c>
      <c r="D54" s="100" t="s">
        <v>112</v>
      </c>
      <c r="E54" s="91" t="s">
        <v>24</v>
      </c>
      <c r="F54" s="88">
        <v>1</v>
      </c>
      <c r="G54" s="74">
        <v>80000</v>
      </c>
      <c r="H54" s="57">
        <v>0</v>
      </c>
      <c r="I54" s="16">
        <f t="shared" si="0"/>
        <v>80000</v>
      </c>
      <c r="J54" s="39">
        <f t="shared" si="1"/>
        <v>80000</v>
      </c>
      <c r="K54" s="95">
        <v>85000</v>
      </c>
      <c r="L54" s="50">
        <f t="shared" si="18"/>
        <v>0</v>
      </c>
      <c r="M54" s="51">
        <f t="shared" si="2"/>
        <v>85000</v>
      </c>
      <c r="N54" s="39">
        <f t="shared" si="3"/>
        <v>85000</v>
      </c>
      <c r="O54" s="95">
        <v>90000</v>
      </c>
      <c r="P54" s="36">
        <f t="shared" si="19"/>
        <v>0</v>
      </c>
      <c r="Q54" s="37">
        <f t="shared" si="4"/>
        <v>90000</v>
      </c>
      <c r="R54" s="66">
        <f t="shared" si="5"/>
        <v>90000</v>
      </c>
      <c r="S54" s="17">
        <f t="shared" si="6"/>
        <v>85000</v>
      </c>
      <c r="T54" s="38">
        <f t="shared" si="7"/>
        <v>85000</v>
      </c>
      <c r="U54" s="45">
        <f t="shared" si="8"/>
        <v>85000</v>
      </c>
    </row>
    <row r="55" spans="2:21" ht="113.25" customHeight="1" thickBot="1" x14ac:dyDescent="0.4">
      <c r="B55" s="63">
        <v>47</v>
      </c>
      <c r="C55" s="99" t="s">
        <v>113</v>
      </c>
      <c r="D55" s="100" t="s">
        <v>114</v>
      </c>
      <c r="E55" s="91" t="s">
        <v>24</v>
      </c>
      <c r="F55" s="85">
        <v>1</v>
      </c>
      <c r="G55" s="74">
        <v>150000</v>
      </c>
      <c r="H55" s="57">
        <v>0</v>
      </c>
      <c r="I55" s="16">
        <f t="shared" si="0"/>
        <v>150000</v>
      </c>
      <c r="J55" s="39">
        <f t="shared" si="1"/>
        <v>150000</v>
      </c>
      <c r="K55" s="95">
        <v>155000</v>
      </c>
      <c r="L55" s="50">
        <f t="shared" si="18"/>
        <v>0</v>
      </c>
      <c r="M55" s="51">
        <f t="shared" si="2"/>
        <v>155000</v>
      </c>
      <c r="N55" s="39">
        <f t="shared" si="3"/>
        <v>155000</v>
      </c>
      <c r="O55" s="95">
        <v>160000</v>
      </c>
      <c r="P55" s="36">
        <f t="shared" si="19"/>
        <v>0</v>
      </c>
      <c r="Q55" s="37">
        <f t="shared" si="4"/>
        <v>160000</v>
      </c>
      <c r="R55" s="66">
        <f t="shared" si="5"/>
        <v>160000</v>
      </c>
      <c r="S55" s="17">
        <f t="shared" si="6"/>
        <v>155000</v>
      </c>
      <c r="T55" s="38">
        <f t="shared" si="7"/>
        <v>155000</v>
      </c>
      <c r="U55" s="45">
        <f t="shared" si="8"/>
        <v>155000</v>
      </c>
    </row>
    <row r="56" spans="2:21" ht="20.25" customHeight="1" thickBot="1" x14ac:dyDescent="0.4">
      <c r="B56" s="63">
        <v>48</v>
      </c>
      <c r="C56" s="102" t="s">
        <v>115</v>
      </c>
      <c r="D56" s="103" t="s">
        <v>116</v>
      </c>
      <c r="E56" s="91" t="s">
        <v>30</v>
      </c>
      <c r="F56" s="88">
        <v>1</v>
      </c>
      <c r="G56" s="74">
        <v>200000</v>
      </c>
      <c r="H56" s="57">
        <v>0</v>
      </c>
      <c r="I56" s="16">
        <f t="shared" si="0"/>
        <v>200000</v>
      </c>
      <c r="J56" s="39">
        <f t="shared" si="1"/>
        <v>200000</v>
      </c>
      <c r="K56" s="95">
        <v>210000</v>
      </c>
      <c r="L56" s="50">
        <f>+K56*0%</f>
        <v>0</v>
      </c>
      <c r="M56" s="51">
        <f t="shared" si="2"/>
        <v>210000</v>
      </c>
      <c r="N56" s="39">
        <f t="shared" si="3"/>
        <v>210000</v>
      </c>
      <c r="O56" s="95">
        <v>220000</v>
      </c>
      <c r="P56" s="36">
        <f t="shared" si="19"/>
        <v>0</v>
      </c>
      <c r="Q56" s="37">
        <f t="shared" si="4"/>
        <v>220000</v>
      </c>
      <c r="R56" s="66">
        <f t="shared" si="5"/>
        <v>220000</v>
      </c>
      <c r="S56" s="17">
        <f t="shared" si="6"/>
        <v>210000</v>
      </c>
      <c r="T56" s="38">
        <f t="shared" si="7"/>
        <v>210000</v>
      </c>
      <c r="U56" s="45">
        <f t="shared" si="8"/>
        <v>210000</v>
      </c>
    </row>
    <row r="57" spans="2:21" ht="30.75" customHeight="1" thickBot="1" x14ac:dyDescent="0.4">
      <c r="B57" s="63">
        <v>49</v>
      </c>
      <c r="C57" s="102" t="s">
        <v>117</v>
      </c>
      <c r="D57" s="104" t="s">
        <v>118</v>
      </c>
      <c r="E57" s="91" t="s">
        <v>57</v>
      </c>
      <c r="F57" s="85">
        <v>1</v>
      </c>
      <c r="G57" s="74">
        <v>200000</v>
      </c>
      <c r="H57" s="57">
        <f t="shared" si="11"/>
        <v>38000</v>
      </c>
      <c r="I57" s="16">
        <f t="shared" si="0"/>
        <v>238000</v>
      </c>
      <c r="J57" s="39">
        <f t="shared" si="1"/>
        <v>238000</v>
      </c>
      <c r="K57" s="95">
        <v>190000</v>
      </c>
      <c r="L57" s="50">
        <f t="shared" si="12"/>
        <v>36100</v>
      </c>
      <c r="M57" s="51">
        <f t="shared" si="2"/>
        <v>226100</v>
      </c>
      <c r="N57" s="39">
        <f t="shared" si="3"/>
        <v>226100</v>
      </c>
      <c r="O57" s="95">
        <v>160000</v>
      </c>
      <c r="P57" s="36">
        <f t="shared" si="13"/>
        <v>30400</v>
      </c>
      <c r="Q57" s="37">
        <f t="shared" si="4"/>
        <v>190400</v>
      </c>
      <c r="R57" s="66">
        <f t="shared" si="5"/>
        <v>190400</v>
      </c>
      <c r="S57" s="17">
        <f t="shared" si="6"/>
        <v>218166.66666666666</v>
      </c>
      <c r="T57" s="38">
        <f t="shared" si="7"/>
        <v>218167</v>
      </c>
      <c r="U57" s="45">
        <f t="shared" si="8"/>
        <v>218167</v>
      </c>
    </row>
    <row r="58" spans="2:21" ht="21" customHeight="1" thickBot="1" x14ac:dyDescent="0.4">
      <c r="B58" s="63">
        <v>50</v>
      </c>
      <c r="C58" s="102" t="s">
        <v>119</v>
      </c>
      <c r="D58" s="102" t="s">
        <v>120</v>
      </c>
      <c r="E58" s="91" t="s">
        <v>32</v>
      </c>
      <c r="F58" s="88">
        <v>1</v>
      </c>
      <c r="G58" s="74">
        <v>25000</v>
      </c>
      <c r="H58" s="57">
        <v>0</v>
      </c>
      <c r="I58" s="16">
        <f t="shared" si="0"/>
        <v>25000</v>
      </c>
      <c r="J58" s="39">
        <f t="shared" si="1"/>
        <v>25000</v>
      </c>
      <c r="K58" s="95">
        <v>26000</v>
      </c>
      <c r="L58" s="50">
        <f>+K58*0%</f>
        <v>0</v>
      </c>
      <c r="M58" s="51">
        <f t="shared" si="2"/>
        <v>26000</v>
      </c>
      <c r="N58" s="39">
        <f t="shared" si="3"/>
        <v>26000</v>
      </c>
      <c r="O58" s="95">
        <v>27000</v>
      </c>
      <c r="P58" s="36">
        <f>+O58*0%</f>
        <v>0</v>
      </c>
      <c r="Q58" s="37">
        <f t="shared" si="4"/>
        <v>27000</v>
      </c>
      <c r="R58" s="66">
        <f t="shared" si="5"/>
        <v>27000</v>
      </c>
      <c r="S58" s="17">
        <f t="shared" si="6"/>
        <v>26000</v>
      </c>
      <c r="T58" s="38">
        <f t="shared" si="7"/>
        <v>26000</v>
      </c>
      <c r="U58" s="45">
        <f t="shared" si="8"/>
        <v>26000</v>
      </c>
    </row>
    <row r="59" spans="2:21" ht="18" customHeight="1" thickBot="1" x14ac:dyDescent="0.4">
      <c r="B59" s="63">
        <v>51</v>
      </c>
      <c r="C59" s="102" t="s">
        <v>119</v>
      </c>
      <c r="D59" s="102" t="s">
        <v>121</v>
      </c>
      <c r="E59" s="91" t="s">
        <v>32</v>
      </c>
      <c r="F59" s="85">
        <v>1</v>
      </c>
      <c r="G59" s="74">
        <v>25000</v>
      </c>
      <c r="H59" s="57">
        <v>0</v>
      </c>
      <c r="I59" s="16">
        <f t="shared" si="0"/>
        <v>25000</v>
      </c>
      <c r="J59" s="39">
        <f t="shared" si="1"/>
        <v>25000</v>
      </c>
      <c r="K59" s="95">
        <v>26000</v>
      </c>
      <c r="L59" s="50">
        <f t="shared" ref="L59:L60" si="20">+K59*0%</f>
        <v>0</v>
      </c>
      <c r="M59" s="51">
        <f t="shared" si="2"/>
        <v>26000</v>
      </c>
      <c r="N59" s="39">
        <f t="shared" si="3"/>
        <v>26000</v>
      </c>
      <c r="O59" s="95">
        <v>27000</v>
      </c>
      <c r="P59" s="36">
        <f t="shared" ref="P59:P61" si="21">+O59*0%</f>
        <v>0</v>
      </c>
      <c r="Q59" s="37">
        <f t="shared" si="4"/>
        <v>27000</v>
      </c>
      <c r="R59" s="66">
        <f t="shared" si="5"/>
        <v>27000</v>
      </c>
      <c r="S59" s="17">
        <f t="shared" si="6"/>
        <v>26000</v>
      </c>
      <c r="T59" s="38">
        <f t="shared" si="7"/>
        <v>26000</v>
      </c>
      <c r="U59" s="45">
        <f t="shared" si="8"/>
        <v>26000</v>
      </c>
    </row>
    <row r="60" spans="2:21" ht="21.75" customHeight="1" thickBot="1" x14ac:dyDescent="0.4">
      <c r="B60" s="63">
        <v>52</v>
      </c>
      <c r="C60" s="102" t="s">
        <v>119</v>
      </c>
      <c r="D60" s="102" t="s">
        <v>122</v>
      </c>
      <c r="E60" s="91" t="s">
        <v>32</v>
      </c>
      <c r="F60" s="88">
        <v>1</v>
      </c>
      <c r="G60" s="74">
        <v>90000</v>
      </c>
      <c r="H60" s="57">
        <v>0</v>
      </c>
      <c r="I60" s="16">
        <f t="shared" si="0"/>
        <v>90000</v>
      </c>
      <c r="J60" s="39">
        <f t="shared" si="1"/>
        <v>90000</v>
      </c>
      <c r="K60" s="95">
        <v>95000</v>
      </c>
      <c r="L60" s="50">
        <f t="shared" si="20"/>
        <v>0</v>
      </c>
      <c r="M60" s="51">
        <f t="shared" si="2"/>
        <v>95000</v>
      </c>
      <c r="N60" s="39">
        <f t="shared" si="3"/>
        <v>95000</v>
      </c>
      <c r="O60" s="95">
        <v>100000</v>
      </c>
      <c r="P60" s="36">
        <f t="shared" si="21"/>
        <v>0</v>
      </c>
      <c r="Q60" s="37">
        <f t="shared" si="4"/>
        <v>100000</v>
      </c>
      <c r="R60" s="66">
        <f t="shared" si="5"/>
        <v>100000</v>
      </c>
      <c r="S60" s="17">
        <f t="shared" si="6"/>
        <v>95000</v>
      </c>
      <c r="T60" s="38">
        <f t="shared" si="7"/>
        <v>95000</v>
      </c>
      <c r="U60" s="45">
        <f t="shared" si="8"/>
        <v>95000</v>
      </c>
    </row>
    <row r="61" spans="2:21" ht="33.75" customHeight="1" thickBot="1" x14ac:dyDescent="0.4">
      <c r="B61" s="63">
        <v>53</v>
      </c>
      <c r="C61" s="102" t="s">
        <v>119</v>
      </c>
      <c r="D61" s="90" t="s">
        <v>123</v>
      </c>
      <c r="E61" s="91" t="s">
        <v>124</v>
      </c>
      <c r="F61" s="85">
        <v>1</v>
      </c>
      <c r="G61" s="74">
        <v>60000</v>
      </c>
      <c r="H61" s="57">
        <v>0</v>
      </c>
      <c r="I61" s="16">
        <f t="shared" si="0"/>
        <v>60000</v>
      </c>
      <c r="J61" s="39">
        <f t="shared" si="1"/>
        <v>60000</v>
      </c>
      <c r="K61" s="95">
        <v>65000</v>
      </c>
      <c r="L61" s="50">
        <f>+K61*0%</f>
        <v>0</v>
      </c>
      <c r="M61" s="51">
        <f t="shared" si="2"/>
        <v>65000</v>
      </c>
      <c r="N61" s="39">
        <f t="shared" si="3"/>
        <v>65000</v>
      </c>
      <c r="O61" s="95">
        <v>67000</v>
      </c>
      <c r="P61" s="36">
        <f t="shared" si="21"/>
        <v>0</v>
      </c>
      <c r="Q61" s="37">
        <f t="shared" si="4"/>
        <v>67000</v>
      </c>
      <c r="R61" s="66">
        <f t="shared" si="5"/>
        <v>67000</v>
      </c>
      <c r="S61" s="17">
        <f t="shared" si="6"/>
        <v>64000</v>
      </c>
      <c r="T61" s="38">
        <f t="shared" si="7"/>
        <v>64000</v>
      </c>
      <c r="U61" s="45">
        <f t="shared" si="8"/>
        <v>64000</v>
      </c>
    </row>
    <row r="62" spans="2:21" ht="24.75" customHeight="1" thickBot="1" x14ac:dyDescent="0.4">
      <c r="B62" s="63">
        <v>54</v>
      </c>
      <c r="C62" s="102" t="s">
        <v>125</v>
      </c>
      <c r="D62" s="105" t="s">
        <v>126</v>
      </c>
      <c r="E62" s="91" t="s">
        <v>20</v>
      </c>
      <c r="F62" s="88">
        <v>1</v>
      </c>
      <c r="G62" s="74">
        <v>400000</v>
      </c>
      <c r="H62" s="57">
        <f t="shared" si="11"/>
        <v>76000</v>
      </c>
      <c r="I62" s="16">
        <f t="shared" si="0"/>
        <v>476000</v>
      </c>
      <c r="J62" s="39">
        <f t="shared" si="1"/>
        <v>476000</v>
      </c>
      <c r="K62" s="95">
        <v>405000</v>
      </c>
      <c r="L62" s="50">
        <f t="shared" si="12"/>
        <v>76950</v>
      </c>
      <c r="M62" s="51">
        <f t="shared" si="2"/>
        <v>481950</v>
      </c>
      <c r="N62" s="39">
        <f t="shared" si="3"/>
        <v>481950</v>
      </c>
      <c r="O62" s="95">
        <v>410000</v>
      </c>
      <c r="P62" s="36">
        <f t="shared" si="13"/>
        <v>77900</v>
      </c>
      <c r="Q62" s="37">
        <f t="shared" si="4"/>
        <v>487900</v>
      </c>
      <c r="R62" s="66">
        <f t="shared" si="5"/>
        <v>487900</v>
      </c>
      <c r="S62" s="17">
        <f t="shared" si="6"/>
        <v>481950</v>
      </c>
      <c r="T62" s="38">
        <f t="shared" si="7"/>
        <v>481950</v>
      </c>
      <c r="U62" s="45">
        <f t="shared" si="8"/>
        <v>481950</v>
      </c>
    </row>
    <row r="63" spans="2:21" ht="45" customHeight="1" thickBot="1" x14ac:dyDescent="0.4">
      <c r="B63" s="63">
        <v>55</v>
      </c>
      <c r="C63" s="102" t="s">
        <v>127</v>
      </c>
      <c r="D63" s="90" t="s">
        <v>56</v>
      </c>
      <c r="E63" s="91" t="s">
        <v>47</v>
      </c>
      <c r="F63" s="85">
        <v>1</v>
      </c>
      <c r="G63" s="74">
        <v>900000</v>
      </c>
      <c r="H63" s="75">
        <v>0</v>
      </c>
      <c r="I63" s="16">
        <f t="shared" si="0"/>
        <v>900000</v>
      </c>
      <c r="J63" s="39">
        <f t="shared" si="1"/>
        <v>900000</v>
      </c>
      <c r="K63" s="46">
        <v>910000</v>
      </c>
      <c r="L63" s="50">
        <f>+K63*0%</f>
        <v>0</v>
      </c>
      <c r="M63" s="51">
        <f t="shared" si="2"/>
        <v>910000</v>
      </c>
      <c r="N63" s="39">
        <f t="shared" si="3"/>
        <v>910000</v>
      </c>
      <c r="O63" s="46">
        <v>950000</v>
      </c>
      <c r="P63" s="36">
        <f>+O63*0%</f>
        <v>0</v>
      </c>
      <c r="Q63" s="37">
        <f t="shared" si="4"/>
        <v>950000</v>
      </c>
      <c r="R63" s="66">
        <f t="shared" si="5"/>
        <v>950000</v>
      </c>
      <c r="S63" s="17">
        <f t="shared" si="6"/>
        <v>920000</v>
      </c>
      <c r="T63" s="73">
        <f t="shared" si="7"/>
        <v>920000</v>
      </c>
      <c r="U63" s="45">
        <f t="shared" si="8"/>
        <v>920000</v>
      </c>
    </row>
    <row r="64" spans="2:21" ht="16" thickBot="1" x14ac:dyDescent="0.4">
      <c r="B64" s="80"/>
      <c r="C64" s="81"/>
      <c r="D64" s="81"/>
      <c r="E64" s="82"/>
      <c r="F64" s="83"/>
      <c r="G64" s="79"/>
      <c r="H64" s="76"/>
      <c r="I64" s="19"/>
      <c r="J64" s="20">
        <f>SUM(J9:J63)</f>
        <v>13487445</v>
      </c>
      <c r="K64" s="32"/>
      <c r="L64" s="18"/>
      <c r="M64" s="21"/>
      <c r="N64" s="77">
        <f>SUM(N9:N63)</f>
        <v>13760940</v>
      </c>
      <c r="O64" s="32"/>
      <c r="P64" s="33"/>
      <c r="Q64" s="34"/>
      <c r="R64" s="35">
        <f>SUM(R9:R63)</f>
        <v>14049632</v>
      </c>
      <c r="S64" s="70"/>
      <c r="T64" s="70"/>
      <c r="U64" s="71">
        <f>SUM(U9:U63)</f>
        <v>13766006</v>
      </c>
    </row>
    <row r="65" spans="2:21" ht="15.5" x14ac:dyDescent="0.35">
      <c r="B65" s="11"/>
      <c r="C65" s="22"/>
      <c r="D65" s="22"/>
      <c r="E65" s="15"/>
      <c r="F65" s="22"/>
      <c r="G65" s="22"/>
      <c r="H65" s="22"/>
      <c r="I65" s="22"/>
      <c r="J65" s="23"/>
      <c r="K65" s="22"/>
      <c r="L65" s="22"/>
      <c r="M65" s="22"/>
      <c r="N65" s="23"/>
      <c r="O65" s="22"/>
      <c r="P65" s="22"/>
      <c r="Q65" s="22"/>
      <c r="R65" s="22"/>
      <c r="S65" s="22"/>
      <c r="T65" s="22"/>
      <c r="U65" s="22"/>
    </row>
    <row r="66" spans="2:21" ht="15" thickBot="1" x14ac:dyDescent="0.4">
      <c r="C66" s="22"/>
      <c r="D66" s="22"/>
      <c r="E66" s="15"/>
      <c r="F66" s="22"/>
      <c r="G66" s="22"/>
      <c r="H66" s="22"/>
      <c r="I66" s="24"/>
      <c r="J66" s="25"/>
      <c r="K66" s="22"/>
      <c r="L66" s="22"/>
      <c r="M66" s="24"/>
      <c r="N66" s="25"/>
      <c r="O66" s="22"/>
      <c r="P66" s="22"/>
      <c r="Q66" s="22"/>
      <c r="R66" s="22"/>
      <c r="S66" s="22"/>
      <c r="T66" s="26" t="s">
        <v>15</v>
      </c>
      <c r="U66" s="27"/>
    </row>
    <row r="67" spans="2:21" x14ac:dyDescent="0.35">
      <c r="C67" s="22"/>
      <c r="D67" s="22"/>
      <c r="E67" s="15"/>
      <c r="F67" s="22"/>
      <c r="G67" s="22"/>
      <c r="H67" s="22"/>
      <c r="I67" s="22"/>
      <c r="J67" s="23"/>
      <c r="K67" s="22"/>
      <c r="L67" s="22"/>
      <c r="M67" s="22"/>
      <c r="N67" s="22"/>
      <c r="O67" s="22"/>
      <c r="P67" s="22"/>
      <c r="Q67" s="22"/>
      <c r="R67" s="28"/>
      <c r="S67" s="22"/>
      <c r="T67" s="22"/>
      <c r="U67" s="22"/>
    </row>
    <row r="68" spans="2:21" x14ac:dyDescent="0.35">
      <c r="C68" s="113" t="s">
        <v>16</v>
      </c>
      <c r="D68" s="113"/>
      <c r="E68" s="15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</row>
    <row r="69" spans="2:21" x14ac:dyDescent="0.35">
      <c r="C69" s="113"/>
      <c r="D69" s="113"/>
      <c r="E69" s="15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</row>
    <row r="70" spans="2:21" x14ac:dyDescent="0.35">
      <c r="C70" s="113"/>
      <c r="D70" s="113"/>
      <c r="E70" s="15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</row>
    <row r="71" spans="2:21" x14ac:dyDescent="0.35">
      <c r="C71" s="113"/>
      <c r="D71" s="113"/>
      <c r="E71" s="15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</row>
    <row r="72" spans="2:21" x14ac:dyDescent="0.35">
      <c r="C72" s="113"/>
      <c r="D72" s="113"/>
      <c r="E72" s="15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</row>
    <row r="73" spans="2:21" x14ac:dyDescent="0.35">
      <c r="C73" s="113"/>
      <c r="D73" s="113"/>
      <c r="E73" s="15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</row>
    <row r="74" spans="2:21" x14ac:dyDescent="0.35">
      <c r="C74" s="113"/>
      <c r="D74" s="113"/>
      <c r="E74" s="15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</row>
    <row r="75" spans="2:21" x14ac:dyDescent="0.35">
      <c r="C75" s="22"/>
      <c r="D75" s="22"/>
      <c r="E75" s="15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</row>
    <row r="76" spans="2:21" x14ac:dyDescent="0.35">
      <c r="C76" s="22"/>
      <c r="D76" s="22"/>
      <c r="E76" s="15"/>
      <c r="F76" s="22"/>
      <c r="G76" s="24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</row>
    <row r="77" spans="2:21" x14ac:dyDescent="0.35">
      <c r="C77" s="22"/>
      <c r="D77" s="22"/>
      <c r="E77" s="15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</row>
    <row r="78" spans="2:21" x14ac:dyDescent="0.35">
      <c r="C78" s="22"/>
      <c r="D78" s="22"/>
      <c r="E78" s="15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</row>
    <row r="79" spans="2:21" x14ac:dyDescent="0.35">
      <c r="C79" s="22"/>
      <c r="D79" s="22"/>
      <c r="E79" s="15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</row>
    <row r="80" spans="2:21" x14ac:dyDescent="0.35">
      <c r="C80" s="22"/>
      <c r="D80" s="22"/>
      <c r="E80" s="15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</row>
    <row r="81" spans="3:21" x14ac:dyDescent="0.35">
      <c r="C81" s="22"/>
      <c r="D81" s="22"/>
      <c r="E81" s="15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</row>
    <row r="82" spans="3:21" x14ac:dyDescent="0.35">
      <c r="C82" s="22"/>
      <c r="D82" s="22"/>
      <c r="E82" s="15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</row>
    <row r="83" spans="3:21" x14ac:dyDescent="0.35">
      <c r="C83" s="22"/>
      <c r="D83" s="22"/>
      <c r="E83" s="15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</row>
    <row r="84" spans="3:21" x14ac:dyDescent="0.35">
      <c r="C84" s="22"/>
      <c r="D84" s="22"/>
      <c r="E84" s="106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</row>
    <row r="85" spans="3:21" x14ac:dyDescent="0.35">
      <c r="C85" s="22"/>
      <c r="D85" s="22"/>
      <c r="E85" s="106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</row>
    <row r="86" spans="3:21" x14ac:dyDescent="0.35">
      <c r="C86" s="22"/>
      <c r="D86" s="22"/>
      <c r="E86" s="106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</row>
    <row r="87" spans="3:21" x14ac:dyDescent="0.35">
      <c r="C87" s="22"/>
      <c r="D87" s="22"/>
      <c r="E87" s="106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</row>
    <row r="88" spans="3:21" x14ac:dyDescent="0.35">
      <c r="C88" s="22"/>
      <c r="D88" s="22"/>
      <c r="E88" s="106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</row>
    <row r="89" spans="3:21" x14ac:dyDescent="0.35">
      <c r="E89" s="12"/>
    </row>
    <row r="90" spans="3:21" x14ac:dyDescent="0.35">
      <c r="E90" s="107"/>
    </row>
    <row r="91" spans="3:21" x14ac:dyDescent="0.35">
      <c r="E91" s="107"/>
    </row>
    <row r="92" spans="3:21" x14ac:dyDescent="0.35">
      <c r="E92" s="12"/>
    </row>
    <row r="93" spans="3:21" x14ac:dyDescent="0.35">
      <c r="E93" s="12"/>
    </row>
    <row r="94" spans="3:21" x14ac:dyDescent="0.35">
      <c r="E94" s="12"/>
    </row>
    <row r="95" spans="3:21" x14ac:dyDescent="0.35">
      <c r="E95" s="12"/>
    </row>
    <row r="96" spans="3:21" x14ac:dyDescent="0.35">
      <c r="E96" s="12"/>
    </row>
    <row r="97" spans="5:5" x14ac:dyDescent="0.35">
      <c r="E97" s="12"/>
    </row>
    <row r="98" spans="5:5" x14ac:dyDescent="0.35">
      <c r="E98" s="12"/>
    </row>
    <row r="99" spans="5:5" x14ac:dyDescent="0.35">
      <c r="E99" s="12"/>
    </row>
    <row r="100" spans="5:5" x14ac:dyDescent="0.35">
      <c r="E100" s="12"/>
    </row>
    <row r="101" spans="5:5" x14ac:dyDescent="0.35">
      <c r="E101" s="12"/>
    </row>
    <row r="102" spans="5:5" x14ac:dyDescent="0.35">
      <c r="E102" s="12"/>
    </row>
    <row r="103" spans="5:5" x14ac:dyDescent="0.35">
      <c r="E103" s="13"/>
    </row>
    <row r="104" spans="5:5" x14ac:dyDescent="0.35">
      <c r="E104" s="13"/>
    </row>
    <row r="105" spans="5:5" x14ac:dyDescent="0.35">
      <c r="E105" s="13"/>
    </row>
    <row r="106" spans="5:5" x14ac:dyDescent="0.35">
      <c r="E106" s="13"/>
    </row>
    <row r="107" spans="5:5" x14ac:dyDescent="0.35">
      <c r="E107" s="13"/>
    </row>
    <row r="108" spans="5:5" x14ac:dyDescent="0.35">
      <c r="E108" s="13"/>
    </row>
    <row r="109" spans="5:5" x14ac:dyDescent="0.35">
      <c r="E109" s="13"/>
    </row>
    <row r="110" spans="5:5" x14ac:dyDescent="0.35">
      <c r="E110" s="13"/>
    </row>
    <row r="111" spans="5:5" x14ac:dyDescent="0.35">
      <c r="E111" s="13"/>
    </row>
    <row r="112" spans="5:5" x14ac:dyDescent="0.35">
      <c r="E112" s="13"/>
    </row>
    <row r="113" spans="5:5" x14ac:dyDescent="0.35">
      <c r="E113" s="13"/>
    </row>
  </sheetData>
  <mergeCells count="10">
    <mergeCell ref="C68:D74"/>
    <mergeCell ref="B2:R6"/>
    <mergeCell ref="C7:F7"/>
    <mergeCell ref="G7:J7"/>
    <mergeCell ref="K7:N7"/>
    <mergeCell ref="E84:E86"/>
    <mergeCell ref="E87:E88"/>
    <mergeCell ref="E90:E91"/>
    <mergeCell ref="S7:U7"/>
    <mergeCell ref="O7:R7"/>
  </mergeCells>
  <phoneticPr fontId="8" type="noConversion"/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Word.Picture.8" shapeId="1025" r:id="rId4">
          <objectPr defaultSize="0" autoPict="0" r:id="rId5">
            <anchor moveWithCells="1" sizeWithCells="1">
              <from>
                <xdr:col>2</xdr:col>
                <xdr:colOff>736600</xdr:colOff>
                <xdr:row>1</xdr:row>
                <xdr:rowOff>38100</xdr:rowOff>
              </from>
              <to>
                <xdr:col>2</xdr:col>
                <xdr:colOff>1612900</xdr:colOff>
                <xdr:row>5</xdr:row>
                <xdr:rowOff>50800</xdr:rowOff>
              </to>
            </anchor>
          </objectPr>
        </oleObject>
      </mc:Choice>
      <mc:Fallback>
        <oleObject progId="Word.Picture.8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Ramirez de la Hoz</dc:creator>
  <cp:lastModifiedBy>Daniela Ramirez de la Hoz</cp:lastModifiedBy>
  <dcterms:created xsi:type="dcterms:W3CDTF">2023-06-20T15:45:21Z</dcterms:created>
  <dcterms:modified xsi:type="dcterms:W3CDTF">2025-10-30T02:45:00Z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2024-04-29T14:12:29Z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c9f1dd3d-0e3c-4d6f-a4b5-24050b07bae2</vt:lpwstr>
  </property>
  <property fmtid="{D5CDD505-2E9C-101B-9397-08002B2CF9AE}" pid="8" name="MSIP_Label_fc111285-cafa-4fc9-8a9a-bd902089b24f_ContentBits">
    <vt:lpwstr>0</vt:lpwstr>
  </property>
</Properties>
</file>