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9"/>
  <workbookPr defaultThemeVersion="166925"/>
  <mc:AlternateContent xmlns:mc="http://schemas.openxmlformats.org/markup-compatibility/2006">
    <mc:Choice Requires="x15">
      <x15ac:absPath xmlns:x15ac="http://schemas.microsoft.com/office/spreadsheetml/2010/11/ac" url="/Users/administrativo/Downloads/"/>
    </mc:Choice>
  </mc:AlternateContent>
  <xr:revisionPtr revIDLastSave="24" documentId="13_ncr:1_{B0249300-7266-414B-9D6B-F6C8B40371F2}" xr6:coauthVersionLast="47" xr6:coauthVersionMax="47" xr10:uidLastSave="{446B3222-3E35-46F6-85DA-F2DC6C8E065B}"/>
  <bookViews>
    <workbookView xWindow="0" yWindow="460" windowWidth="22440" windowHeight="21140" xr2:uid="{00000000-000D-0000-FFFF-FFFF00000000}"/>
  </bookViews>
  <sheets>
    <sheet name="RESUMEN" sheetId="1" r:id="rId1"/>
    <sheet name="CENTROS DE EXPERIENCIA" sheetId="2" r:id="rId2"/>
    <sheet name="TALENTO HUMANO" sheetId="4" r:id="rId3"/>
    <sheet name="EM VIDEO VIGILANCIA " sheetId="3"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2" i="1" l="1"/>
  <c r="G63" i="2"/>
  <c r="G181" i="2"/>
  <c r="G232" i="2"/>
  <c r="H255" i="2" s="1"/>
  <c r="G208" i="2"/>
  <c r="H231" i="2" s="1"/>
  <c r="G183" i="2"/>
  <c r="H207" i="2" s="1"/>
  <c r="G179" i="2"/>
  <c r="C179" i="2"/>
  <c r="G178" i="2"/>
  <c r="C178" i="2"/>
  <c r="G177" i="2"/>
  <c r="C177" i="2"/>
  <c r="G176" i="2"/>
  <c r="C176" i="2"/>
  <c r="G175" i="2"/>
  <c r="C175" i="2"/>
  <c r="G174" i="2"/>
  <c r="C174" i="2"/>
  <c r="G173" i="2"/>
  <c r="C173" i="2"/>
  <c r="G172" i="2"/>
  <c r="C172" i="2"/>
  <c r="G171" i="2"/>
  <c r="C171" i="2"/>
  <c r="G170" i="2"/>
  <c r="C170" i="2"/>
  <c r="G169" i="2"/>
  <c r="C169" i="2"/>
  <c r="G168" i="2"/>
  <c r="C168" i="2"/>
  <c r="G167" i="2"/>
  <c r="C167" i="2"/>
  <c r="G166" i="2"/>
  <c r="C166" i="2"/>
  <c r="G165" i="2"/>
  <c r="C165" i="2"/>
  <c r="G164" i="2"/>
  <c r="C164" i="2"/>
  <c r="G163" i="2"/>
  <c r="C163" i="2"/>
  <c r="G162" i="2"/>
  <c r="C162" i="2"/>
  <c r="G161" i="2"/>
  <c r="C161" i="2"/>
  <c r="G160" i="2"/>
  <c r="C160" i="2"/>
  <c r="G159" i="2"/>
  <c r="C159" i="2"/>
  <c r="G158" i="2"/>
  <c r="C158" i="2"/>
  <c r="G157" i="2"/>
  <c r="C157" i="2"/>
  <c r="G156" i="2"/>
  <c r="C156" i="2"/>
  <c r="G155" i="2"/>
  <c r="C155" i="2"/>
  <c r="G154" i="2"/>
  <c r="C154" i="2"/>
  <c r="G153" i="2"/>
  <c r="C153" i="2"/>
  <c r="G152" i="2"/>
  <c r="C152" i="2"/>
  <c r="G151" i="2"/>
  <c r="C151" i="2"/>
  <c r="G150" i="2"/>
  <c r="C150" i="2"/>
  <c r="G149" i="2"/>
  <c r="C149" i="2"/>
  <c r="G148" i="2"/>
  <c r="C148" i="2"/>
  <c r="G147" i="2"/>
  <c r="C147" i="2"/>
  <c r="G146" i="2"/>
  <c r="C146" i="2"/>
  <c r="G145" i="2"/>
  <c r="C145" i="2"/>
  <c r="G144" i="2"/>
  <c r="C144" i="2"/>
  <c r="G143" i="2"/>
  <c r="C143" i="2"/>
  <c r="G142" i="2"/>
  <c r="C142" i="2"/>
  <c r="G141" i="2"/>
  <c r="G140" i="2"/>
  <c r="C140" i="2"/>
  <c r="G139" i="2"/>
  <c r="C139" i="2"/>
  <c r="G138" i="2"/>
  <c r="C138" i="2"/>
  <c r="G137" i="2"/>
  <c r="C137" i="2"/>
  <c r="G136" i="2"/>
  <c r="G118" i="2"/>
  <c r="G116" i="2"/>
  <c r="G115" i="2"/>
  <c r="G113" i="2"/>
  <c r="G112" i="2"/>
  <c r="G111" i="2"/>
  <c r="G110" i="2"/>
  <c r="G109" i="2"/>
  <c r="G108" i="2"/>
  <c r="G107" i="2"/>
  <c r="G106" i="2"/>
  <c r="G105" i="2"/>
  <c r="G104" i="2"/>
  <c r="G103" i="2"/>
  <c r="G102" i="2"/>
  <c r="G101" i="2"/>
  <c r="G100" i="2"/>
  <c r="G99" i="2"/>
  <c r="G97" i="2"/>
  <c r="G96" i="2"/>
  <c r="G95" i="2"/>
  <c r="G92" i="2"/>
  <c r="G91" i="2"/>
  <c r="G90" i="2"/>
  <c r="G89" i="2"/>
  <c r="G88" i="2"/>
  <c r="G87" i="2"/>
  <c r="G86" i="2"/>
  <c r="G85" i="2"/>
  <c r="G62" i="2"/>
  <c r="G61" i="2"/>
  <c r="G60" i="2"/>
  <c r="G59" i="2"/>
  <c r="G58" i="2"/>
  <c r="G57" i="2"/>
  <c r="G56" i="2"/>
  <c r="G55" i="2"/>
  <c r="G54" i="2"/>
  <c r="G53" i="2"/>
  <c r="G52" i="2"/>
  <c r="G51" i="2"/>
  <c r="G50" i="2"/>
  <c r="G49" i="2"/>
  <c r="G48" i="2"/>
  <c r="G47" i="2"/>
  <c r="G46" i="2"/>
  <c r="G45" i="2"/>
  <c r="G44" i="2"/>
  <c r="G43" i="2"/>
  <c r="G42" i="2"/>
  <c r="G41" i="2"/>
  <c r="G40" i="2"/>
  <c r="G39" i="2"/>
  <c r="G38" i="2"/>
  <c r="G37" i="2"/>
  <c r="G36" i="2"/>
  <c r="G35" i="2"/>
  <c r="G34" i="2"/>
  <c r="G33" i="2"/>
  <c r="G32" i="2"/>
  <c r="G31" i="2"/>
  <c r="G30" i="2"/>
  <c r="G29" i="2"/>
  <c r="G28" i="2"/>
  <c r="G27" i="2"/>
  <c r="G26" i="2"/>
  <c r="G25" i="2"/>
  <c r="G24" i="2"/>
  <c r="G23" i="2"/>
  <c r="G22" i="2"/>
  <c r="G21" i="2"/>
  <c r="G19" i="2"/>
  <c r="G18" i="2"/>
  <c r="G17" i="2"/>
  <c r="G16" i="2"/>
  <c r="G15" i="2"/>
  <c r="G14" i="2"/>
  <c r="G13" i="2"/>
  <c r="G12" i="2"/>
  <c r="G11" i="2"/>
  <c r="G10" i="2"/>
  <c r="G9" i="2"/>
  <c r="G8" i="2"/>
  <c r="G7" i="2"/>
  <c r="G6" i="2"/>
  <c r="G5" i="2"/>
  <c r="G4" i="2"/>
  <c r="G3" i="2"/>
  <c r="G6" i="4"/>
  <c r="G4" i="4"/>
  <c r="G3" i="4"/>
  <c r="G2" i="4"/>
  <c r="G7" i="4" l="1"/>
  <c r="H117" i="2"/>
  <c r="H20" i="2"/>
  <c r="H114" i="2"/>
  <c r="H84" i="2"/>
  <c r="H93" i="2"/>
  <c r="H98" i="2"/>
  <c r="H180" i="2"/>
  <c r="E10" i="3"/>
  <c r="F10" i="3" s="1"/>
  <c r="F4" i="3"/>
  <c r="E8" i="3"/>
  <c r="F8" i="3" s="1"/>
  <c r="E9" i="3"/>
  <c r="F9" i="3" s="1"/>
  <c r="E7" i="3"/>
  <c r="F7" i="3" s="1"/>
  <c r="E6" i="3"/>
  <c r="F6" i="3" s="1"/>
  <c r="E5" i="3"/>
  <c r="C9" i="1" l="1"/>
  <c r="G259" i="2"/>
  <c r="G256" i="2"/>
  <c r="F5" i="3"/>
  <c r="E11" i="3"/>
  <c r="F11" i="3"/>
  <c r="E20" i="3"/>
  <c r="G257" i="2" l="1"/>
  <c r="C8" i="1"/>
  <c r="E12" i="3"/>
  <c r="E13" i="3" s="1"/>
  <c r="G258" i="2" s="1" a="1"/>
  <c r="G258" i="2" s="1"/>
  <c r="G260" i="2" s="1"/>
  <c r="C10" i="1" l="1"/>
  <c r="C13" i="1" s="1"/>
  <c r="D9" i="1" l="1"/>
  <c r="D8" i="1"/>
  <c r="D10" i="1" s="1"/>
  <c r="D14" i="1" l="1"/>
  <c r="D13" i="1" l="1"/>
  <c r="D12" i="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<sst xmlns="http://schemas.openxmlformats.org/spreadsheetml/2006/main" count="739" uniqueCount="442">
  <si>
    <t>RESUMEN SEGURIDAD</t>
  </si>
  <si>
    <t>% DE PARTICIPACIÒN</t>
  </si>
  <si>
    <t>APORTES FDLSC</t>
  </si>
  <si>
    <t xml:space="preserve">APORTES AND </t>
  </si>
  <si>
    <t>RESUMEN CENTROS DE EXPERIENCIA DIGITAL</t>
  </si>
  <si>
    <t xml:space="preserve">APORTES FDLSC - GASTOS OPERATIVOS </t>
  </si>
  <si>
    <t>APORTES FDLSC -  TALENTO HUMANO</t>
  </si>
  <si>
    <t>SUBTOTAL CED</t>
  </si>
  <si>
    <t xml:space="preserve">RESUMEN GENERAL DEL CONVENIO </t>
  </si>
  <si>
    <t>% APORTES</t>
  </si>
  <si>
    <t>VALOR TOTAL DEL CONVENIO</t>
  </si>
  <si>
    <t>TOTAL APORTES FDLSC</t>
  </si>
  <si>
    <t>TOTAL APORTES AND</t>
  </si>
  <si>
    <t xml:space="preserve">2694 REDES DE OPORTUNIDAD, FORMACIÓN DIGITAL Y PARTICIPACIÓN CIUDADANA
2633 SAN CRISTOBAL, UN TERRITORIO DE OPORTUNIDADES PARA LA GESTIÓN DE CONFLICTOS Y LA CONVIVENCIA 
</t>
  </si>
  <si>
    <t>ITEM</t>
  </si>
  <si>
    <t>Descripción detallada y completa del  Bien y/o Servicio</t>
  </si>
  <si>
    <t xml:space="preserve">CANTIDAD </t>
  </si>
  <si>
    <t>UNIDAD DE MEDIDA</t>
  </si>
  <si>
    <t xml:space="preserve">VALOR UNITARIO INCLUIDO IMPUESTOS </t>
  </si>
  <si>
    <t xml:space="preserve">SUBTOTAL IMPUESTOS INCLUIDO </t>
  </si>
  <si>
    <t>Mesa  de trabajo individual</t>
  </si>
  <si>
    <t xml:space="preserve"> Mesa modular tipo escritorio individual, con superficie resistente al uso continuo, diseñada para uso en espacios institucionales que requieran configuración flexible, fácil de transportar y almacenar, con dimensiones aptas para ubicar equipos de cómputo, periféricos y material de trabajo. - Especificaciones Técnicas Mínimas Requeridas: Dimensiones mínimas por unidad: Ancho: 1.20 metros. Profundidad: 0.60 metros. Altura: Entre 72 y 75 cm. Superficie de trabajo: Material: MDF, MDP o aglomerado de alta densidad
Recubrimiento: Melamina de alto tráfico resistente a rayones, calor moderado y humedad superficial. Espesor del tablero: Mínimo 25 mm. Canto: PVC rígido de mínimo 2 mm, termosellado en todo el perímetro. -Color: Blanco, gris, haya o similar institucional. Estructura y soporte: Tipo: Metálica, abatible o con patas plegables según el modelo. Material: Acero tubular o lámina cold rolled. Acabado: Pintura electrostática horneada en color negro, gris o similar. Patas: Fijas o abatibles (según tipo).Con niveladores o tapones antideslizantes. Capacidad de carga: Mínimo 50 kg uniformemente distribuidos Otros requisitos: Ensamblaje con tornillería metálica y accesorios resistentes. Fácil limpieza y mantenimiento.
</t>
  </si>
  <si>
    <t>UNIDAD</t>
  </si>
  <si>
    <t xml:space="preserve">Silla ergonómica </t>
  </si>
  <si>
    <t>Silla ergonómicas con soporte lumbar y altura regulable (mobiliario Institucional)
Especificaciones Técnicas Mínimas Requeridas: Tipo: Silla giratoria ergonómica con ruedas - Uso: Institucional / intensivo (mínimo 8 horas diarias) Material de estructura: Acero tubular o polipropileno reforzado de alta resistencia. Color: Negro o gris institucional (puede variar según disponibilidad del proveedor) Base: Estrella de 5 apoyos en nylon reforzado o aluminio, con rodachinas de doble pista. Respaldo: Diseño anatómico y ergonómico - Altura media o alta Fabricado en malla transpirable o espuma tapizada -Soporte lumbar ajustable o incorporado en el diseño. Inclinación basculante o sistema sincrónico con regulación de tensión (preferible) - Asiento: Relleno en espuma de alta densidad (mínimo 26 kg/m³) Tapizado en tela transpirable tipo malla, poliéster o vinilo institucional (fácil limpieza) - Mecanismo de ajuste de altura neumático (pistón de gas) - Ajuste de profundidad del asiento.  Brazos: Fijos o ajustables en altura (2D mínimo) - Material: Polipropileno o poliuretano Superficie suave y resistente al desgaste. Rodachinas: Tipo doble pista 
Material: Nylon o goma, aptas para pisos institucionales (baldosa, porcelanato, vinilo) - Giro de 360°.  Mecanismos de ajuste: Elevación: Regulación neumática de altura 
Basculante: Inclinación libre o bloqueo (preferible sincronizado) Soporte lumbar ajustable o fijo en zona lumbar inferior - Otros requisitos: Resistencia mínima: 100 kg- Ensamblaje con tornillería metálica.</t>
  </si>
  <si>
    <t>Mueble auxiliar o archivo</t>
  </si>
  <si>
    <t>Mueble o archivador vertical de cuatro gavetas para almacenamiento de documentos y material formativo. Dimensiones minimas: Altura 130 – 140 cm, ancho: 45 – 50 cm, profundidad: 60 – 65 cm.  fabricado en lámina cold rolled calibre 22, pintura electrostática, rieles de extensión total, cerradura centralizada, manijas metálicas, Incluye sistema antivuelco.</t>
  </si>
  <si>
    <t>Estanteria  o modulo organizador</t>
  </si>
  <si>
    <t xml:space="preserve">Estantería o módulo organizador (mínimo 1): Mueble modular o transportable con estantes
o cajones, destinado al almacenamiento de herramientas de innovación, kits de trabajo
colaborativo, materiales de apoyo, dispositivos tecnológicos, papelería, manuales, etc. - Especificaciones Técnicas Mínimas Requeridas:  Dimensiones mínimas: Ancho: 0.80 m, 
Profundidad: 0.40 m, Altura: 1.80 m.  - Estructura y materiales: Material: MDF, MDP o aglomerado de alta densidad, con recubrimiento en melamina. Espesor mínimo del tablero: 15 mm en estantes y estructura. - Canto en PVC de 1 mm como mínimo, termosellado - Color: Blanco, haya, gris claro u otro tono institucional neutro. - Estantes: Mínimo 3 niveles (fijos o ajustables) - Opción de cajones o compartimentos cerrados (deseable). Movilidad (si aplica diseño transportable): Ruedas: Mínimo 4 unidades, con 2 frenos de seguridad.  
Capacidad de carga: Mínimo 40 kg distribuidos. - Tiradores metálicos o plásticos resistentes en cajones (si aplica). Funcionalidad y seguridad: Estructura estable, sin bordes filosos. Superficie de fácil limpieza. </t>
  </si>
  <si>
    <t xml:space="preserve">Equipo de cómputo portátil </t>
  </si>
  <si>
    <t>Para el uso de usuarios ver: FICHA TÉCNICA EQUIPOS COMPUTO(anexo - Periféricos requeridos (por cada estación): mouse, teclado, cámara web, micrófono, diadema. - Software básico preinstalado: navegador web actualizado, suite ofimática, herramientas de accesibilidad para personas con discapacidad, antivirus corporativo con licencia activa. - En caso de requerirse, sistema de gestión de turnos y control de usuarios. - UPS para soportar la infraestructura de puntos de 20 puntos dobles regulados y normales), instructor y administrador.</t>
  </si>
  <si>
    <t>Sistema de  cámaras de seguridad y DVR</t>
  </si>
  <si>
    <t>Especificaciones Técnicas – Sistema de Cámaras de Seguridad para Espacio de 60 m². Descripción general: Sistema de videovigilancia tipo CCTV/IP, diseñado para la supervisión continua de un espacio cerrado de aproximadamente 60 m², con capacidad de grabación, visualización remota y respaldo, con fines de seguridad física y monitoreo institucional.
Cantidad mínima de cámaras: 1  cámaras fijas, según diseño de cobertura recomendado  Tipo: Cámaras tipo bullet o domo, para instalación en techo o pared (uso interior) Resolución: Full HD 1080p (1920x1080) o superior - Tecnología: IP (preferiblemente) o HDCVI/TVI con DVR compatible Lente: 2.8 mm a 4 mm (gran angular) -Visión nocturna: Infrarrojo IR integrado, alcance mínimo 20 metros- Protección mínima: IP66 (resistencia al polvo y salpicaduras, si se requiere para entradas) - Conectividad: Cable UTP (con PoE si es IP) o coaxial si es análogo -  Grabador digital (DVR/NVR) – características mínimas: Capacidad de canales: mínimo 4 canales - Resolución de grabación: 1080p - Almacenamiento: Disco duro integrado mínimo 1 TB, expandible. Interfaz de red: RJ45 10/100 Mbps para acceso remoto - Salidas: HDMI y VGA para monitoreo local  Soporte de grabación por detección de movimiento, continua y programada - Software y monitoreo: Visualización en tiempo real local y remota (PC, celular, tablet) Aplicación o software gratuito compatible con Android/iOS Acceso multiusuario con credenciales seguras - Sistema de Visualización y Monitoreo Monitor: Pantalla LED de mínimo 21,5 pulgadas, Resolución mínima Full HD Compatible con HDMI/VGA.Accesorios y elementos incluidos: Fuente de poder para cámaras (según tecnología) Cableado estructurado (UTP o coaxial + energía), canaletas y conectores Rack o gabinete organizador (si se requiere) - Instalación y puesta en marcha: Instalación completa de cámaras, DVR/NVR, configuración de grabación y monitoreo 
Pruebas de funcionamiento y entrega en operación - Capacitación básica a personal designado (mínimo 1 hora).</t>
  </si>
  <si>
    <t>Impresora 3D de escritorio</t>
  </si>
  <si>
    <t xml:space="preserve">Impresora 3D de escritorio, con tecnología FDM o similar, volumen de impresión mínimo 200x200x200 mm, software de control y materiales básicos (PLA o equivalente) - Especificaciones Técnicas Mínimas Requeridas:  Tecnología de impresión: Tipo: FDM (Fused Deposition Modeling) o equivalente. Volumen de impresión mínimo: 200 x 200 x 200 mm -Número de extrusores: 1 (simple), con opción de doble extrusor (deseable) Diámetro del filamento: 1.75 mm. - Diámetro de boquilla: 0.4 mm (intercambiable). -  Interfaz y control: Pantalla táctil a color o LCD con navegación por menú. Interfaz multilenguaje (preferible español). - Conectividad: USB, tarjeta SD y/o conexión WiFi (deseable) - Control manual y desde software. -  Especificaciones de impresión: Resolución de capa: 100–300 micrones (ajustable)  - Velocidad de impresión: mínimo 100 mm/s - Nivelación de cama: manual con asistente o automática (deseable) - Superficie de impresión: cama caliente con base de vidrio, PEI o imantada -  Materiales compatibles: Compatible al menos con PLA -  Otros compatibles deseables: ABS, PETG, TPU - Incluye mínimo 1 rollo de filamento PLA de 1 kg
Software: Incluye software de control/licencia libre o propietario (Ej: Cura, PrusaSlicer, FlashPrint). - Compatible con sistemas operativos Windows, macOS o Linux. Formatos admitidos: STL, OBJ, GCODE, entre otros.  - Alimentación eléctrica: Voltaje: 110V o 220V (según estándar colombiano).  Consumo: ≤300W. - Cable de alimentación tipo NEMA o estándar local. - Accesorios incluidos: Rollo de filamento PLA (mínimo 1 kg) , Espátula de remoción, Boquillas de repuesto, Juego de llaves/ajustes.
</t>
  </si>
  <si>
    <t xml:space="preserve">Kit de Robótica educativa- tablero Electrónico de prototipado </t>
  </si>
  <si>
    <t xml:space="preserve">Kit de robótica educativa (mínimo 1 set), que incluya sensores, actuadores, controladores, placas programables (Arduino o equivalente), cables, módulos de conectividad y piezas reutilizables. -  Especificaciones Técnicas Mínimas Requeridas: Componentes mínimos del kit: Placa programable tipo Arduino UNO o equivalente (mínimo 1 unidad) - Sensores básicos (mínimo 5 unidades combinadas): Sensor de distancia ultrasónico - Sensor de temperatura y humedad (DHT11 o similar) - Sensor de luz (LDR) - Sensor infrarrojo (IR) - Sensor de movimiento (PIR) - Actuadores (mínimo 3 unidades combinadas): Servomotor - Motor DC con hélice o rueda - Zumbador activo o pasivo - Módulos y accesorios electrónicos: Módulo de relé (1 canal) Módulo Bluetooth o WiFi (ESP8266 o similar) - Pantalla LCD 16x2 o display OLED (opcional) -Placa de pruebas (protoboard) -Juego de cables dupont (macho-macho / macho-hembra) - Resistencias, diodos, LED de colores y pulsadores - Potenciómetro y sensor de inclinación (opcional) - Otros componentes: Chasis de robot o base de montaje (preferible) - Soporte para baterías (AA o Li-Ion) -Tornillos, tuercas, ruedas o engranajes reutilizables - Caja organizadora o estuche rígido con divisiones internas - Software y compatibilidad: Compatible con Arduino IDE u otras plataformas de código abierto Compatible con Windows, Linux y macOS -Bibliotecas de uso libre disponibles en línea - Documentación y soporte: Manual de usuario físico o digital (en español) - Guía de conexión básica - Recursos educativos descargables (tutoriales o ejemplos de proyectos) 
Tableros electrónicos de prototipado (protoboard) y kits de electrónica básica. Suministro de tableros de prototipado (protoboard) y kits de electrónica básica para uso educativo y técnico. Estos elementos permiten el diseño, prueba y montaje temporal de circuitos electrónicos sin necesidad de soldadura, facilitando la enseñanza de fundamentos eléctricos, programación de placas, automatización básica y robótica. -  Especificaciones Técnicas Mínimas Requeridas: Protoboard (por unidad): Tipo: Protoboard estándar sin soldadura. - Material: ABS o policarbonato con contactos metálicos internos (níquel o bronce fosforado) - Capacidad mínima: 830 puntos de conexión - Mínimo 2 buses de alimentación laterales - Compatible con cables dupont y componentes THT - Base antideslizante o con adhesivo de fijación - Kit de electrónica básica (por set): Debe incluir como mínimo los siguientes componentes: Componentes pasivos y activos: Resistencias surtidas (valores variados) - Capacitores cerámicos y electrolíticos (básicos) - Diodos 1N4007 y LED de colores (mínimo 5) - Transistores NPN y PNP (Ej: 2N2222, BC547 o equivalentes) - Zumbador (buzzer) - Potenciómetro - Componentes adicionales: Interruptores o pulsadores Puente H (L298N o similar) Regulador de voltaje (Ej: LM7805) - Borneras o terminales de conexión - Accesorios de conexión: Juego de cables dupont (macho-macho y macho-hembra) Conectores tipo pin, headers o terminales de expansión. Batería de 9V y conector. Mini destornillador o herramienta de ajuste. Presentación: Entregado en caja organizadora plástica o estuche rígido reutilizable. - Componentes etiquetados o clasificados por tipo.  Compatibilidad: Totalmente compatible con placas Arduino, ESP32, micro:bit o equivalentes - Compatible con software de simulación y programación libre. Documentación: Manual básico de conexión o guía de iniciación (física o digital, en español).
</t>
  </si>
  <si>
    <t>VideoBeam de 4000 lumenes con soporte o Pantalla Interactiva móvil o Pantalla fija de mínimo 50 pulgadas</t>
  </si>
  <si>
    <t>Videobeam 4000 lúmenes, resolución mínima Full HD, con soporte móvil ajustable incluido. Videobeam de alta luminosidad con soporte móvil ajustable incluido. Descripción del Bien/Servicio:Suministro e instalación de videobeam (proyector multimedia) con resolución Full HD y alta luminosidad, acompañado de soporte móvil ajustable, apto para entornos educativos, institucionales y tecnológicos. Debe permitir proyecciones de calidad en ambientes con diferentes condiciones de iluminación. Especificaciones Técnicas Mínimas Requeridas: Proyector Tecnología de proyección: DLP o 3LCD - Resolución nativa: Full HD (1920 x 1080 píxeles) o superior Brillo: Mínimo 4000 lúmenes ANSI Relación de contraste: Mínimo 15,000:1 Fuente de luz: Lámpara tradicional, LED o láser (vida útil mínima de 15.000 horas en modo ecológico) Tamaño de proyección: Mínimo de 30” hasta 300”
Zoom óptico: Mínimo 1.2x Corrección trapezoidal (keystone): Vertical y horizontal, automática o manual Conectividad: Mínimo 2 puertos HDMI (uno compatible con MHL o ARC). 1 puerto VGA , 1 puerto USB tipo A (reproducción directa). Entrada/salida de audio 3.5 mm Wi-Fi integrado o módulo externo incluido (para proyección inalámbrica)- Audio integrado: Parlante de mínimo 10W - Compatibilidad: Windows, macOS, Android, iOS - Funciones adicionales: Modo presentación, apagado rápido, ahorro de energía - Soporte móvil ajustable incluido: Tipo: Base móvil con ruedas bloqueables Altura ajustable: Rango mínimo de ajuste entre 90 y 160 cm - Bandeja inclinable o cabezal basculante: Para ajuste del ángulo del proyector - Material: Acero con recubrimiento en pintura electrostática - Ruedas: 4 unidades, al menos 2 con freno Carga máxima soportada: Mínimo 10 kg  Accesorios incluidos: Cable HDMI (mínimo 1.5 metros), Cable de alimentación, Control remoto con baterías, Bolsa de transporte ).</t>
  </si>
  <si>
    <t>Kit de Realidad Virtual (VR)</t>
  </si>
  <si>
    <t xml:space="preserve">Suministro de kit de realidad virtual autónomo o con conectividad externa, que permita la visualización e interacción con entornos virtuales inmersivos, utilizado para experiencias educativas, formación técnica, simulación, diseño 3D o innovación digital. El sistema debe permitir uso individual sin requerir infraestructura compleja. - Especificaciones Técnicas Mínimas Requeridas: Dispositivo principal: Tipo: Gafas de Realidad Virtual (Headset) todo en uno o con opción de conexión a PC -Resolución mínima por ojo: 1832 x 1920 píxeles o superior. - Campo de visión (FOV): Mínimo 90° - Frecuencia de actualización: 72 Hz o superior - Almacenamiento interno: Mínimo 64 GB - Procesador: Tipo Snapdragon XR2 o equivalente. RAM: Mínimo 6 GB -  Controladores: Mínimo 2 controles inalámbricos ergonómicos - Seguimiento preciso de movimiento (6 DOF – seis grados de libertad) - Función háptica (vibración) y botones programables -  Conectividad: WiFi 802.11ac o superior -
Bluetooth (para conexión con accesorios) - Puerto USB-C para carga o conexión a PC -Posibilidad de conexión inalámbrica a computador -  Alimentación y autonomía: Batería recargable integrada Autonomía mínima de 2 horas de uso continuo - Cargador incluido (compatible con 110V) - Contenido educativo y compatibilidad: Compatible con aplicaciones educativas, técnicas y simuladores (Google Expeditions, Engage, ClassVR, etc.) Acceso a biblioteca de contenido gratuito o de licencia libre (deseable) Compatible con plataformas de desarrollo (Unity, Unreal Engine) -  Accesorios incluidos: Estuche de transporte rígido o bolsa protectora - Separador facial adicional para uso con gafas convencionales (si aplica)  - Cable de carga
Paño de limpieza -  Documentación: Manual de usuario en español (impreso o digital) - Guía de configuración inicial paso a paso - Soporte técnico básico (virtual o presencial) o gafas de realidad inmmersiva </t>
  </si>
  <si>
    <t xml:space="preserve">Extenciones electricas certificadas </t>
  </si>
  <si>
    <t>Suministro de extensiones eléctricas certificadas, con múltiples salidas (tomacorrientes), interruptor de encendido y protección contra sobrecargas. Diseñadas para garantizar el funcionamiento seguro de equipos tecnológicos como computadores, impresoras 3D, pantallas, dispositivos de robótica, entre otros, en entornos institucionales o educativos.
Especificaciones Técnicas Mínimas Requeridas:  Características físicas: Número de tomas: Mínimo 4 tomacorrientes universales - Longitud del cable: Mínimo 3 metros  -Tipo de enchufe: Tipo NEMA 5-15P (estándar colombiano) - Cable: Tipo calibre 14 AWG o superior, 100% cobre - Material: Carcasa en ABS o PVC retardante de llama - Color: Blanco, negro o gris neutro -  Seguridad y protección: Interruptor de encendido/apagado con luz indicadora - Protección contra sobrecarga y cortocircuito (breaker o fusible integrado) - Protección contra sobretensión (supresor de picos) - Tapas de seguridad para evitar contactos accidentales -  Certificaciones mínimas: Producto con registro RETIE vigente (Colombia) - Certificación de calidad eléctrica (ICONTEC, UL, CE u otra reconocida) -  Compatibilidad de uso: Apta para conectar: computadores, impresoras, pantallas, cargadores, kits tecnológicos, routers, etc. - Uso en interiores (no expuesta a humedad o lluvia).</t>
  </si>
  <si>
    <t>Regulador de Voltaje o UPS</t>
  </si>
  <si>
    <t>Regulador de voltaje o UPS de alta capacidad para múltiples equipos tecnológicos. Suministro de regulador de voltaje o sistema de alimentación ininterrumpida (UPS) de alta capacidad, diseñado para proteger y respaldar el funcionamiento de varios equipos tecnológicos en simultáneo, frente a variaciones de tensión, apagones, picos de voltaje y otras inestabilidades eléctricas. Apto para entornos de misión crítica o uso intensivo como aulas tecnológicas, centros de datos, talleres de innovación y salas de cómputo. -  Especificaciones Técnicas Mínimas Requeridas: Tipo de equipo requerido (según necesidad institucional):  Regulador de voltaje de alta capacidad -  Especificaciones mínimas – Regulador de Voltaje de Alta Capacidad: Capacidad: mínimo 5000 VA (5 kVA) 
Tipo: Automático, con selección de pasos de regulación - Rango de entrada: 90V – 140V (ajustable) - Rango de salida: 110V – 120V ± 5% - Tiempo de respuesta: ≤1 segundo - Número de salidas: Mínimo 6 tomas tipo NEMA 5-15R o 5-20R - Indicadores LED o panel digital para voltaje de entrada/salida - Protección contra: Sobrecarga Cortocircuito, Pico de voltaje - Ventilación activa (con ventiladores) - Enchufe industrial o bornera para conexión a red eléctrica (según capacidad) - Certificación RETIE vigente (Colombia) - Especificaciones mínimas – UPS de Alta Capacidad: Capacidad mínima: 3000 VA / 2400 W - Tecnología: En línea (doble conversión) o interactiva de alto rendimiento - Tipo de batería: Interna, sellada libre de mantenimiento, recargable - Autonomía mínima: 10 a 15 minutos para 4–6 equipos de cómputo (o similar carga equivalente) - Tiempo de recarga: ≤8 horas al 90% -  Tiempo de transferencia: 0 ms (UPS en línea) o ≤5 ms (interactiva)  Entradas/salidas: mínimo 6 tomacorrientes protegidos + bornera - Pantalla LCD o panel LED: estado de carga, batería, red, fallas. - Comunicación: Puerto USB o RS-232, Función de apagado programado (shutdown automático) - Compatibilidad de uso: Equipos de cómputo, impresoras, routers, pantallas interactivas, impresoras 3D, kits de sensores y más  - Ambientes interiores, con buena ventilación -  Otros requisitos: Etiquetado visible con especificaciones eléctricas - Cumplimiento de RETIE.</t>
  </si>
  <si>
    <t>Sistema de señalización visual del laboratorio</t>
  </si>
  <si>
    <t>Suministro e instalación de un sistema de señalización visual interna, destinado a facilitar la identificación de espacios, mobiliario, estaciones de trabajo, rutas de circulación, zonas seguras y uso adecuado del laboratorio de innovación. Este sistema busca promover la organización, la accesibilidad y la seguridad del entorno. - Especificaciones Técnicas Mínimas Requeridas: Componentes mínimos del sistema de señalización interna: Señales o letreros para: Estaciones de trabajo o mesas por número o función , identificación de equipos o zonas,  Normas de uso o comportamiento, Pictogramas o íconos universales (trabajo colaborativo, materiales, herramientas, etc.),  Flechas direccionales o rutas de circulación internas. - Materiales: Material: Acrílico, PVC espumado, cartón plástico, vinilo adhesivo sobre foam o lámina rígida - Espesor mínimo: 3 mm (para letreros rígidos) - Impresión: Digital o UV de alta resolución - Protección: Laminado mate o brillante resistente a rayones - Colores: De alto contraste y alineados a la identidad del laboratorio  - Adhesión: Cinta 3M, tornillos, soportes, o montaje colgante según ubicación - Diseño gráfico y visual:
Tipografía legible, alto contraste - Tamaño mínimo de letra: 5 cm de altura para visibilidad a distancia - Uso de íconos estandarizados y lenguaje accesible - Inclusión opcional de logotipo institucional o del laboratorio.</t>
  </si>
  <si>
    <t>Materiales de trabajo creativo y prototipado rápido</t>
  </si>
  <si>
    <t>Suministro de materiales didácticos y creativos para talleres de ideación, prototipado rápido y actividades participativas, orientados a fomentar la creatividad, el trabajo en equipo, la visualización de ideas y la construcción de soluciones prácticas. Este kit está pensado para ser utilizado por grupos en espacios de innovación, aulas STEAM, laboratorios ciudadanos o actividades comunitarias. Especificaciones Técnicas Mínimas Requeridas: Materiales incluidos (por kit o conjunto) - Papelería para visualización de ideas:
Papelógrafos tamaño pliego (mínimo 5 hojas) - Post-its o notas adhesivas de colores (mínimo 3 bloques de 100 unidades) - Cartulinas tamaño carta o pliego surtidas (mínimo 10 unidades) - Hojas blancas o papel bond (resma o paquete de 100 hojas) -  Marcadores y escritura: Marcadores de punta gruesa y delgada (mínimo 6 colores diferentes) - Lápices o portaminas (mínimo 5 unidades) - Borradores y sacapuntas - Esferos de tinta gel o bolígrafos de varios colores  - Corte y adhesión: Tijeras (mínimo 2 unidades por kit) - Cinta adhesiva transparente (mínimo 2 rollos)  - Cinta masking tape o papel (mínimo 2 rollos) - Pega en barra o líquida (mínimo 2 unidades) - Siliconas líquidas o puntos adhesivos (opcional) - Elementos para modelado o construcción: Piezas de cartón delgado o cartón paja - Palos de paleta o palillos de madera (mínimo 50) - Bandas elásticas, clips y sujetadores - Fieltro, tela, foam o material flexible (deseable) - Presentación: Organizado en caja plástica, estuche o contenedor reutilizable - Etiquetado e inventariado por kit Suministrado para uso por grupo de trabajo (3 a 6 personas por kit) -  Otros requisitos: Materiales no tóxicos, seguros para uso escolar o institucional .</t>
  </si>
  <si>
    <t>Carro recargable para portatiles</t>
  </si>
  <si>
    <t>Suministro de carro recargable móvil, con capacidad mínima para 15 computadores portátiles, con compartimentos individuales, protección eléctrica incorporada (regulador o supresor de picos), ruedas con freno y diseño seguro para almacenamiento, transporte y carga simultánea de equipos tecnológicos en entornos educativos o institucionales. Especificaciones técnicas mínimas requeridas: Diseño general: Tipo: Carro de carga y  almacenamiento - Capacidad mínima: 15 portátiles (dimensiones estándar de hasta 15,6") 
Compartimentos separados: Sí, para cada equipo - Estructura: Metálica o polímero de alta resistencia, con ventilación - Puertas: Con cerradura o sistema de seguridad (llave o combinación) -  Sistema eléctrico incorporado: Tomas internas: Mínimo 15 salidas (tipo NEMA 5-15P o múltiple universal) - Sistema de protección eléctrica: Regulador de voltaje o supresor de picos eléctricos - Protección contra sobrecarga y cortocircuito - 
Interruptor de encendido general y breakers internos. - Voltaje de operación: 110–120 V / 60 Hz - Cable de conexión externa: mínimo 2 metros, con clavija resistente - Movilidad: Mínimo 4 ruedas de alta resistencia - 2 con freno de seguridad - Manijas laterales para desplazamiento - Diseño ergonómico para paso por puertas estándar - Ventilación y refrigeración: Sistema de ventilación pasiva (rejillas) o activa (ventiladores) para disipación de calor - Materiales ignífugos o con retardante de llama (deseable) - Dimensiones máximas aproximadas: Alto: 90–110 cm. Ancho: 70–100 cm. Profundidad: 50–70 cm. Certificación eléctrica básica (RETIE u homologable)</t>
  </si>
  <si>
    <t>Sistema de Conexión estable a internet</t>
  </si>
  <si>
    <t xml:space="preserve">Alámbrica, inalámbrica o satelital (disponibilidad de canales como mínimo 2.4 GHz y 5 GHz)
Descarga: 100-500 Mbps (suficiente para múltiples videoconferencias simultáneas)
Subida: 50-100 Mbps (ideal para cargar archivos grandes y transmisiones)
Latencia: 15-30ms (excelente para aplicaciones en tiempo real)
Tipo de conexión: Asimétrica (mayor velocidad de descarga que subida)
Por 12 meses
</t>
  </si>
  <si>
    <t>Router</t>
  </si>
  <si>
    <t>Suministro de router o módem portátil, con capacidad de conexión a redes móviles (4G LTE o superior), diseñado para brindar acceso a internet en espacios que no cuentan con conexión fija, permitiendo la conexión simultánea de mínimo 20 dispositivos entre computadores, tabletas o celulares, con batería integrada o fuente de poder externa.
Especificaciones técnicas mínimas requeridas: Conectividad y red: Tecnología de red: 4G LTE (compatible con 3G, fallback automático) Frecuencias: Compatible con bandas usadas por operadores en Colombia (Movistar, Claro, Tigo, etc.) Ranura SIM: Sí, desbloqueado para cualquier operador. Red inalámbrica: Wi-Fi 802.11 b/g/n/ac. Banda: 2.4 GHz (deseable también 5 GHz – dual band). Capacidad de usuarios: Capacidad mínima de conexión: 20 dispositivos simultáneos. Soporta laptops, tabletas, celulares y otros dispositivos Wi-Fi.  Seguridad de red: WPA2 o superior. Alimentación y autonomía: Batería recargable integrada: mínimo 2000 mAh (autonomía ≥ 6 horas de uso continuo) O Alimentación por adaptador eléctrico externo (110–220 V)- Puerto de carga: USB-C o micro USB (según diseño) - Interfaz adicional (deseable): Puerto LAN Ethernet (RJ45) para conexión directa de equipos o redes. - Puerto USB para compartir archivos o configuraciones (opcional) - Compatibilidad y configuración: Administración vía app o navegador web - Configuración rápida (plug and play) - Incluye adaptador de corriente y cable de carga.</t>
  </si>
  <si>
    <t xml:space="preserve">UNIDAD  </t>
  </si>
  <si>
    <t>ADECUACIÓN</t>
  </si>
  <si>
    <t xml:space="preserve">Desmonte </t>
  </si>
  <si>
    <t>Desmonte de cielo raso existente y Suministro e instalación de cielo raso en Drywall para Absorción Acústica,  según diseño a altura 2.5mtrs</t>
  </si>
  <si>
    <t xml:space="preserve">División de Vidrio </t>
  </si>
  <si>
    <t>Suministro e instalación de División en vidrio templado para cabina trasera en 10 mm (Incluir todos los anclajes y  herrajes y película Frost) y puerta batiente en vidrio templado de 10 mm (Incluir todos los anclajes y  bisagra y  herrajes en acero (1,2*2,5 m)</t>
  </si>
  <si>
    <t xml:space="preserve">Baranda de Acero </t>
  </si>
  <si>
    <t>Suministro e instalación baranda en acero y vidrio de 1 mt  templado para separación de
espacios en 10 mm (Incluir todos los anclajes y  herrajes y película Frost con logos de la JAL),  puerta en baranda  en vidrio templado de 10 mm (Incluir todos los anclajes y 
bisagra y herrajes en acero (1,2m), y puerta corrediza doble en vidrio templado de 10 mm (Incluir todos los anclajes y 
 bisagra y herrajes en acero (1,4*2,5)</t>
  </si>
  <si>
    <t xml:space="preserve">Sistema Acústico </t>
  </si>
  <si>
    <t>Suministro e instalación de sistema acustico en las paredes. Estuco y pintura para muros nuevo fonoabsorbente inidcar valor de  NRC (Noise Reduction Coefficient)(estuco acrílico y pintura tipo 1 a tres manos)</t>
  </si>
  <si>
    <t xml:space="preserve">Mesa de Trabajo para 6 Puestos </t>
  </si>
  <si>
    <t>Suministro e instalación de Mesa recta 5,2 mts de largo por 0,6 mts de profundo para 6 puestos de trabajo sin divisiones, con espacio para poder troquelar 6 puntos de datos dobles, 6 puntos eléctricos regulados y 6 puntos eléctricos normales</t>
  </si>
  <si>
    <t>Atril en Acrílico </t>
  </si>
  <si>
    <t>Suministro e instalación de Atril elaborado en lamina de acrílico color cristal calibre 10 mm de medidas 60x50x110 cms de altura, con entrepaño, base de 30x40 cms</t>
  </si>
  <si>
    <t xml:space="preserve">Silla Auditorio </t>
  </si>
  <si>
    <t>Suministro e instalación de silla Auditorio y asiento moldeados en poliuretano inyectado en frío con una dureza de 18-20 kgf.-Sistema de tapizado removible, sin grapas ni pegantes, con tela o vinilo. -Patas fin de fila tapizados.</t>
  </si>
  <si>
    <t>Puesto de Trabajo en U </t>
  </si>
  <si>
    <t>Suministro e instalación de Puesto de trabajo en U 3,0 mts (Ancho 0.6mts con espacio para poder troquelar 1 puntos de datos dobles, 1 puntos eléctricos regulados y 1 puntos eléctricos normales. Dos Sillas de trabajo ergonomicas con apoya cabeza.</t>
  </si>
  <si>
    <t>Banderas Institucionales </t>
  </si>
  <si>
    <t>Suministro e instalación de Bandera en Vendaval tipo Lafayette, doble tela, caída pesada, MEDIDAS 1.50 MTS POR 1.10. PEDESTAL; Base en madera, punta y asta en madera, medida altura total 2.30 mts. Diseños: Bogotá y Colombia.</t>
  </si>
  <si>
    <t xml:space="preserve">Monitor Dobe Cara </t>
  </si>
  <si>
    <t>Suministro,  instalación y puesta en servicio de Monitor Doble Cara tipo televisor industrial de minimo 65”. Una Cara Interactiva, con sistema motor para ocultar en techo o Mueble (a elección en el momento de la instalación).  Incluye accesorios de instalación y software necesario para su funcionamiento.</t>
  </si>
  <si>
    <t>Plataforma de Gestión Audiovisual </t>
  </si>
  <si>
    <t>Suministro, configuración  y puesta en funcionamiento de la plataforma de distribución y gestión de contenido audiovisual.</t>
  </si>
  <si>
    <t>Servidor de Streaming Profesional </t>
  </si>
  <si>
    <t>Suministro, configuración  y puesta en marcha de Servidor Streaming (RTMP para Transmisión e directo y Video on Demand), StandAlone, Youtube Compatible,  Incluir Hardware Mínimo: Procesador Xeón Ultima generación con Discos SSD 20TB en RAID 5, Tarjeta de Red Dual 10GB.  Con Garantía de Fabrica y Soporte de 12 Meses.</t>
  </si>
  <si>
    <t>Instalación Eléctrica Especializada </t>
  </si>
  <si>
    <t xml:space="preserve">Suministro,  instalación y puesta en servicio de Cableado Electrico (multifilar 12 AWG),  Punto eléctrico sencillo regulado- Punto eléctrico sencillo normal. </t>
  </si>
  <si>
    <t>Piso Inclinado Tipo Auditorio </t>
  </si>
  <si>
    <t>Suministro e Intalación de piso inclinado tipo auditorio, que permita una mejor visibilidad al público desde las últimas filas de la sala. Considerar una isóptica con margen suficiente para evitar obstáculos</t>
  </si>
  <si>
    <t>UPS de Respaldo </t>
  </si>
  <si>
    <t>Suministro de UPS de 3kva tipo rack, OnLine Monofásica, con autonomía de 30 min</t>
  </si>
  <si>
    <t>Procesador DSP para Conferencias </t>
  </si>
  <si>
    <t>Suministro de Procesador DSP ( sistema de conferencias de voz) Tipo Conferencia, con Presidente y Delegados</t>
  </si>
  <si>
    <t>Base de Micrófono Especializada </t>
  </si>
  <si>
    <t>Base de micrófono,  configurable como presidente o delegado. incluir pantalla de 4.3 pulgadas a color. Debe Poder trabajar de forma alámbrica con cable CAT 5, o inalámbrica en la banda de 5GHz alimentada por Poe en la versión alámbrica, o batería en la versión inalámbrica. Debe disponer de dos salidas para audífonos, lector de tarjetas para identificación y sistema de votación Con dos(2) tarjetas por Unidad. Con Garantía de Fabrica y Soporte de 12 Meses.</t>
  </si>
  <si>
    <t>Micrófono Flexible para Debate </t>
  </si>
  <si>
    <t>MICRÓFONO flexible para debate, con cuello de ganso de 48 cm con indicador bi-led y filtro anti pop. Cápsula cardioide tipo condensador, sensibilidad de -46 dBV/Pa. Respuesta en frecuencia 30 Hz a 20 kHz. Señal a ruido &gt;96 dB. Impedancia de entrada 2k ohms</t>
  </si>
  <si>
    <t>Switch PoE para Sistema de Audio </t>
  </si>
  <si>
    <t>Suministro de Switch para sistema de audio de 26 puertos PoE (24 puertos 2.5G PoE Switch + 2X 10G SFP Puertos)</t>
  </si>
  <si>
    <t>Software para Conferencias </t>
  </si>
  <si>
    <t>Módulo de Software para conferencias, que incluya asiganción de  Presidente y Delegado; además con Votación e identificación Ubicua</t>
  </si>
  <si>
    <t>Cámara de Conferencia PTZ </t>
  </si>
  <si>
    <t>Cámara de conferencia PTZ administrable por red via protocolo y compatible con sistemas OBS, VMIX, WireCast. Resolución máxima de 1080p/60. ajuste personalizado en horizontal 340°, vertical 120° y zoom óptico de 20X con un ángulo de cobertura en imagen horizontal de 60° y vertical de 34,1°. Salida de video en HDMI y 3G SDI</t>
  </si>
  <si>
    <t>Parlantes de Techo </t>
  </si>
  <si>
    <t>Parlante de techo bajo Perfil Sin Borde</t>
  </si>
  <si>
    <t>Amplificador Mezclador </t>
  </si>
  <si>
    <t>Amplificador mezclador de 120W RMS a 4 ohm/100V. Reproductor USB/SD con pantalla y diferentes botones de mando. Radio FM, Bluetooth y Control Remoto. 4 entradas con volumen independiente para Mic XLR balanceadas/Linea con Phantom que se activa por canal independiente + 1 entrada Auxiliar en RCAx2 con Volumen Independiente. Efecto ECO.</t>
  </si>
  <si>
    <t>Receptor Sistema Inalámbrico </t>
  </si>
  <si>
    <t>Receptor Sistema inalambrico MIC SM58</t>
  </si>
  <si>
    <t>Módulo de Presentación Inalámbrica </t>
  </si>
  <si>
    <t>Módulo de presentación inalámbrica. Soporta protocolos de conexión como Airplay, Miracast, y Chromecast. Conexion inalámbrica desde el computador mediante dongles HDMI y USB-C. Compatible con plataforma Android, MAC y Windows. Visualiza hasta cuatro pantallas simultaneas. Soporta whiteboard y anotaciones en pantalla. Permite conexión inalámbrica de dispositivos USB como camaras, micrófonos y speakerphone.</t>
  </si>
  <si>
    <t>Puente de E/S-USB</t>
  </si>
  <si>
    <t>Suministro de Puente de E/S-USB ó Interfaz USB, Permite a los usuarios conectar sus dispositivos mediante USB para integrar señales de audio y video  emulando un driver de video de webcam, un driver de audio de altavoz AEC y un driver de tarjeta de sonido multicanal a través de una sola conexión USB</t>
  </si>
  <si>
    <t>Estación de Trabajo Especializada </t>
  </si>
  <si>
    <t>Suministro de Estación de trabajo" con Sistema operativo win 11, Procesador AMD Rayzen 7 Pro, Minimo 2 Puertos de Red (1 a 10GB), Memoria Ram de 16GB DDR5 o superior, Disco duro de 1 TB SSD, Tarjeta o dispositivo Capturador(a) de Video compatible con software de producción y transmisión de video en vivo. También debe capturar y mezclar Audio en Vivo, para producir y transmitir contenido en vivo como OBS, VMIX, WireCast. Incluyendo paquete de Office Licencia (Word, Excel, PowerPoint y Correo).</t>
  </si>
  <si>
    <t>Procesador con Generación de Subtítulos </t>
  </si>
  <si>
    <t>Suministro Procesador de sistema de conferencia, con capacidad para generar Subtitulos en el video con nombre del interocutor. Provee el control de cámaras y la comunicación/integración con dispositivos de terceros. Por un solo cable de red CAT5 se pueden transmitir hasta 64 canales de audio con una frecuencia de muestreo de 48 kHz y una respuesta en frecuencia de 20 Hz a 20 kHz.</t>
  </si>
  <si>
    <t>Dongle de Participación Inalámbrica </t>
  </si>
  <si>
    <t>Suministro de Dongle USB/HDMI y Base inalambrica que habilite la participación en las reuniones de dispositivos windows o MAC para compartir información de forma inalámbrica. Soporta transmitir en forma espejo o pantalla extendida. No requiere instalación de drivers. Con solo oprimir un botón se puede iniciar o terminar de compartir la información.</t>
  </si>
  <si>
    <t>Tableta de Control Audiovisual </t>
  </si>
  <si>
    <t>Suministro y Configuración Tableta de control para integrar las transmisiones de audio y cámaras de Vídeo para reuniones, debates o conferencias.</t>
  </si>
  <si>
    <t>Control de Video por Red </t>
  </si>
  <si>
    <t>Control de Video por Red: Distribuidor de video por red. Puede configurarse como Encoder y Decoder. Soporta resolucion hasta 4K60 (4:4:4) con baja latencia. Incluye 1 entrada HDMI, 1 entrada USB-C y 1 salida HDMI. Compatible con el Puerto de control RS232. Alimentacion por PoE+ o adaptador.</t>
  </si>
  <si>
    <t>Cámara de Apoyo Fija </t>
  </si>
  <si>
    <t xml:space="preserve">Suministro e instalación de Cámara de Apoyo Fija: cámara para videoconferencias de calidad profesional para la solución de puenteo AV a USB Q-SYS, de zoom óptico de 12X y ángulo de apertura horizontal máximo de 72°. Las cámaras para conferencias Fijas se deben integrar con la plataforma ofertada y los periféricos (microfnos) , como el Puente de E/S-USB  o el Controlador y marcador con pantalla táctil , para ofrecer videoconferencias de calidad profesional junto con el procesamiento de audio líder en el sector para salas de pequeño y mediano tamaño utilizando el servicio de conferencias por códec de software o la captura por computadora.  </t>
  </si>
  <si>
    <t>Pantallas de control tactil con base </t>
  </si>
  <si>
    <t>Suministro de pantallas de control tactil con base:  Pantalla tácti de contol rápido (remplaza teclados) PoE capacitivas en red poseen una interfaz gráfica de usuario (UCI) que puede ser diseñada con el editor Audio y con el  editor del programa Video.</t>
  </si>
  <si>
    <t>Antena de punto de acceso inalámbrico </t>
  </si>
  <si>
    <r>
      <t xml:space="preserve">Antena de punto de acceso </t>
    </r>
    <r>
      <rPr>
        <b/>
        <sz val="11"/>
        <color theme="1"/>
        <rFont val="Garamond"/>
        <family val="1"/>
      </rPr>
      <t>inalámbrico</t>
    </r>
    <r>
      <rPr>
        <sz val="11"/>
        <color theme="1"/>
        <rFont val="Garamond"/>
        <family val="1"/>
      </rPr>
      <t xml:space="preserve"> de 2.4 Ghz / 5 Ghz color blanco. Cobertura de 30 metros. Cada antena puede administrar hasta 50 unidades de conferencia. Encriptación AES128 para protección de comunicación inalámbrica. Alimentación PoE.</t>
    </r>
  </si>
  <si>
    <t>Suministro e Instalación de Cableado Estructurado </t>
  </si>
  <si>
    <t>Suministro e Instalación de Cableado Estructurado (Para Datos, Video y audio). Categoria 6A (20 Puntos, incluir Hardware de apoyo:  AP inhalambrico)  Cada punto de conectividad debe incluir:- Punto de datos doble en Cat 6A- con todos sus elementos. La cabian debera disponer de minimo 4 puntos de Red 2 de ellos a 10GB.</t>
  </si>
  <si>
    <t>PUNTOS</t>
  </si>
  <si>
    <t>Suministro de pantalla para Atril </t>
  </si>
  <si>
    <t>Suministro de pantalla para Atril integrada Touch y Windows, puertos USB compatible para presentaciones (licencia Office)</t>
  </si>
  <si>
    <t>Rack Cerrado para servidor, Switches y UPS </t>
  </si>
  <si>
    <t>Rack Cerrado para servidor, Switches y UPS de 28U con puerta de metal ó vidrio, ventilador de refrigeración silecioso, cerraduras y paneles laterales extraíbles, debe incluir 2 regletas tomas electricas.</t>
  </si>
  <si>
    <t>Monitor interactivo 75" TouchScreen </t>
  </si>
  <si>
    <t>Monitor interactivo 75" TouchScreen, Base Mobil para Sala de Juntas, Pantalla 75 led, Resolución  4k 3840x2160, táctil infrarrojo 20 puntos, contraste estático 1200:1, brillo 350 cd/m2, Android 5,1, GPU ARM mali450 mp4, CPU QuadCore ARM Cortex A53 1.5ghz,Memoria 2gb, Disco  almacenamiento 16gb, Sonido altavoces16w, Entradas Compatibles: HDMI, VGA, DisplayPort, RCA compuesto entrada y salida audio, USB, Conexión a Red: Ethernet LAN RJ45</t>
  </si>
  <si>
    <t xml:space="preserve">Portatil </t>
  </si>
  <si>
    <t xml:space="preserve">Portatil WorkStation: Procesador:  Procesador Intel® Core™ Ultra 9 185H vPro® (núcleos E de hasta 3,80 GHz núcleos P de hasta 5,10 GHz), Sistema operativo: Windows 11 Pro 64, Tarjeta gráfica: Gráficos Intel® Arc™ integrados. Memoria total: 64 GB DDR5-5600MT/s (SODIMM)(2 x 32 GB). Unidad de disco: primaria 1 TB SSD M.2 2280 PCIe Gen4 TLC Opal, Tipo de pantalla: 16" WQUXGA (3840 x 2400), OLED, antirreflector/antimanchas, Dolby Vision™, sin capacidad táctil, HDR 500 True Black, 100 % DCI-P3, 400 nits, 60 Hz – Cámara: 5 MP RGB+IR con micrófono doble y obturador para privacidad – Batería: Polímero de litio de 3 celdas 75 Wh - Fuente de alimentación: 100W  -Características de seguridad: Lector de huellas dactilares - Dispositivo de Puntero: Trackpad: Teclado: Retroiluminado, negro con teclado numérico - Español (LA) – WIFI: -Intel® Wi-Fi 6E AX211 2x2 AX vPro® &amp; Bluetooth® 5.1 (Windows 10) o Bluetooth® 5.3 (Windows 11) – Garantía: 3 años en  sitios. </t>
  </si>
  <si>
    <t>Marca</t>
  </si>
  <si>
    <t>Fabricante reconocido a nivel mundial, con al menos 10 años en el mercado de switching empresarial. No se aceptan clones, equipos ensamblados ni productos descontinuados. Debe contar con soporte directo y firmware actualizado en Latinoamérica</t>
  </si>
  <si>
    <t>Modelo</t>
  </si>
  <si>
    <t>Ofrecido por el proponente Switch gestionable de capa 3 de acceso fijo, con 48 puertos 10/100/1000Base-T, PoE+ y uplinks 10G dedicados.</t>
  </si>
  <si>
    <t>Puertos</t>
  </si>
  <si>
    <t>48 × 10/100/1000 Mbps con capacidad PoE+ (802.3at).</t>
  </si>
  <si>
    <t>Soporte PoE</t>
  </si>
  <si>
    <t>Potencia total de 437 W PoE+ disponibles, suministrados desde el propio equipo sin fuentes externas.</t>
  </si>
  <si>
    <t>Enlaces SFP</t>
  </si>
  <si>
    <t>4 puertos dedicados SFP+ de 10GbE. No se aceptan uplinks combo ni compartidos.</t>
  </si>
  <si>
    <t>Conectores</t>
  </si>
  <si>
    <t>Deben suministrarse mínimo 2 transceivers SFP por switch, especificación 1000Base-SX, fibra multimodo, DOM, 850 nm.</t>
  </si>
  <si>
    <t>Seguridad</t>
  </si>
  <si>
    <t>802.1X, BPDU Guard, Private VLANs, TACACS+, RADIUS, Control de tormentas y Shaped Round Robin (SRR) en hardware</t>
  </si>
  <si>
    <t>Número de VLANs</t>
  </si>
  <si>
    <t>Soportar como minimo cuatro mil (4000) VLANs ID (802.1Q).</t>
  </si>
  <si>
    <t>Memoria</t>
  </si>
  <si>
    <t>Memoria RAM mínima 8 GB y memoria Flash mínima 16 GB.</t>
  </si>
  <si>
    <t>Conmutacion</t>
  </si>
  <si>
    <t>La capacidad de conmutación de los switches debe ser igual o superior a 256Gbps.</t>
  </si>
  <si>
    <t>Administración</t>
  </si>
  <si>
    <t>Interfaz web, CLI completo, SNMP v3 y consola de administración mediante RJ-45 o USB-C. Soporte de servicios de automatización y administración de tejido de red.</t>
  </si>
  <si>
    <t xml:space="preserve">Calidad en el servicio </t>
  </si>
  <si>
    <t>CoS, DSCP y Cross-stack QoS en hardware</t>
  </si>
  <si>
    <t>Protocolos</t>
  </si>
  <si>
    <t>RIP, OSPF, VRRP, PIM, QoS avanzado, FHS, MACsec-128/256, CoPP, SXP, IP SLA Responder, NetFlow/sFlow, SPAN, RSPAN, Flexible NetFlow (mínimo 64.000 flujos en hardware), Dual Stack IPv4/IPv6, PTP IEEE 1588v2, AV Bridging IEEE 802.1ba, ETA (Encrypted Traffic Analytics), NBAR2 (Next-Gen Application Recognition).</t>
  </si>
  <si>
    <t>Estandares</t>
  </si>
  <si>
    <t>Cumplimiento de IEEE 802.1D, 802.1Q, 802.1S, 802.1W, 802.1X, 802.3ad, 802.3x, 802.3z, 802.3ab, 802.3af, 802.3at, 802.3.</t>
  </si>
  <si>
    <t>Condiciones de Seguridad</t>
  </si>
  <si>
    <t>Cumplimiento de UL 60950-1, EN/IEC 60950-1, CAN/CSA-C222.2 No.60950-1, AS/NZS 60950-1.</t>
  </si>
  <si>
    <t>Certificaciones de emisiones electromagneticas</t>
  </si>
  <si>
    <t>47 CFR Parte 15, CISPR 22/24 Clase A, EN 55022, EN 55032, EN 55024, EN 300386, EN 61000-3-2/3, ICES-003, VCCI Clase A, KN32, KN35.</t>
  </si>
  <si>
    <t>Tabla de direcciones MAC</t>
  </si>
  <si>
    <t>Soporte para mínimo 32.000 direcciones MAC, 24.000 rutas IPv4 directas y 8.000 rutas indirectas.</t>
  </si>
  <si>
    <t>Virtual LAN features</t>
  </si>
  <si>
    <t>Soporte para VLAN privada, Multicast VLAN, Voice VLAN, VLAN etiquetadas, VLAN por MAC y VLAN por puerto.</t>
  </si>
  <si>
    <t>Soporte Protocolos</t>
  </si>
  <si>
    <t>Soporte completo de IPv4 e IPv6 en hardware.</t>
  </si>
  <si>
    <t xml:space="preserve">Garantia </t>
  </si>
  <si>
    <t>La garantía de los equipos incluida sus partes debe ser de tres (3) años en sitio</t>
  </si>
  <si>
    <t>Distribuidor Autorizado del Fabricante</t>
  </si>
  <si>
    <t>Certificación del fabricante dirigida a la Alcaldía Local / Secretaría Distrital de Gobierno, no mayor a 60 días.</t>
  </si>
  <si>
    <t>PEDAGÓGICO</t>
  </si>
  <si>
    <t xml:space="preserve">Telescopio </t>
  </si>
  <si>
    <t>Telescopio computarizado de configuración óptica Schmidt-Cassegrain con sistema de gran apertura, montado sobre montura ecuatorial alemana de construcción robusta y alta estabilidad. El equipo incorpora sistema de control automático con tecnología de guiado de precisión para corrección de errores de seguimiento, motor de seguimiento sidéreo con capacidad de compensación automática de deriva, y sistema de posicionamiento GoTo con base de datos astronómica integrada. Diseñado específicamente para aplicaciones de astrofotografía avanzada y observación de objetos de cielo profundo, cuenta con compatibilidad total para accesorios profesionales incluyendo cámaras CCD/CMOS, sistemas de autoguiado, rueda de filtros y focalizadores motorizados. La unidad incluye sistema de control remoto computerizado con interfaz USB y capacidad de operación autónoma, así como software de planetario para localización y seguimiento automático de objetos celestes.</t>
  </si>
  <si>
    <t>Telescopio computarizado con sistema óptico Schmidt-Cassegrain de alta calidad, montado sobre montura altazimutal motorizada con doble eje de movimiento automatizado. El equipo incorpora sistema de alineación automática que simplifica la configuración inicial y garantiza precisión en el seguimiento de objetos celestes. La óptica cuenta con recubrimientos multicapa de alta transmisión que optimizan la captación de luz y mejoran el contraste, proporcionando imágenes nítidas y luminosas tanto para observación planetaria como de objetos de cielo profundo. Incluye sistema de control computarizado tipo GoTo con base de datos integrada que contiene catálogo extenso de miles de objetos astronómicos incluyendo planetas, estrellas, nebulosas, galaxias y cúmulos estelares. La unidad permite localización y seguimiento automático de objetos seleccionados, con capacidad de operación mediante control manual o interfaz digital, y compatibilidad para conexión con dispositivos externos y software astronómico especializado.</t>
  </si>
  <si>
    <t>Telescopio solar coronado H-alfa (columna de hidrógeno) especializado para la observación segura del Sol en la línea H-alfa (656,28 nm). Permite visualizar en detalle fulguraciones, filamentos, protuberancias y estructuras de la cromosfera solar. Incluye filtros dedicados de alta precisión y bloqueo para máxima seguridad ocular.</t>
  </si>
  <si>
    <t>Telescopio solar coronado Ca-K (columna de calcio) diseñado para la observación en la línea del calcio K (393,4 nm), que resalta estructuras de la fotosfera y la actividad magnética solar. Ideal para estudios educativos y científicos de manchas solares, redes magnéticas y variaciones de la actividad solar.</t>
  </si>
  <si>
    <t xml:space="preserve">Binoculares </t>
  </si>
  <si>
    <t>Binoculares astronómicos 20x80 con prismas BAK-4 y óptica totalmente multi-tratada (FMC). Aumento de 20x y apertura de 80 mm que ofrecen pupila de salida de 4 mm y un campo de visión de 3,2°. Cuerpo robusto con ajuste interpupilar y anillo de dioptría en el ocular derecho. Incluye adaptador para trípode, recomendados para observación de la Luna, Vía Láctea, cúmulos abiertos y cometas. Peso aproximado 2,5 kg, se recomienda uso en trípode o montura de paralelogramo.</t>
  </si>
  <si>
    <t xml:space="preserve">Trípodes </t>
  </si>
  <si>
    <t>Trípodes astronómicos, soportes estables y regulables en altura, diseñados para sostener telescopios, binoculares de gran formato o cámaras astronómicas. Construidos en aluminio o acero reforzado para máxima estabilidad, con cabezal adaptado a monturas ecuatoriales o altazimutales. Ideales para reducir vibraciones y asegurar precisión durante la observación y astrofotografía.</t>
  </si>
  <si>
    <t>Láser Buscaestrellas</t>
  </si>
  <si>
    <t>Láser buscaestrellas (puntero astronómico verde), puntero láser de luz verde de alta visibilidad (longitud de onda aprox. 532 nm), diseñado para señalar estrellas, constelaciones y objetos celestes durante observaciones nocturnas. Permite trazar un haz visible a simple vista, ideal para guiar al público en actividades educativas y observaciones en grupo.</t>
  </si>
  <si>
    <t xml:space="preserve">Carta Celestial </t>
  </si>
  <si>
    <t>Cartas celestes (planisferios estelares), mapas estelares giratorios que permiten identificar constelaciones y objetos del cielo nocturno en cualquier fecha y hora. Fabricados en material resistente, muestran coordenadas celestes, magnitud estelar y principales referencias del firmamento.</t>
  </si>
  <si>
    <t xml:space="preserve">OBSERVATORIO </t>
  </si>
  <si>
    <t xml:space="preserve">1. CONTRAPISO </t>
  </si>
  <si>
    <t>1.1</t>
  </si>
  <si>
    <t>Lamina superboard de 24mm</t>
  </si>
  <si>
    <t>METRO CUADRADO</t>
  </si>
  <si>
    <t>1.2</t>
  </si>
  <si>
    <t>Tubular 10X10X2mm</t>
  </si>
  <si>
    <t>METRO LÍNEAL</t>
  </si>
  <si>
    <t>1.3</t>
  </si>
  <si>
    <t>Tubular 10X5X2mm</t>
  </si>
  <si>
    <t>2. MUROS</t>
  </si>
  <si>
    <t>2.1</t>
  </si>
  <si>
    <t>Lamina superboard de 10mm (exterior)</t>
  </si>
  <si>
    <t>2.2</t>
  </si>
  <si>
    <t>Lamina superboard de 8mm (interior)</t>
  </si>
  <si>
    <t>2.3</t>
  </si>
  <si>
    <t>Paral (B-9) 2,44ml</t>
  </si>
  <si>
    <t>2.4</t>
  </si>
  <si>
    <t>Paral (B-9) 3,05ml</t>
  </si>
  <si>
    <t>2.5</t>
  </si>
  <si>
    <t>Canal 90mm X2,44ml</t>
  </si>
  <si>
    <t>2.6</t>
  </si>
  <si>
    <t>Canal 90mm X3,05ml</t>
  </si>
  <si>
    <t>2.7</t>
  </si>
  <si>
    <t>Tornillos 8X1/2</t>
  </si>
  <si>
    <t>2.8</t>
  </si>
  <si>
    <t>Tornillos 6X1 Autoperforante</t>
  </si>
  <si>
    <t>2.9</t>
  </si>
  <si>
    <t>Tornillos 6X3/4</t>
  </si>
  <si>
    <t>2.10</t>
  </si>
  <si>
    <t>Cinta malla</t>
  </si>
  <si>
    <t xml:space="preserve">METROS LÍNEALES </t>
  </si>
  <si>
    <t>2.11</t>
  </si>
  <si>
    <t>Cargas tiro</t>
  </si>
  <si>
    <t>2.12</t>
  </si>
  <si>
    <t>Masilla</t>
  </si>
  <si>
    <t>KILOGRAMO</t>
  </si>
  <si>
    <t>2.13</t>
  </si>
  <si>
    <t>Pintura</t>
  </si>
  <si>
    <t>GALON</t>
  </si>
  <si>
    <t>2.14</t>
  </si>
  <si>
    <t>2.15</t>
  </si>
  <si>
    <t>Puerta metálica entamborada 0,80X2,10</t>
  </si>
  <si>
    <t xml:space="preserve">UNIDAD </t>
  </si>
  <si>
    <t>3. DOMO</t>
  </si>
  <si>
    <t>3.1</t>
  </si>
  <si>
    <t>Panel 0,78X0,78X0,77</t>
  </si>
  <si>
    <t>3.2</t>
  </si>
  <si>
    <t>Panel 0,66X0,66X0,77</t>
  </si>
  <si>
    <t>4. CUBIERTA</t>
  </si>
  <si>
    <t>4.1</t>
  </si>
  <si>
    <t>Teja termoacustica 3"</t>
  </si>
  <si>
    <t>1.1-2.1-2-2</t>
  </si>
  <si>
    <t>ADECUACIONES CENTROS DE EXPERIENCIA TIC (JAC)</t>
  </si>
  <si>
    <t>Lija para madera grano 120</t>
  </si>
  <si>
    <t xml:space="preserve">PLIEGO </t>
  </si>
  <si>
    <t>Lija para madera grano 220</t>
  </si>
  <si>
    <t>Lija para metal grano 180</t>
  </si>
  <si>
    <t>Espátula de 4"</t>
  </si>
  <si>
    <t>Espátula de 6"</t>
  </si>
  <si>
    <t xml:space="preserve">	Rasqueta para pintura</t>
  </si>
  <si>
    <t>Rasqueta para pintura</t>
  </si>
  <si>
    <t>Estuco plástico para interiores (caneca 5 gal)</t>
  </si>
  <si>
    <t>CANECA</t>
  </si>
  <si>
    <t>Masilla para madera</t>
  </si>
  <si>
    <t>KILO</t>
  </si>
  <si>
    <t>Sellador para grietas</t>
  </si>
  <si>
    <t>TUBO</t>
  </si>
  <si>
    <t>Pintura látex tipo 1 blanco hueso</t>
  </si>
  <si>
    <t>CANECA (5 GALONES)</t>
  </si>
  <si>
    <t>Pintura esmalte para marcos metálicos</t>
  </si>
  <si>
    <t>GALÓN</t>
  </si>
  <si>
    <t>Anticorrosivo gris</t>
  </si>
  <si>
    <t>Brocha de 2"</t>
  </si>
  <si>
    <t>Brocha de 3"</t>
  </si>
  <si>
    <t>Brocha de 4"</t>
  </si>
  <si>
    <t>Rodillo de felpa 9"</t>
  </si>
  <si>
    <t xml:space="preserve">	Cinta de enmascarar 1"</t>
  </si>
  <si>
    <t>ROLLO</t>
  </si>
  <si>
    <t>Cinta de enmascarar 2"</t>
  </si>
  <si>
    <t xml:space="preserve">ROLLO </t>
  </si>
  <si>
    <t>Tubería PVC conduit 3/4" x 3m</t>
  </si>
  <si>
    <t>Curva PVC conduit 3/4"</t>
  </si>
  <si>
    <t>Unión PVC conduit 3/4"</t>
  </si>
  <si>
    <t>Caja rectangular galvanizada 4" x 2"</t>
  </si>
  <si>
    <t>Caja octogonal galvanizada</t>
  </si>
  <si>
    <t>Tapa ciega para caja rectangular</t>
  </si>
  <si>
    <t>Cable THHN #12 AWG (rollo 100m)</t>
  </si>
  <si>
    <t>Cable THHN #14 AWG (rollo 100m)</t>
  </si>
  <si>
    <t>Cable desnudo #12 AWG tierra</t>
  </si>
  <si>
    <t xml:space="preserve">METRO </t>
  </si>
  <si>
    <t>Cable multipolar 3x12 AWG</t>
  </si>
  <si>
    <t>Tomacorriente doble con polo a tierra 15A (Para 17 computadores x 6 JAC)</t>
  </si>
  <si>
    <t>Placa para tomacorriente doble</t>
  </si>
  <si>
    <t>Interruptor sencillo 15A</t>
  </si>
  <si>
    <t>Placa para interruptor sencillo</t>
  </si>
  <si>
    <t>Tomacorriente especial para UPS</t>
  </si>
  <si>
    <t>Breaker 2x20A</t>
  </si>
  <si>
    <t>Breaker 2x30A</t>
  </si>
  <si>
    <t>Centro de carga 12 circuitos</t>
  </si>
  <si>
    <t xml:space="preserve">	Totalizador 2x40A</t>
  </si>
  <si>
    <t>Supresor de picos 8 tomas</t>
  </si>
  <si>
    <t>Varilla cooperweld 5/8" x 2.4m</t>
  </si>
  <si>
    <t>Conector para varilla</t>
  </si>
  <si>
    <t>Chazos plásticos #8</t>
  </si>
  <si>
    <t>Tornillos autorroscantes 1"</t>
  </si>
  <si>
    <t>Abrazaderas plásticas 3/4"</t>
  </si>
  <si>
    <t>Silicona estructural</t>
  </si>
  <si>
    <t xml:space="preserve">ESCANNER - GESTIÓN DOCUMENTAL </t>
  </si>
  <si>
    <t xml:space="preserve">Scanner Industrial </t>
  </si>
  <si>
    <t xml:space="preserve">Velocidad máxima	Hasta 120 ppm / 240 ipm (dúplex, color o monocromo), Volumen diario recomendado	Hasta 60,000 páginas/día
Capacidad del alimentador (ADF)	500 hojas (80 g/m²), Tamaño máximo de documento	305 mm × 4,06 m (12 in × 160 in),  Tamaño mínimo de documento	63,5 mm × 71,1 mm (2,5 in × 2,8 in), Peso del papel soportado	34 a 433 g/m²
Resolución óptica	600 dpi, Profundidad de color / escala de grises	Color 48 bits, escala de grises 8 bits , Tecnología de escaneo	CIS/CMOS con iluminación LED RGB , Interfaces / conectividad	USB 3.2 Gen 1x1, Ethernet Gigabit, Software / drivers	Smart Touch, TWAIN, ISIS, WIA, Linux, API REST , Consumo de energía	En funcionamiento &lt; 50 W, en reposo muy bajo
Dimensiones	457,2 × 370,84 × 295 mm
Peso	16,5 kg ,Funciones destacadas	Protección inteligente de documentos, detección multialimentación, mejora automática de imagen, panel táctil a color 3,5” Garantía 1 años, incluido 2 mantenimientos. </t>
  </si>
  <si>
    <t>DATACENTER  -  SSWITCHES DE ACCESO</t>
  </si>
  <si>
    <t>el modelo debe Incluir: licencia OEM preinstalada en BIOS</t>
  </si>
  <si>
    <t xml:space="preserve">Rendimiento  </t>
  </si>
  <si>
    <t xml:space="preserve">Form Factor: 1 RU 
Switching Capacity [Gbps]: 128 Gbps 
Packets Per Second [Mpps]: 95.23 Mpps 
MAC Address Storage: 16K 
VLAN: 4K 
Buffers: 6 MB 
DRAM: 2 GB 
FLASH: 4 GB 
Entradas de escala de QoS          1000 
Entradas de enrutamiento IPv4    3000 
Entradas de enrutamiento IPv6    1500 
Número de enlaces IPv4             10000 
Entradas de escala ACL               1500 
Búfer de paquetes                        6 MB 
Jumbo frames                          9198 bytes 
PoE 370 W
MTBF: 390,310
Temp [ºC]: 0-50 
</t>
  </si>
  <si>
    <t xml:space="preserve">Conectividad - Interface de Dispositivos </t>
  </si>
  <si>
    <t xml:space="preserve">• 24 puertos 10/100/100 Rj45 PoE
• 4 puertos 10GE SFP+.
• 1 puerto de gestión dedicado 10/100/1000 
• 1 puerto de consola RJ-45
</t>
  </si>
  <si>
    <t xml:space="preserve">Conectividad  - Aprovisionamiento Transceiver </t>
  </si>
  <si>
    <t>→ 2 módulos de transceiver de 10 Gbps SFP+ por cada switch.                                                                                       → Todo el equipo proporcionado debe ser adecuado para montaje en rack de 19 ", incluyendo un rail kit (si sea necesario) y los cables de alimentación.</t>
  </si>
  <si>
    <t xml:space="preserve">Seguridad </t>
  </si>
  <si>
    <t>Estándares que debe cumplir: toda la familia del estándar IEEE</t>
  </si>
  <si>
    <t>802.1x, IEEE 802.1ab junto con el LLDP-MED, IEEE 802.3ad(LACP), IEEE 802.1p</t>
  </si>
  <si>
    <t xml:space="preserve">Deberá soportar: políticas de ACL, Lista de direcciones MAC </t>
  </si>
  <si>
    <t>IPv6 y IPv4 en Dual Stack, listas de servidores DHCP permitidos, bloqueo de DHCP, DHCP Snooping, Dynamic ARP Inspection (DAI), STP BPDU Guard, Storm Control</t>
  </si>
  <si>
    <t xml:space="preserve">Caracteristicas Capa 3 </t>
  </si>
  <si>
    <t>Administración Enrutamiento estático, protocolos de enrutamiento dinámico: OSPF, RIP, VRRP, DHCP Server, DHCP Relay, Detección de reenvío bidireccional (BFD), Filtrado de rutas IPv6, Detección de conflictos de IP, Filtrado de mapas de ruta según el protocolo de enrutamiento.</t>
  </si>
  <si>
    <t>Caracteristicas Capa 2</t>
  </si>
  <si>
    <t xml:space="preserve"> Jumbo frames, Creación de VLANs, Troncales 802.1Q, Auto negociación de velocidad y dúplex de los puertos, Spanning Tree Protocol, Port edge/port fast, Balanceo de tráfico unicast/multicast Sobre puertos trunking, Capacidad de configuración de VLAN privada. Soportar la interoperatividad con RPVST+,  
• Establecer parámetros de QoS para control de tráfico donde se   soporte:   NetFlow, 802.1p, IP TOS/DSCP, SPAN, RSPAN</t>
  </si>
  <si>
    <t xml:space="preserve">Administración </t>
  </si>
  <si>
    <t>Soportar los siguientes protocolos de administración: Telnet/ssh, http/https, SNMP V1/V2c/v3, LLDP. Actualización de firmware por medio de: TFTP/FTP/GUI, Syslog, SNMP v1/v2c/v3, Capacidad de actualizar de manera automática la versión de Firmware que el administrador provisione para los Switches gestionados. 
NETCONF, RESTCONF, YANG, PnP Agent, PnP 
Capacidad de realizar actualizaciones y parches de software sin interrupciones para la corrección de errores críticos sin afectar la operación de la entidad. 
Capacidad de soportar telemetría de datos con el fin de detectar y rectificar fallas rápidamente. 
Soportar REST API para configuración y monitoreo de terceros</t>
  </si>
  <si>
    <t>Enrutamiento: OSPFv3, OSPFv3, BGP , PBR EVPN; EVPN Multihoming VxLAN ,VRRP ,LLDP ,QoS ,Debe soportar Route Maps ,802.1X ,Debe soportar como minimo 32 VRF ,CoPP,  Debe soportar ACLs ,IP SLA (ICMP/TCP) ,Debe soportar IGMP Snooping ,Netflow ó sFlow,SPAN ,RSPAN ,Debe soportar DHCP Snooping ,Soporte IPv6 ,Soporte dual-stack IPv4/IPv6</t>
  </si>
  <si>
    <t>Los switches deben soportar los siguientes estandares: IEEE 802.1D (STP) IEEE 802.1P (CoS) IEEE 802.1Q (VLANs) IEEE 802.1S (MSTP) IEEE 802.1W (RSTP) IEEE 802.1X (Security) IEEE 802.3ad (link aggregation) IEEE 802.3x (FlowControl) IEEE 802.3z (Gigabit Ethernet) IEEE  .3ab (100Base-T) 
IEEE 802.3af, IEEE 802.3at, IEEE 802.3 (Ethernet)</t>
  </si>
  <si>
    <t>UL 60950-1 
EN 60950-1
IEEE 802.3</t>
  </si>
  <si>
    <t>47 CFR Parte 15
EN 55032 Clase A
CISPR 32 Clase A
EN61000-3-2
EN61000-3-3
ICES-003 Clase A
V-3 Clase A
EN 300 386
EN 55024
CNS13438
KN32</t>
  </si>
  <si>
    <t xml:space="preserve">Certificaciones y Cumplimiento </t>
  </si>
  <si>
    <t>El equipo debe cumplir con: 
FCC, CE, VCCI, BSMI, UL, CB,RoHS, certificación ENERGY STAR.</t>
  </si>
  <si>
    <t>Voice VLAN,Tagged VLAN,Port-based VLAN</t>
  </si>
  <si>
    <t>Certificación del fabricante dirigida a la Alcaldía Local de San Cristóbal, NO mayor a 60 días.</t>
  </si>
  <si>
    <t xml:space="preserve">Forma de Entrega </t>
  </si>
  <si>
    <t xml:space="preserve"> Los equipos deben ser entregados y probados (Procedimientos básicos de encendido, cargue de sistema operativo, reconocimiento de dispositivos instalados, verificación de configuración, instalación de software). </t>
  </si>
  <si>
    <t>Otros</t>
  </si>
  <si>
    <t xml:space="preserve">Los equipos deben ser nuevos, no Clones ni remanufacturados. Componentes originales del mismo fabricante. </t>
  </si>
  <si>
    <t xml:space="preserve">DATACENTER  - SERVIDOR </t>
  </si>
  <si>
    <t>Reconocida a nivel mundial, con al menos 10 años de trayectoria en el mercado de servidores. Debe contar con línea de soporte y actualizaciones oficiales en Latinoamérica.</t>
  </si>
  <si>
    <t xml:space="preserve">Formato </t>
  </si>
  <si>
    <t>Rack 2U, con chasis de hasta 8 bahías frontales de 2,5” hot-swap y compatibilidad nativa con controladoras PERC RAID de última generación</t>
  </si>
  <si>
    <t xml:space="preserve">Modelo </t>
  </si>
  <si>
    <t>Ofrecido por el proponente,  debe soportar administración remota con iDRAC9 Datacenter o equivalente en versión enterprise avanzada, con licencia incluida de fábrica.</t>
  </si>
  <si>
    <t>Catalogo / Ficha técnica</t>
  </si>
  <si>
    <t>En español, original, vigente, disponible en la web del fabricante.</t>
  </si>
  <si>
    <t xml:space="preserve">Procesador </t>
  </si>
  <si>
    <t>CPU de arquitectura Intel® Xeon Scalable 4ª generación, mínimo 10 núcleos / 20 hilos, frecuencia base de 2.7 GHz, 27 MB caché y TDP de 150 W, con soporte para DDR5-4000 MT/s. Puntaje PassMark ≥ 28.000</t>
  </si>
  <si>
    <t>Controladora RAID</t>
  </si>
  <si>
    <t>Controladora RAID interna PERC H755 (11ª generación) — configuración RAID 1 para dos SSDs 480 GB hot-swap</t>
  </si>
  <si>
    <t>Disco Duro</t>
  </si>
  <si>
    <t>2 × SSD SATA 6 Gbps, mínimo 480 GB, hot-swap, uso mixto, con durabilidad de 3 DWPD. Configuración en RAID 1 mediante controladora PERC H755 o superior incluida.</t>
  </si>
  <si>
    <t xml:space="preserve">Memoria </t>
  </si>
  <si>
    <t>32 GB iniciales (2 × 16 GB DDR5-5600 MT/s, ECC RDIMM).
Escalable de forma nativa hasta 128 GB.</t>
  </si>
  <si>
    <t>Interfaces</t>
  </si>
  <si>
    <t>1 puerto VGA dedicado para consola</t>
  </si>
  <si>
    <t>2 × RJ-45 integrados Broadcom 5720 dual port 1 GbE</t>
  </si>
  <si>
    <t>Mínimo 4 puertos  USB 3.0 o superior</t>
  </si>
  <si>
    <t xml:space="preserve">Teclado </t>
  </si>
  <si>
    <t>Alámbrico En español, con conexión USB. De la misma marca del servidor</t>
  </si>
  <si>
    <t>Mouse</t>
  </si>
  <si>
    <t xml:space="preserve">Óptico Alámbrico , con conexión USB. De la misma marca del servidor </t>
  </si>
  <si>
    <t>Red Inalambrica</t>
  </si>
  <si>
    <t>Opcional. Solo si se requiere conectividad Wi-Fi o Bluetooth.</t>
  </si>
  <si>
    <t xml:space="preserve">Unidad Interna </t>
  </si>
  <si>
    <t>Opcional</t>
  </si>
  <si>
    <t>Tarjeta Grafica</t>
  </si>
  <si>
    <t>Integrada. No dedicada. Suficiente para consola administrativa.</t>
  </si>
  <si>
    <t>Sistema Operativo</t>
  </si>
  <si>
    <t>Windows Server 2025 Standard OEM, 16 núcleos, multilinguaje. Incluye licencia de degradación a Windows Server 2022 Standard. Preinstalado en BIOS.</t>
  </si>
  <si>
    <t>Accesorios</t>
  </si>
  <si>
    <t>Rieles deslizantes ReadyRails con brazo de gestión de cables. Todos los cables, brackets, módulos y software necesarios para funcionamiento inmediato.</t>
  </si>
  <si>
    <t xml:space="preserve">Certificacion Ambiental </t>
  </si>
  <si>
    <t>EPEAT Gold, verificada en sitio oficial: https://www.epeat.net.</t>
  </si>
  <si>
    <t xml:space="preserve">3 años en sitio. Incluye repuestos, mano de obra y dos (2) mantenimientos preventivos anuales. Certificada por el fabricante dirigida a la Alcaldía Local / Secretaría Distrital de Gobierno </t>
  </si>
  <si>
    <t>Forma de Entrega</t>
  </si>
  <si>
    <t xml:space="preserve">Entrega en sitio designado.
Los equipos deben ser entregados y probados (Procedimientos básicos de encendido, cargue de sistema operativo, reconocimiento de dispositivos instalados, verificación de configuración, instalación de software). </t>
  </si>
  <si>
    <t>SWITCH DE DISTRIBUCION</t>
  </si>
  <si>
    <t xml:space="preserve">48 puertos 10/100/1000 BaseT con capacidad PoE +, 4 puertos tipo SFP/SFP+, 2 Puertos de 100G QSFP28.
</t>
  </si>
  <si>
    <t xml:space="preserve">Rendimiento </t>
  </si>
  <si>
    <t xml:space="preserve">Los dispositivos ofertados deberán cumplir con las siguientes características MINIMAS de desempeño ya activas y funcionales:                                                                                     Form Factor: 1 RU 
Switching Capacity [Gbps]: 128 Gbps 
Packets Per Second [Mpps]: 95.23 Mpps 
MAC Address Storage: 32K 
VLAN: 4K 
Buffers: 6 MB 
DRAM: 8 GB 
FLASH: 16 GB 
Entradas de escala de QoS          5120 
Entradas de enrutamiento IPv4    32000
Entradas de enrutamiento IPv6    16000 
Entradas de escala ACL               5120 
Búfer de paquetes                        16 MB 
Jumbo frames                          9198 bytes 
PoE 505 W
MTBF: 340,710 
Temp [ºC]: 0-50
</t>
  </si>
  <si>
    <t xml:space="preserve">Conectividad -     Interfaces Dispositivo: </t>
  </si>
  <si>
    <t xml:space="preserve">El equipo deberá contar con las siguientes interfaces de interconexión, Totalmente aprovisionadas:                                     • 24 puertos 10/100/100 Rj45 PoE
• 4 puertos 10GE SFP+.
• 1 puerto de gestión dedicado 10/100/1000 
• 1 puerto de consola RJ-45
</t>
  </si>
  <si>
    <t xml:space="preserve">Conectividad -    Aprovisionamiento transceiver: </t>
  </si>
  <si>
    <t>• 2 módulos de transceiver de 10 Gbps SFP+ por cada switch.
• Todo el equipo proporcionado debe ser adecuado para montaje en rack de 19 ", incluyendo un rail kit (si se hace necesario) y los cables de alimentación.</t>
  </si>
  <si>
    <t>El equipo deberá contar como mínimo con las siguientes funcionalidades de seguridad de red ya activadas y funcionales:                                                                               • Estándares que debe cumplir: toda la familia del estándar IEEE  
• 802.1x, IEEE 802.1ab junto con el LLDP-MED, IEEE 802.3ad(LACP), IEEE 802.1p, 
• Deberá soportar: políticas de ACL, Lista de direcciones MAC  
• IPv6 y IPv4 en Dual Stack, listas de servidores DHCP permitidos, bloqueo de DHCP, DHCP Snooping, Dynamic ARP Inspection (DAI), STP BPDU Guard, Storm Control.</t>
  </si>
  <si>
    <t xml:space="preserve">El equipo debe soportar mínimo las siguientes características de capa 3: 
• Enrutamiento estático, protocolos de enrutamiento dinámico: OSPF, RIP, VRRP, DHCP Server, DHCP Relay, Detección de reenvío bidireccional (BFD), Filtrado de rutas IPv6, Detección de conflictos de IP, Filtrado de mapas de ruta según el protocolo de enrutamiento.
</t>
  </si>
  <si>
    <t xml:space="preserve">Caracteristicas Capa 2 </t>
  </si>
  <si>
    <t xml:space="preserve">El equipo debe soportar las siguientes características de capa 2: 
• Jumbo frames, Creación de VLANs, Troncales 802.1Q, Auto negociación de velocidad y dúplex de los puertos, Spanning Tree Protocol, Port edge/port fast, Balanceo de tráfico unicast/multicast Sobre puertos trunking, Capacidad de configuración de VLAN privada. Soportar la interoperatividad con RPVST+,  
• Establecer parámetros de QoS para control de tráfico donde se   soporte:   NetFlow, 802.1p, IP TOS/DSCP, SPAN, RSPAN  
</t>
  </si>
  <si>
    <t xml:space="preserve">Soportar los siguientes protocolos de administración: Telnet/ssh, http/https, SNMP V1/V2c/v3, LLDP. Actualización de firmware por medio de: TFTP/FTP/GUI, Syslog, SNMP v1/v2c/v3, Capacidad de actualizar de manera automática la versión de Firmware que el administrador provisione para los Switches gestionados. 
NETCONF, RESTCONF, YANG, PnP Agent, PnP 
Capacidad de realizar actualizaciones y parches de software sin interrupciones para la corrección de errores críticos sin afectar la operación de la entidad. 
Capacidad de soportar telemetría de datos con el fin de detectar y rectificar fallas rápidamente. 
Soportar REST API para configuración y monitoreo de terceros
</t>
  </si>
  <si>
    <t>Qualitiy of Service,</t>
  </si>
  <si>
    <t>Enrutamiento: OSPFv3, OSPFv3, BGP , PBR EVPN; EVPN Multihoming VxLAN ,VRRP ,LLDP ,QoS ,Debe soportar Route Maps ,802.1X ,Debe soportar como minimo 32 VRF ,CoPP, Debe soportar ACLs ,IP SLA (ICMP/TCP) ,Debe soportar IGMP Snooping ,Netflow ó sFlow,SPAN ,RSPAN ,Debe soportar DHCP Snooping ,Soporte IPv6 ,Soporte dual-stack IPv4/IPv6</t>
  </si>
  <si>
    <t xml:space="preserve">UL 60950-1  EN 60950-1  IEC 62368-1 IEEE 802.3 </t>
  </si>
  <si>
    <t>47 CFR Parte 15
CISPR 22 Clase A
EN 55032 Clase A
CISPR 32 Clase A
EN61000-3-2
EN61000-3-3
ICES-003 Clase A
V-3 Clase A
EN 300 386
EN 55024
CNS13438
KN32
EN61000-6-1</t>
  </si>
  <si>
    <t>Deberá soportar como mínimo 8000 direcciones MAC y 8000 rutas IPv4.</t>
  </si>
  <si>
    <t>SUBTOTAL GASTOS OPERATIVOS  Ó DE  INVERSION</t>
  </si>
  <si>
    <t>ADMINISTRACIÓN (6%)</t>
  </si>
  <si>
    <t>SUBTOTAL  COMPONENTE DE VIDEO VIGILANCIA</t>
  </si>
  <si>
    <t xml:space="preserve">SUBTOTAL  TLENTO HUMANO </t>
  </si>
  <si>
    <t>TOTAL APORTES DEL FONDO DE DESARROLLO LOCAL DE SAN CRISTOBAL</t>
  </si>
  <si>
    <t xml:space="preserve">Valor Unitario </t>
  </si>
  <si>
    <t xml:space="preserve">Valor Total </t>
  </si>
  <si>
    <t>Coordinador Administrativo del centro  </t>
  </si>
  <si>
    <t>Administrar el centro de Experiencia TIC; Coordinando todas las acciones de orden administrativos, logístico, académico y de gestión derivadas de la ejecución de las componentes ejecutadas en el marco del  convenio.  </t>
  </si>
  <si>
    <t>Profesional Universitario II con experiencia de 24 meses en areas de tecnologías de la información y la comunicación (TIC), ingeniería, pedagogía, administración o carreras afines. </t>
  </si>
  <si>
    <t>Ocho (8) meses  </t>
  </si>
  <si>
    <t>Facilitador  </t>
  </si>
  <si>
    <t>Atender el espacio de servicios TIC, brindando acompañamiento a la ciudadanía en asesoría técnica, soporte digital y acompañamiento en trámites virtuales, garantizando la atención ciudadana en cuanto a la prestación de los servicios y oferta institucional que se brinden en el espacio.  </t>
  </si>
  <si>
    <t>Profesional Universitario I sin experiencia, con conocimientos en  areas de tecnologías de la información y la comunicación (TIC), ingeniería, pedagogía, administración o carreras afines. </t>
  </si>
  <si>
    <t>Ocho (8) meses </t>
  </si>
  <si>
    <t>Formador y Líder de Laboratorio de Innovación  </t>
  </si>
  <si>
    <t>Formar a la ciudadanía implementando la oferta académica diseñada y gestionada para tal fin. </t>
  </si>
  <si>
    <t>7 </t>
  </si>
  <si>
    <t>Promover procesos de co-creación y uso de herramientas tecnológicas promoviendo la innovación con la ciudadanía, academia y los aliados.  </t>
  </si>
  <si>
    <t>Ingeniero de Soporte </t>
  </si>
  <si>
    <t>Brindar Soporte Técnico y asistencial, junto al mantenimiento preventivo de todos los equipos tecnológicos, redes y conectividad del centro de Experiencia Digital. </t>
  </si>
  <si>
    <t>1 </t>
  </si>
  <si>
    <t>TOTAL TALENTO HUMANO</t>
  </si>
  <si>
    <t>COMPONENTE  KITS DE VIDEOVIGILANCIA</t>
  </si>
  <si>
    <t>PROPUESTA ECONÓMICA AND</t>
  </si>
  <si>
    <t>I. KITS DE VIDEOVIGILANCIA</t>
  </si>
  <si>
    <t>VALOR UNITARIO INCLUIDO IMPUESTOS</t>
  </si>
  <si>
    <t>SUBTOTAL IMPUESTOS INCLUIDOS</t>
  </si>
  <si>
    <t>EQUIPOS Y COMPONENTES PARA EL SISTEMA DE VIDEOVIGILANCIA</t>
  </si>
  <si>
    <t xml:space="preserve">CAMARA DE VIDEO VIGILANCIA EXTERIOR </t>
  </si>
  <si>
    <t>COMPONENTE TECNOLOGICO: UNIDAD NVR</t>
  </si>
  <si>
    <t>MONITOR 4K UHD</t>
  </si>
  <si>
    <t>RACK</t>
  </si>
  <si>
    <t>SWITCH</t>
  </si>
  <si>
    <t>COMPONENTE TECNOLOGICO: UPS ON LINE DE 750W-1000W</t>
  </si>
  <si>
    <t>INSTALACIÓN, PUESTA EN OPERACION Y CAPACITACIÓN DEL SISTEMA DE VIDEO VIGILANCIA</t>
  </si>
  <si>
    <t>SUBTOTAL COSTO DIRECTO</t>
  </si>
  <si>
    <t>TOTAL APORTES ALCALDÍA LOCAL DE SAN CRISTÓBAL</t>
  </si>
  <si>
    <t>APORTES AND</t>
  </si>
  <si>
    <t>CATEGORIA</t>
  </si>
  <si>
    <t>PROPUESTA AND</t>
  </si>
  <si>
    <t>I. COMPONENTE HUMANO</t>
  </si>
  <si>
    <t>Valor Unit Incluido Impuestos</t>
  </si>
  <si>
    <t>Valor Total Incluido Impuestos</t>
  </si>
  <si>
    <t xml:space="preserve">Coordinador Operativo </t>
  </si>
  <si>
    <t xml:space="preserve">Un (1) profesional en ingeniería eléctrica.
Experiencia general mínima de cinco (5) años en el ejercicio de la profesión, contados a partir de la fecha de expedición de la Tarjeta o Matrícula Profesional, según corresponda, que acredite la profesión y hasta la fecha de cierre del proceso contractual. Experiencia específica individual como mínima de dos (02) años acumulado en instalación de UPS, diseño y mantenimiento de instalaciones eléctricas, tableros eléctricos y sistemas de puesta a tierra en proyectos para Centro de Comando y/o Control y/o Comunicaciones y/o Salas de Crisis y/o Salas de Audiencia y/o Centros de Monitoreo y/o Salas CIEPS, en los cuales se hallan instalado sistemas de video Wall en entidades pública y/o privadas.
La disponibilidad del personal antes mencionado deberá estar dedicada a un 100% al proyecto.
</t>
  </si>
  <si>
    <t>7 MESES</t>
  </si>
  <si>
    <t xml:space="preserve">TRANSFERENCIA DE CONOCIMIENTO </t>
  </si>
  <si>
    <t xml:space="preserve">TRANSFERENCIA DE CONOCIMIENTO.
Especificaciones técnicas
Se debe transferir el conocimiento de mínimo a (5) funcionarios de telemática en el manejo, uso y operación, diagnóstico de fallas, diagramas generales de interconexión de los equipos interconectados e implementados (UPS y cableado estructurado). Esta transferencia de conocimiento, debe ser dictada por personal idóneo, y certificada, con duración mínima de cinco (5) horas, y contará con material adecuado para llevar a cabo la capacitación. 
        Temas a tratar:
horas, sobre mantenimiento preventivo del sistema de cableado estructurado y potencia eléctrica, recomendaciones, presentación de planos, y configuraciones de switch en general.
Se debe transferir el conocimiento de mínimo a (05) funcionarios del punto remoto de videovigilancia, uso y operación de todos los equipos interconectados, implementados y adquiridos en el presente proyecto.
Esta transferencia de conocimiento, debe ser dictada por personal idóneo, con duración mínima de Cuatro (4) horas, según aprobación del supervisor del contrato y contará con material adecuado para llevar a cabo la capacitación, además será certificada por la empresa contratista.
Temas a tratar:
        1 horas de administración.
        1 horas, para la operación.  
        1 horas, sobre conceptos de visualización. 
        1 horas, sobre mantenimiento preventivo del sistema y recomendaciones.
Se deberá suministrar el material de capacitación el cual será verificado y aprobado por el supervisor del contrato.
</t>
  </si>
  <si>
    <t>APROPIACIÓN TECNOLÓGICA DE LA COMUNIDAD</t>
  </si>
  <si>
    <t xml:space="preserve">Servicios de capacitación ciudadana y de adquisición, instalación y puesta en funcionamiento de kits compuestos principalmente por cámaras de vigilancia y sus sistemas integrados; en pro del fortalecimiento de habilidades y destrezas para
la resiliencia y la prevención de hechos delictivos, en la localidad de San Cristóbal.  
circunvecinos frente a herramientas sociales que promueven la convivencia, la percepción de seguridad y la promoción de la cultura ciudadana, así como la apropiación de los entornos de confianza.
Propiciar en la comunidad comportamientos que favorecen la convivencia en el espacio público, áreas comunes o que siendo privados trasciendan a lo público.
Promover el uso de mecanismos alternativos o comunitarios para la conciliación y solución pacífica de desacuerdos entre particulares.
El proceso de formación y capacitación se hará de manera virtual o presencial, para ello debe hacer uso de acciones y herramientas pedagógicas desde la virtualidad y lúdico-formativas que favorezcan la toma de conciencia en contra de las diferentes manifestaciones de violencia, ésto con el fin de potenciar habilidades para la prevención de violencias, delitos y comportamientos contrarios a la convivencia armónica y de esta manera aumentar las capacidades para la resiliencia.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</si>
</sst>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quot;$&quot;\ #,##0;[Red]\-&quot;$&quot;\ #,##0"/>
    <numFmt numFmtId="165" formatCode="_-&quot;$&quot;\ * #,##0_-;\-&quot;$&quot;\ * #,##0_-;_-&quot;$&quot;\ * &quot;-&quot;_-;_-@_-"/>
    <numFmt numFmtId="166" formatCode="_-&quot;$&quot;\ * #,##0.00_-;\-&quot;$&quot;\ * #,##0.00_-;_-&quot;$&quot;\ * &quot;-&quot;??_-;_-@_-"/>
    <numFmt numFmtId="167" formatCode="&quot;$&quot;#,##0.00"/>
    <numFmt numFmtId="168" formatCode="_-&quot;$&quot;\ * #,##0_-;\-&quot;$&quot;\ * #,##0_-;_-&quot;$&quot;\ * &quot;-&quot;_-;_-@"/>
    <numFmt numFmtId="169" formatCode="###0;###0"/>
    <numFmt numFmtId="170" formatCode="_-&quot;$&quot;\ * #,##0_-;\-&quot;$&quot;\ * #,##0_-;_-&quot;$&quot;\ * &quot;-&quot;??_-;_-@_-"/>
    <numFmt numFmtId="171" formatCode="_-[$$-409]* #,##0.00_ ;_-[$$-409]* \-#,##0.00\ ;_-[$$-409]* &quot;-&quot;??_ ;_-@_ "/>
  </numFmts>
  <fonts count="43">
    <font>
      <sz val="12"/>
      <color rgb="FF000000"/>
      <name val="Calibri"/>
      <scheme val="minor"/>
    </font>
    <font>
      <sz val="12"/>
      <color theme="1"/>
      <name val="Calibri"/>
      <family val="2"/>
      <scheme val="minor"/>
    </font>
    <font>
      <b/>
      <sz val="12"/>
      <color rgb="FF000000"/>
      <name val="Calibri"/>
      <family val="2"/>
    </font>
    <font>
      <b/>
      <sz val="12"/>
      <color theme="1"/>
      <name val="Arial"/>
      <family val="2"/>
    </font>
    <font>
      <b/>
      <sz val="12"/>
      <color theme="1"/>
      <name val="Calibri"/>
      <family val="2"/>
      <scheme val="minor"/>
    </font>
    <font>
      <sz val="12"/>
      <color rgb="FF000000"/>
      <name val="Calibri"/>
      <family val="2"/>
    </font>
    <font>
      <b/>
      <sz val="11"/>
      <color rgb="FF000000"/>
      <name val="Arial"/>
      <family val="2"/>
    </font>
    <font>
      <sz val="11"/>
      <color theme="1"/>
      <name val="Arial"/>
      <family val="2"/>
    </font>
    <font>
      <sz val="11"/>
      <color theme="1"/>
      <name val="Calibri"/>
      <family val="2"/>
    </font>
    <font>
      <b/>
      <sz val="11"/>
      <color theme="1"/>
      <name val="Arial"/>
      <family val="2"/>
    </font>
    <font>
      <sz val="22"/>
      <color rgb="FF000000"/>
      <name val="Calibri"/>
      <family val="2"/>
    </font>
    <font>
      <b/>
      <sz val="28"/>
      <color rgb="FF000000"/>
      <name val="Calibri"/>
      <family val="2"/>
    </font>
    <font>
      <b/>
      <sz val="12"/>
      <color theme="1"/>
      <name val="Arial Narrow"/>
      <family val="2"/>
    </font>
    <font>
      <b/>
      <sz val="14"/>
      <color theme="1"/>
      <name val="Arial Narrow"/>
      <family val="2"/>
    </font>
    <font>
      <sz val="12"/>
      <color rgb="FF000000"/>
      <name val="Times New Roman"/>
      <family val="1"/>
    </font>
    <font>
      <sz val="11"/>
      <color rgb="FF000000"/>
      <name val="Calibri"/>
      <family val="2"/>
    </font>
    <font>
      <sz val="11"/>
      <color rgb="FF000000"/>
      <name val="Times New Roman"/>
      <family val="1"/>
    </font>
    <font>
      <sz val="14"/>
      <color theme="1"/>
      <name val="Garamond"/>
      <family val="1"/>
    </font>
    <font>
      <sz val="12"/>
      <color rgb="FF000000"/>
      <name val="Arial Narrow"/>
      <family val="2"/>
    </font>
    <font>
      <b/>
      <sz val="12"/>
      <color rgb="FF000000"/>
      <name val="Times New Roman"/>
      <family val="1"/>
    </font>
    <font>
      <sz val="12"/>
      <color theme="1"/>
      <name val="Arial"/>
      <family val="2"/>
    </font>
    <font>
      <sz val="12"/>
      <color theme="1"/>
      <name val="Calibri"/>
      <family val="2"/>
    </font>
    <font>
      <sz val="12"/>
      <color rgb="FF000000"/>
      <name val="Calibri"/>
      <family val="2"/>
      <scheme val="minor"/>
    </font>
    <font>
      <b/>
      <sz val="12"/>
      <color rgb="FF000000"/>
      <name val="Calibri"/>
      <family val="2"/>
      <scheme val="minor"/>
    </font>
    <font>
      <b/>
      <sz val="12"/>
      <color theme="0"/>
      <name val="Calibri"/>
      <family val="2"/>
      <scheme val="minor"/>
    </font>
    <font>
      <b/>
      <sz val="12"/>
      <color theme="0"/>
      <name val="Calibri"/>
      <family val="2"/>
    </font>
    <font>
      <b/>
      <sz val="12"/>
      <color theme="0"/>
      <name val="Arial"/>
      <family val="2"/>
    </font>
    <font>
      <sz val="12"/>
      <color rgb="FF000000"/>
      <name val="Calibri"/>
      <family val="2"/>
      <scheme val="minor"/>
    </font>
    <font>
      <b/>
      <sz val="12"/>
      <name val="Garamond"/>
      <family val="1"/>
    </font>
    <font>
      <sz val="12"/>
      <color rgb="FF000000"/>
      <name val="Garamond"/>
      <family val="1"/>
    </font>
    <font>
      <b/>
      <sz val="12"/>
      <color rgb="FF000000"/>
      <name val="Garamond"/>
      <family val="1"/>
    </font>
    <font>
      <sz val="11"/>
      <color theme="1"/>
      <name val="Garamond"/>
      <family val="1"/>
    </font>
    <font>
      <sz val="12"/>
      <color theme="1"/>
      <name val="Garamond"/>
      <family val="1"/>
    </font>
    <font>
      <sz val="12"/>
      <name val="Garamond"/>
      <family val="1"/>
    </font>
    <font>
      <sz val="11"/>
      <color rgb="FF000000"/>
      <name val="Garamond"/>
      <family val="1"/>
    </font>
    <font>
      <sz val="10"/>
      <color rgb="FF000000"/>
      <name val="Garamond"/>
      <family val="1"/>
    </font>
    <font>
      <sz val="11"/>
      <color rgb="FF000000"/>
      <name val="Arial Narrow"/>
      <family val="2"/>
    </font>
    <font>
      <b/>
      <sz val="11"/>
      <color theme="1"/>
      <name val="Garamond"/>
      <family val="1"/>
    </font>
    <font>
      <b/>
      <sz val="14"/>
      <color theme="1"/>
      <name val="Garamond"/>
      <family val="1"/>
    </font>
    <font>
      <sz val="12"/>
      <color rgb="FFFF0000"/>
      <name val="Calibri"/>
      <family val="2"/>
      <scheme val="minor"/>
    </font>
    <font>
      <b/>
      <i/>
      <sz val="11"/>
      <color theme="1"/>
      <name val="Garamond"/>
      <family val="1"/>
    </font>
    <font>
      <b/>
      <i/>
      <sz val="14"/>
      <color theme="1"/>
      <name val="Garamond"/>
      <family val="1"/>
    </font>
    <font>
      <b/>
      <sz val="9"/>
      <color theme="0"/>
      <name val="Arial"/>
      <family val="2"/>
    </font>
  </fonts>
  <fills count="21">
    <fill>
      <patternFill patternType="none"/>
    </fill>
    <fill>
      <patternFill patternType="gray125"/>
    </fill>
    <fill>
      <patternFill patternType="solid">
        <fgColor theme="0"/>
        <bgColor theme="0"/>
      </patternFill>
    </fill>
    <fill>
      <patternFill patternType="solid">
        <fgColor theme="0"/>
        <bgColor indexed="64"/>
      </patternFill>
    </fill>
    <fill>
      <patternFill patternType="solid">
        <fgColor theme="0"/>
        <bgColor rgb="FFB7B7B7"/>
      </patternFill>
    </fill>
    <fill>
      <patternFill patternType="solid">
        <fgColor theme="0"/>
        <bgColor rgb="FFFFFFFF"/>
      </patternFill>
    </fill>
    <fill>
      <patternFill patternType="solid">
        <fgColor theme="0"/>
        <bgColor rgb="FFD9D9D9"/>
      </patternFill>
    </fill>
    <fill>
      <patternFill patternType="solid">
        <fgColor theme="0" tint="-0.14999847407452621"/>
        <bgColor rgb="FFD0CECE"/>
      </patternFill>
    </fill>
    <fill>
      <patternFill patternType="solid">
        <fgColor theme="0" tint="-0.14999847407452621"/>
        <bgColor rgb="FFB7B7B7"/>
      </patternFill>
    </fill>
    <fill>
      <patternFill patternType="solid">
        <fgColor theme="0" tint="-0.14999847407452621"/>
        <bgColor indexed="64"/>
      </patternFill>
    </fill>
    <fill>
      <patternFill patternType="solid">
        <fgColor theme="0" tint="-0.14999847407452621"/>
        <bgColor rgb="FF92D050"/>
      </patternFill>
    </fill>
    <fill>
      <patternFill patternType="solid">
        <fgColor theme="0"/>
        <bgColor rgb="FFD9E2F3"/>
      </patternFill>
    </fill>
    <fill>
      <patternFill patternType="solid">
        <fgColor theme="0"/>
        <bgColor rgb="FFB4C6E7"/>
      </patternFill>
    </fill>
    <fill>
      <patternFill patternType="solid">
        <fgColor theme="0" tint="-0.14999847407452621"/>
        <bgColor rgb="FFFFFF00"/>
      </patternFill>
    </fill>
    <fill>
      <patternFill patternType="solid">
        <fgColor theme="5"/>
        <bgColor indexed="64"/>
      </patternFill>
    </fill>
    <fill>
      <patternFill patternType="solid">
        <fgColor theme="2" tint="-9.9978637043366805E-2"/>
        <bgColor indexed="64"/>
      </patternFill>
    </fill>
    <fill>
      <patternFill patternType="solid">
        <fgColor rgb="FF92D050"/>
        <bgColor indexed="64"/>
      </patternFill>
    </fill>
    <fill>
      <patternFill patternType="solid">
        <fgColor rgb="FFFFFFFF"/>
        <bgColor rgb="FF000000"/>
      </patternFill>
    </fill>
    <fill>
      <patternFill patternType="solid">
        <fgColor rgb="FFFFFF00"/>
        <bgColor indexed="64"/>
      </patternFill>
    </fill>
    <fill>
      <patternFill patternType="solid">
        <fgColor theme="2" tint="-0.249977111117893"/>
        <bgColor rgb="FFD6DCE4"/>
      </patternFill>
    </fill>
    <fill>
      <patternFill patternType="solid">
        <fgColor theme="2" tint="-0.249977111117893"/>
        <bgColor indexed="64"/>
      </patternFill>
    </fill>
  </fills>
  <borders count="42">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style="thin">
        <color rgb="FF000000"/>
      </top>
      <bottom style="thin">
        <color rgb="FF000000"/>
      </bottom>
      <diagonal/>
    </border>
    <border>
      <left style="thin">
        <color rgb="FF000000"/>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rgb="FF000000"/>
      </left>
      <right style="medium">
        <color rgb="FF000000"/>
      </right>
      <top/>
      <bottom style="medium">
        <color rgb="FF000000"/>
      </bottom>
      <diagonal/>
    </border>
    <border>
      <left/>
      <right style="medium">
        <color rgb="FF000000"/>
      </right>
      <top/>
      <bottom style="medium">
        <color rgb="FF000000"/>
      </bottom>
      <diagonal/>
    </border>
    <border>
      <left/>
      <right/>
      <top/>
      <bottom style="medium">
        <color rgb="FF000000"/>
      </bottom>
      <diagonal/>
    </border>
    <border>
      <left style="thin">
        <color rgb="FF000000"/>
      </left>
      <right style="medium">
        <color rgb="FF000000"/>
      </right>
      <top style="medium">
        <color rgb="FF000000"/>
      </top>
      <bottom/>
      <diagonal/>
    </border>
    <border>
      <left/>
      <right style="medium">
        <color rgb="FF000000"/>
      </right>
      <top/>
      <bottom/>
      <diagonal/>
    </border>
    <border>
      <left style="medium">
        <color rgb="FF000000"/>
      </left>
      <right style="medium">
        <color rgb="FF000000"/>
      </right>
      <top style="medium">
        <color rgb="FF000000"/>
      </top>
      <bottom/>
      <diagonal/>
    </border>
    <border>
      <left style="medium">
        <color rgb="FF000000"/>
      </left>
      <right/>
      <top style="medium">
        <color rgb="FF000000"/>
      </top>
      <bottom/>
      <diagonal/>
    </border>
    <border>
      <left style="medium">
        <color rgb="FF000000"/>
      </left>
      <right style="medium">
        <color rgb="FF000000"/>
      </right>
      <top/>
      <bottom style="medium">
        <color rgb="FF000000"/>
      </bottom>
      <diagonal/>
    </border>
    <border>
      <left style="medium">
        <color rgb="FF000000"/>
      </left>
      <right/>
      <top/>
      <bottom style="medium">
        <color rgb="FF000000"/>
      </bottom>
      <diagonal/>
    </border>
    <border>
      <left style="thin">
        <color rgb="FF000000"/>
      </left>
      <right style="medium">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right/>
      <top style="medium">
        <color rgb="FF000000"/>
      </top>
      <bottom style="thin">
        <color rgb="FF000000"/>
      </bottom>
      <diagonal/>
    </border>
    <border>
      <left style="medium">
        <color indexed="64"/>
      </left>
      <right/>
      <top style="thin">
        <color rgb="FF000000"/>
      </top>
      <bottom/>
      <diagonal/>
    </border>
    <border>
      <left/>
      <right style="thin">
        <color rgb="FF000000"/>
      </right>
      <top style="thin">
        <color rgb="FF000000"/>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bottom style="thin">
        <color rgb="FF000000"/>
      </bottom>
      <diagonal/>
    </border>
    <border>
      <left style="thin">
        <color indexed="64"/>
      </left>
      <right style="thin">
        <color indexed="64"/>
      </right>
      <top/>
      <bottom style="thin">
        <color indexed="64"/>
      </bottom>
      <diagonal/>
    </border>
  </borders>
  <cellStyleXfs count="4">
    <xf numFmtId="0" fontId="0" fillId="0" borderId="0"/>
    <xf numFmtId="165" fontId="22" fillId="0" borderId="0" applyFont="0" applyFill="0" applyBorder="0" applyAlignment="0" applyProtection="0"/>
    <xf numFmtId="43" fontId="27" fillId="0" borderId="0" applyFont="0" applyFill="0" applyBorder="0" applyAlignment="0" applyProtection="0"/>
    <xf numFmtId="166" fontId="27" fillId="0" borderId="0" applyFont="0" applyFill="0" applyBorder="0" applyAlignment="0" applyProtection="0"/>
  </cellStyleXfs>
  <cellXfs count="225">
    <xf numFmtId="0" fontId="0" fillId="0" borderId="0" xfId="0"/>
    <xf numFmtId="0" fontId="2" fillId="0" borderId="3" xfId="0" applyFont="1" applyBorder="1" applyAlignment="1">
      <alignment horizontal="left" wrapText="1"/>
    </xf>
    <xf numFmtId="168" fontId="5" fillId="0" borderId="0" xfId="0" applyNumberFormat="1" applyFont="1" applyAlignment="1">
      <alignment horizontal="center" vertical="center" wrapText="1"/>
    </xf>
    <xf numFmtId="0" fontId="2" fillId="0" borderId="0" xfId="0" applyFont="1" applyAlignment="1">
      <alignment horizontal="center" vertical="center" wrapText="1"/>
    </xf>
    <xf numFmtId="0" fontId="20" fillId="0" borderId="0" xfId="0" applyFont="1" applyAlignment="1">
      <alignment horizontal="center" vertical="center" wrapText="1"/>
    </xf>
    <xf numFmtId="0" fontId="7" fillId="3" borderId="0" xfId="0" applyFont="1" applyFill="1" applyAlignment="1">
      <alignment horizontal="left" vertical="center" wrapText="1"/>
    </xf>
    <xf numFmtId="0" fontId="8" fillId="3" borderId="0" xfId="0" applyFont="1" applyFill="1"/>
    <xf numFmtId="0" fontId="0" fillId="3" borderId="0" xfId="0" applyFill="1"/>
    <xf numFmtId="0" fontId="8" fillId="6" borderId="0" xfId="0" applyFont="1" applyFill="1"/>
    <xf numFmtId="0" fontId="7" fillId="3" borderId="0" xfId="0" applyFont="1" applyFill="1" applyAlignment="1">
      <alignment horizontal="left" vertical="center"/>
    </xf>
    <xf numFmtId="0" fontId="0" fillId="3" borderId="0" xfId="0" applyFill="1" applyAlignment="1">
      <alignment horizontal="center"/>
    </xf>
    <xf numFmtId="0" fontId="7" fillId="3" borderId="0" xfId="0" applyFont="1" applyFill="1" applyAlignment="1">
      <alignment horizontal="center" vertical="center" wrapText="1"/>
    </xf>
    <xf numFmtId="0" fontId="9" fillId="7" borderId="10" xfId="0" applyFont="1" applyFill="1" applyBorder="1" applyAlignment="1">
      <alignment horizontal="left" vertical="center" wrapText="1"/>
    </xf>
    <xf numFmtId="0" fontId="9" fillId="7" borderId="10" xfId="0" applyFont="1" applyFill="1" applyBorder="1" applyAlignment="1">
      <alignment horizontal="center" vertical="center" wrapText="1"/>
    </xf>
    <xf numFmtId="0" fontId="12" fillId="7" borderId="15" xfId="0" applyFont="1" applyFill="1" applyBorder="1" applyAlignment="1">
      <alignment horizontal="center" vertical="center" wrapText="1"/>
    </xf>
    <xf numFmtId="168" fontId="12" fillId="10" borderId="15" xfId="0" applyNumberFormat="1" applyFont="1" applyFill="1" applyBorder="1" applyAlignment="1">
      <alignment horizontal="center" vertical="center" wrapText="1"/>
    </xf>
    <xf numFmtId="0" fontId="14" fillId="5" borderId="15" xfId="0" applyFont="1" applyFill="1" applyBorder="1" applyAlignment="1">
      <alignment horizontal="center" vertical="center"/>
    </xf>
    <xf numFmtId="0" fontId="15" fillId="11" borderId="15" xfId="0" applyFont="1" applyFill="1" applyBorder="1" applyAlignment="1">
      <alignment horizontal="center" vertical="center" wrapText="1"/>
    </xf>
    <xf numFmtId="0" fontId="16" fillId="11" borderId="15" xfId="0" applyFont="1" applyFill="1" applyBorder="1" applyAlignment="1">
      <alignment horizontal="center" vertical="center" wrapText="1"/>
    </xf>
    <xf numFmtId="0" fontId="17" fillId="11" borderId="15" xfId="0" applyFont="1" applyFill="1" applyBorder="1" applyAlignment="1">
      <alignment horizontal="center" vertical="center" wrapText="1"/>
    </xf>
    <xf numFmtId="168" fontId="18" fillId="3" borderId="15" xfId="0" applyNumberFormat="1" applyFont="1" applyFill="1" applyBorder="1" applyAlignment="1">
      <alignment horizontal="center" vertical="center" wrapText="1"/>
    </xf>
    <xf numFmtId="168" fontId="14" fillId="2" borderId="15" xfId="0" applyNumberFormat="1" applyFont="1" applyFill="1" applyBorder="1" applyAlignment="1">
      <alignment horizontal="center" vertical="center" wrapText="1"/>
    </xf>
    <xf numFmtId="0" fontId="15" fillId="12" borderId="15" xfId="0" applyFont="1" applyFill="1" applyBorder="1" applyAlignment="1">
      <alignment horizontal="center" vertical="center" wrapText="1"/>
    </xf>
    <xf numFmtId="0" fontId="16" fillId="12" borderId="15" xfId="0" applyFont="1" applyFill="1" applyBorder="1" applyAlignment="1">
      <alignment horizontal="center" vertical="center" wrapText="1"/>
    </xf>
    <xf numFmtId="0" fontId="17" fillId="12" borderId="15" xfId="0" applyFont="1" applyFill="1" applyBorder="1" applyAlignment="1">
      <alignment horizontal="center" vertical="center" wrapText="1"/>
    </xf>
    <xf numFmtId="168" fontId="5" fillId="3" borderId="15" xfId="0" applyNumberFormat="1" applyFont="1" applyFill="1" applyBorder="1" applyAlignment="1">
      <alignment horizontal="center" vertical="center" wrapText="1"/>
    </xf>
    <xf numFmtId="168" fontId="13" fillId="10" borderId="15" xfId="0" applyNumberFormat="1" applyFont="1" applyFill="1" applyBorder="1" applyAlignment="1">
      <alignment horizontal="center" vertical="center" wrapText="1"/>
    </xf>
    <xf numFmtId="0" fontId="5" fillId="3" borderId="15" xfId="0" applyFont="1" applyFill="1" applyBorder="1" applyAlignment="1">
      <alignment horizontal="center" vertical="center" wrapText="1"/>
    </xf>
    <xf numFmtId="0" fontId="21" fillId="3" borderId="15" xfId="0" applyFont="1" applyFill="1" applyBorder="1" applyAlignment="1">
      <alignment horizontal="center" vertical="center" wrapText="1"/>
    </xf>
    <xf numFmtId="0" fontId="20" fillId="3" borderId="15" xfId="0" applyFont="1" applyFill="1" applyBorder="1" applyAlignment="1">
      <alignment horizontal="center" vertical="center"/>
    </xf>
    <xf numFmtId="0" fontId="20" fillId="4" borderId="15" xfId="0" applyFont="1" applyFill="1" applyBorder="1" applyAlignment="1">
      <alignment horizontal="center" vertical="center"/>
    </xf>
    <xf numFmtId="168" fontId="2" fillId="9" borderId="15" xfId="0" applyNumberFormat="1" applyFont="1" applyFill="1" applyBorder="1" applyAlignment="1">
      <alignment horizontal="center" vertical="center" wrapText="1"/>
    </xf>
    <xf numFmtId="168" fontId="2" fillId="13" borderId="15" xfId="0" applyNumberFormat="1" applyFont="1" applyFill="1" applyBorder="1" applyAlignment="1">
      <alignment horizontal="center" vertical="center" wrapText="1"/>
    </xf>
    <xf numFmtId="168" fontId="0" fillId="0" borderId="0" xfId="0" applyNumberFormat="1"/>
    <xf numFmtId="165" fontId="5" fillId="0" borderId="3" xfId="1" applyFont="1" applyBorder="1" applyAlignment="1">
      <alignment horizontal="left" wrapText="1"/>
    </xf>
    <xf numFmtId="165" fontId="2" fillId="0" borderId="3" xfId="1" applyFont="1" applyBorder="1" applyAlignment="1">
      <alignment horizontal="left" wrapText="1"/>
    </xf>
    <xf numFmtId="0" fontId="5" fillId="0" borderId="3" xfId="0" applyFont="1" applyBorder="1" applyAlignment="1">
      <alignment horizontal="left" wrapText="1"/>
    </xf>
    <xf numFmtId="10" fontId="26" fillId="14" borderId="3" xfId="0" applyNumberFormat="1" applyFont="1" applyFill="1" applyBorder="1" applyAlignment="1">
      <alignment horizontal="left" vertical="center" wrapText="1"/>
    </xf>
    <xf numFmtId="10" fontId="4" fillId="0" borderId="3" xfId="0" applyNumberFormat="1" applyFont="1" applyBorder="1" applyAlignment="1">
      <alignment horizontal="center" wrapText="1"/>
    </xf>
    <xf numFmtId="10" fontId="20" fillId="0" borderId="3" xfId="0" applyNumberFormat="1" applyFont="1" applyBorder="1" applyAlignment="1">
      <alignment horizontal="center" vertical="center" wrapText="1"/>
    </xf>
    <xf numFmtId="10" fontId="3" fillId="0" borderId="3" xfId="0" applyNumberFormat="1" applyFont="1" applyBorder="1" applyAlignment="1">
      <alignment horizontal="center" vertical="center" wrapText="1"/>
    </xf>
    <xf numFmtId="0" fontId="29" fillId="0" borderId="22" xfId="0" applyFont="1" applyBorder="1" applyAlignment="1">
      <alignment horizontal="center" vertical="center" wrapText="1"/>
    </xf>
    <xf numFmtId="0" fontId="29" fillId="0" borderId="31" xfId="0" applyFont="1" applyBorder="1" applyAlignment="1">
      <alignment horizontal="center" vertical="center" wrapText="1"/>
    </xf>
    <xf numFmtId="169" fontId="30" fillId="0" borderId="3" xfId="0" applyNumberFormat="1" applyFont="1" applyBorder="1" applyAlignment="1">
      <alignment horizontal="center" vertical="center" wrapText="1"/>
    </xf>
    <xf numFmtId="0" fontId="31" fillId="0" borderId="3" xfId="0" applyFont="1" applyBorder="1" applyAlignment="1">
      <alignment horizontal="left" vertical="center" wrapText="1"/>
    </xf>
    <xf numFmtId="0" fontId="32" fillId="0" borderId="3" xfId="0" applyFont="1" applyBorder="1" applyAlignment="1">
      <alignment horizontal="center" vertical="center" wrapText="1"/>
    </xf>
    <xf numFmtId="0" fontId="29" fillId="17" borderId="3" xfId="0" applyFont="1" applyFill="1" applyBorder="1" applyAlignment="1">
      <alignment vertical="center" wrapText="1"/>
    </xf>
    <xf numFmtId="0" fontId="31" fillId="0" borderId="3" xfId="0" applyFont="1" applyBorder="1" applyAlignment="1">
      <alignment horizontal="left" vertical="center"/>
    </xf>
    <xf numFmtId="0" fontId="31" fillId="0" borderId="3" xfId="0" applyFont="1" applyBorder="1" applyAlignment="1">
      <alignment horizontal="center" vertical="center" wrapText="1"/>
    </xf>
    <xf numFmtId="0" fontId="29" fillId="0" borderId="3" xfId="0" applyFont="1" applyBorder="1" applyAlignment="1">
      <alignment horizontal="center" vertical="center"/>
    </xf>
    <xf numFmtId="0" fontId="29" fillId="0" borderId="3" xfId="0" applyFont="1" applyBorder="1" applyAlignment="1">
      <alignment vertical="center" wrapText="1"/>
    </xf>
    <xf numFmtId="0" fontId="31" fillId="0" borderId="3" xfId="0" applyFont="1" applyBorder="1" applyAlignment="1">
      <alignment horizontal="center" vertical="center"/>
    </xf>
    <xf numFmtId="0" fontId="34" fillId="17" borderId="3" xfId="0" applyFont="1" applyFill="1" applyBorder="1" applyAlignment="1">
      <alignment vertical="center" wrapText="1"/>
    </xf>
    <xf numFmtId="0" fontId="34" fillId="0" borderId="3" xfId="0" applyFont="1" applyBorder="1" applyAlignment="1">
      <alignment horizontal="center" vertical="center"/>
    </xf>
    <xf numFmtId="170" fontId="0" fillId="18" borderId="0" xfId="0" applyNumberFormat="1" applyFill="1"/>
    <xf numFmtId="0" fontId="34" fillId="0" borderId="3" xfId="0" applyFont="1" applyBorder="1" applyAlignment="1">
      <alignment horizontal="left" vertical="center"/>
    </xf>
    <xf numFmtId="0" fontId="34" fillId="0" borderId="3" xfId="0" applyFont="1" applyBorder="1" applyAlignment="1">
      <alignment horizontal="center" vertical="center" wrapText="1"/>
    </xf>
    <xf numFmtId="0" fontId="34" fillId="0" borderId="3" xfId="0" applyFont="1" applyBorder="1" applyAlignment="1">
      <alignment horizontal="left" vertical="center" wrapText="1"/>
    </xf>
    <xf numFmtId="0" fontId="34" fillId="0" borderId="0" xfId="0" applyFont="1"/>
    <xf numFmtId="0" fontId="31" fillId="0" borderId="3" xfId="0" applyFont="1" applyBorder="1" applyAlignment="1">
      <alignment horizontal="left"/>
    </xf>
    <xf numFmtId="0" fontId="35" fillId="0" borderId="3" xfId="0" applyFont="1" applyBorder="1" applyAlignment="1">
      <alignment horizontal="left" vertical="center"/>
    </xf>
    <xf numFmtId="0" fontId="35" fillId="0" borderId="3" xfId="0" applyFont="1" applyBorder="1" applyAlignment="1">
      <alignment horizontal="left" vertical="center" wrapText="1"/>
    </xf>
    <xf numFmtId="0" fontId="29" fillId="0" borderId="3" xfId="0" applyFont="1" applyBorder="1" applyAlignment="1">
      <alignment horizontal="left" vertical="center" wrapText="1"/>
    </xf>
    <xf numFmtId="0" fontId="34" fillId="0" borderId="0" xfId="0" applyFont="1" applyAlignment="1">
      <alignment wrapText="1"/>
    </xf>
    <xf numFmtId="0" fontId="34" fillId="0" borderId="3" xfId="0" applyFont="1" applyBorder="1" applyAlignment="1">
      <alignment vertical="center" wrapText="1"/>
    </xf>
    <xf numFmtId="170" fontId="0" fillId="0" borderId="0" xfId="0" applyNumberFormat="1"/>
    <xf numFmtId="0" fontId="32" fillId="0" borderId="3" xfId="0" applyFont="1" applyBorder="1" applyAlignment="1">
      <alignment horizontal="center" vertical="center"/>
    </xf>
    <xf numFmtId="0" fontId="29" fillId="0" borderId="13" xfId="0" applyFont="1" applyBorder="1" applyAlignment="1">
      <alignment horizontal="left" vertical="center" wrapText="1"/>
    </xf>
    <xf numFmtId="0" fontId="31" fillId="0" borderId="13" xfId="0" applyFont="1" applyBorder="1" applyAlignment="1">
      <alignment horizontal="left" vertical="center"/>
    </xf>
    <xf numFmtId="0" fontId="32" fillId="0" borderId="13" xfId="0" applyFont="1" applyBorder="1" applyAlignment="1">
      <alignment horizontal="center" vertical="center"/>
    </xf>
    <xf numFmtId="0" fontId="34" fillId="17" borderId="13" xfId="0" applyFont="1" applyFill="1" applyBorder="1" applyAlignment="1">
      <alignment vertical="center" wrapText="1"/>
    </xf>
    <xf numFmtId="169" fontId="30" fillId="0" borderId="1" xfId="0" applyNumberFormat="1" applyFont="1" applyBorder="1" applyAlignment="1">
      <alignment horizontal="center" vertical="center" wrapText="1"/>
    </xf>
    <xf numFmtId="0" fontId="34" fillId="0" borderId="35" xfId="0" applyFont="1" applyBorder="1" applyAlignment="1">
      <alignment horizontal="center"/>
    </xf>
    <xf numFmtId="0" fontId="34" fillId="0" borderId="36" xfId="0" applyFont="1" applyBorder="1" applyAlignment="1">
      <alignment horizontal="left"/>
    </xf>
    <xf numFmtId="0" fontId="34" fillId="0" borderId="36" xfId="0" applyFont="1" applyBorder="1" applyAlignment="1">
      <alignment horizontal="center"/>
    </xf>
    <xf numFmtId="0" fontId="34" fillId="0" borderId="37" xfId="0" applyFont="1" applyBorder="1"/>
    <xf numFmtId="0" fontId="34" fillId="0" borderId="38" xfId="0" applyFont="1" applyBorder="1" applyAlignment="1">
      <alignment horizontal="center"/>
    </xf>
    <xf numFmtId="0" fontId="34" fillId="0" borderId="17" xfId="0" applyFont="1" applyBorder="1" applyAlignment="1">
      <alignment horizontal="left"/>
    </xf>
    <xf numFmtId="0" fontId="34" fillId="0" borderId="17" xfId="0" applyFont="1" applyBorder="1" applyAlignment="1">
      <alignment horizontal="center"/>
    </xf>
    <xf numFmtId="0" fontId="34" fillId="0" borderId="39" xfId="0" applyFont="1" applyBorder="1"/>
    <xf numFmtId="0" fontId="34" fillId="0" borderId="3" xfId="0" applyFont="1" applyBorder="1" applyAlignment="1">
      <alignment horizontal="center"/>
    </xf>
    <xf numFmtId="0" fontId="34" fillId="0" borderId="3" xfId="0" applyFont="1" applyBorder="1" applyAlignment="1">
      <alignment horizontal="left"/>
    </xf>
    <xf numFmtId="0" fontId="34" fillId="0" borderId="3" xfId="0" applyFont="1" applyBorder="1"/>
    <xf numFmtId="169" fontId="30" fillId="0" borderId="7" xfId="0" applyNumberFormat="1" applyFont="1" applyBorder="1" applyAlignment="1">
      <alignment horizontal="center" vertical="center" wrapText="1"/>
    </xf>
    <xf numFmtId="0" fontId="34" fillId="0" borderId="13" xfId="0" applyFont="1" applyBorder="1" applyAlignment="1">
      <alignment horizontal="center"/>
    </xf>
    <xf numFmtId="0" fontId="34" fillId="0" borderId="13" xfId="0" applyFont="1" applyBorder="1" applyAlignment="1">
      <alignment horizontal="left"/>
    </xf>
    <xf numFmtId="0" fontId="34" fillId="0" borderId="13" xfId="0" applyFont="1" applyBorder="1"/>
    <xf numFmtId="0" fontId="29" fillId="0" borderId="3" xfId="0" applyFont="1" applyBorder="1" applyAlignment="1">
      <alignment horizontal="left" vertical="center"/>
    </xf>
    <xf numFmtId="0" fontId="32" fillId="0" borderId="3" xfId="0" applyFont="1" applyBorder="1" applyAlignment="1">
      <alignment horizontal="left"/>
    </xf>
    <xf numFmtId="0" fontId="32" fillId="0" borderId="3" xfId="0" applyFont="1" applyBorder="1" applyAlignment="1">
      <alignment horizontal="left" vertical="center"/>
    </xf>
    <xf numFmtId="0" fontId="32" fillId="0" borderId="13" xfId="0" applyFont="1" applyBorder="1" applyAlignment="1">
      <alignment horizontal="left" vertical="center"/>
    </xf>
    <xf numFmtId="0" fontId="34" fillId="0" borderId="13" xfId="0" applyFont="1" applyBorder="1" applyAlignment="1">
      <alignment horizontal="center" vertical="center" wrapText="1"/>
    </xf>
    <xf numFmtId="0" fontId="34" fillId="0" borderId="13" xfId="0" applyFont="1" applyBorder="1" applyAlignment="1">
      <alignment vertical="center" wrapText="1"/>
    </xf>
    <xf numFmtId="0" fontId="32" fillId="0" borderId="3" xfId="0" applyFont="1" applyBorder="1" applyAlignment="1">
      <alignment horizontal="left" vertical="center" wrapText="1"/>
    </xf>
    <xf numFmtId="0" fontId="5" fillId="17" borderId="15" xfId="0" applyFont="1" applyFill="1" applyBorder="1" applyAlignment="1">
      <alignment horizontal="left" wrapText="1"/>
    </xf>
    <xf numFmtId="0" fontId="5" fillId="17" borderId="41" xfId="0" applyFont="1" applyFill="1" applyBorder="1" applyAlignment="1">
      <alignment horizontal="left" wrapText="1"/>
    </xf>
    <xf numFmtId="0" fontId="31" fillId="0" borderId="0" xfId="0" applyFont="1" applyAlignment="1">
      <alignment horizontal="left" wrapText="1"/>
    </xf>
    <xf numFmtId="43" fontId="0" fillId="0" borderId="0" xfId="0" applyNumberFormat="1"/>
    <xf numFmtId="0" fontId="29" fillId="0" borderId="5" xfId="0" applyFont="1" applyBorder="1" applyAlignment="1">
      <alignment horizontal="left" vertical="center" wrapText="1"/>
    </xf>
    <xf numFmtId="0" fontId="32" fillId="0" borderId="5" xfId="0" applyFont="1" applyBorder="1" applyAlignment="1">
      <alignment horizontal="left" vertical="center" wrapText="1"/>
    </xf>
    <xf numFmtId="3" fontId="0" fillId="0" borderId="0" xfId="0" applyNumberFormat="1"/>
    <xf numFmtId="170" fontId="33" fillId="0" borderId="3" xfId="3" applyNumberFormat="1" applyFont="1" applyFill="1" applyBorder="1" applyAlignment="1">
      <alignment horizontal="center" vertical="center" wrapText="1"/>
    </xf>
    <xf numFmtId="164" fontId="36" fillId="0" borderId="3" xfId="0" applyNumberFormat="1" applyFont="1" applyBorder="1" applyAlignment="1">
      <alignment horizontal="right" vertical="center" wrapText="1"/>
    </xf>
    <xf numFmtId="164" fontId="33" fillId="0" borderId="3" xfId="2" applyNumberFormat="1" applyFont="1" applyFill="1" applyBorder="1" applyAlignment="1">
      <alignment horizontal="right" vertical="center" wrapText="1"/>
    </xf>
    <xf numFmtId="164" fontId="33" fillId="0" borderId="13" xfId="2" applyNumberFormat="1" applyFont="1" applyFill="1" applyBorder="1" applyAlignment="1">
      <alignment horizontal="center" vertical="center" wrapText="1"/>
    </xf>
    <xf numFmtId="170" fontId="33" fillId="0" borderId="13" xfId="3" applyNumberFormat="1" applyFont="1" applyFill="1" applyBorder="1" applyAlignment="1">
      <alignment horizontal="center" vertical="center" wrapText="1"/>
    </xf>
    <xf numFmtId="170" fontId="38" fillId="0" borderId="3" xfId="0" applyNumberFormat="1" applyFont="1" applyBorder="1"/>
    <xf numFmtId="167" fontId="7" fillId="0" borderId="0" xfId="0" applyNumberFormat="1" applyFont="1" applyAlignment="1">
      <alignment horizontal="left" vertical="center" wrapText="1"/>
    </xf>
    <xf numFmtId="167" fontId="9" fillId="9" borderId="10" xfId="0" applyNumberFormat="1" applyFont="1" applyFill="1" applyBorder="1" applyAlignment="1">
      <alignment horizontal="left" vertical="center" wrapText="1"/>
    </xf>
    <xf numFmtId="0" fontId="39" fillId="0" borderId="0" xfId="0" applyFont="1"/>
    <xf numFmtId="170" fontId="8" fillId="3" borderId="0" xfId="0" applyNumberFormat="1" applyFont="1" applyFill="1"/>
    <xf numFmtId="170" fontId="38" fillId="0" borderId="0" xfId="0" applyNumberFormat="1" applyFont="1"/>
    <xf numFmtId="0" fontId="28" fillId="19" borderId="3" xfId="0" applyFont="1" applyFill="1" applyBorder="1" applyAlignment="1">
      <alignment horizontal="center" vertical="center" wrapText="1"/>
    </xf>
    <xf numFmtId="0" fontId="28" fillId="20" borderId="3" xfId="0" applyFont="1" applyFill="1" applyBorder="1" applyAlignment="1">
      <alignment horizontal="center" vertical="center" wrapText="1"/>
    </xf>
    <xf numFmtId="0" fontId="28" fillId="20" borderId="1" xfId="0" applyFont="1" applyFill="1" applyBorder="1" applyAlignment="1">
      <alignment horizontal="center" vertical="center" wrapText="1"/>
    </xf>
    <xf numFmtId="170" fontId="28" fillId="20" borderId="15" xfId="3" applyNumberFormat="1" applyFont="1" applyFill="1" applyBorder="1" applyAlignment="1">
      <alignment horizontal="center" vertical="center" wrapText="1"/>
    </xf>
    <xf numFmtId="166" fontId="28" fillId="20" borderId="15" xfId="3" applyFont="1" applyFill="1" applyBorder="1" applyAlignment="1">
      <alignment horizontal="center" vertical="center" wrapText="1"/>
    </xf>
    <xf numFmtId="0" fontId="0" fillId="20" borderId="0" xfId="0" applyFill="1"/>
    <xf numFmtId="166" fontId="0" fillId="0" borderId="15" xfId="3" applyFont="1" applyBorder="1" applyAlignment="1">
      <alignment horizontal="center" vertical="center" wrapText="1"/>
    </xf>
    <xf numFmtId="166" fontId="0" fillId="16" borderId="15" xfId="3" applyFont="1" applyFill="1" applyBorder="1" applyAlignment="1">
      <alignment horizontal="center" vertical="center" wrapText="1"/>
    </xf>
    <xf numFmtId="0" fontId="29" fillId="0" borderId="21" xfId="0" applyFont="1" applyBorder="1" applyAlignment="1">
      <alignment horizontal="center" vertical="center" wrapText="1"/>
    </xf>
    <xf numFmtId="0" fontId="29" fillId="0" borderId="23" xfId="0" applyFont="1" applyBorder="1" applyAlignment="1">
      <alignment horizontal="center" vertical="center" wrapText="1"/>
    </xf>
    <xf numFmtId="0" fontId="29" fillId="0" borderId="25" xfId="0" applyFont="1" applyBorder="1" applyAlignment="1">
      <alignment horizontal="center" vertical="center" wrapText="1"/>
    </xf>
    <xf numFmtId="0" fontId="29" fillId="0" borderId="30" xfId="0" applyFont="1" applyBorder="1" applyAlignment="1">
      <alignment horizontal="center" vertical="center" wrapText="1"/>
    </xf>
    <xf numFmtId="0" fontId="29" fillId="0" borderId="32" xfId="0" applyFont="1" applyBorder="1" applyAlignment="1">
      <alignment horizontal="center" vertical="center" wrapText="1"/>
    </xf>
    <xf numFmtId="0" fontId="0" fillId="20" borderId="0" xfId="0" applyFill="1" applyAlignment="1">
      <alignment horizontal="center" vertical="center" wrapText="1"/>
    </xf>
    <xf numFmtId="0" fontId="0" fillId="0" borderId="0" xfId="0" applyAlignment="1">
      <alignment horizontal="center" vertical="center" wrapText="1"/>
    </xf>
    <xf numFmtId="164" fontId="9" fillId="9" borderId="10" xfId="0" applyNumberFormat="1" applyFont="1" applyFill="1" applyBorder="1" applyAlignment="1">
      <alignment horizontal="left" vertical="center" wrapText="1"/>
    </xf>
    <xf numFmtId="164" fontId="33" fillId="0" borderId="3" xfId="3" applyNumberFormat="1" applyFont="1" applyFill="1" applyBorder="1" applyAlignment="1">
      <alignment horizontal="center" vertical="center" wrapText="1"/>
    </xf>
    <xf numFmtId="164" fontId="33" fillId="0" borderId="3" xfId="2" applyNumberFormat="1" applyFont="1" applyFill="1" applyBorder="1" applyAlignment="1">
      <alignment horizontal="center" vertical="center" wrapText="1"/>
    </xf>
    <xf numFmtId="164" fontId="33" fillId="0" borderId="13" xfId="2" applyNumberFormat="1" applyFont="1" applyFill="1" applyBorder="1" applyAlignment="1">
      <alignment horizontal="right" vertical="center" wrapText="1"/>
    </xf>
    <xf numFmtId="164" fontId="7" fillId="0" borderId="0" xfId="0" applyNumberFormat="1" applyFont="1" applyAlignment="1">
      <alignment horizontal="left" vertical="center" wrapText="1"/>
    </xf>
    <xf numFmtId="164" fontId="0" fillId="0" borderId="0" xfId="0" applyNumberFormat="1"/>
    <xf numFmtId="166" fontId="38" fillId="20" borderId="0" xfId="0" applyNumberFormat="1" applyFont="1" applyFill="1"/>
    <xf numFmtId="170" fontId="41" fillId="20" borderId="0" xfId="3" applyNumberFormat="1" applyFont="1" applyFill="1"/>
    <xf numFmtId="170" fontId="41" fillId="20" borderId="0" xfId="0" applyNumberFormat="1" applyFont="1" applyFill="1"/>
    <xf numFmtId="10" fontId="42" fillId="14" borderId="3" xfId="0" applyNumberFormat="1" applyFont="1" applyFill="1" applyBorder="1" applyAlignment="1">
      <alignment horizontal="left" vertical="center" wrapText="1"/>
    </xf>
    <xf numFmtId="0" fontId="25" fillId="14" borderId="1" xfId="0" applyFont="1" applyFill="1" applyBorder="1" applyAlignment="1">
      <alignment horizontal="center" wrapText="1"/>
    </xf>
    <xf numFmtId="0" fontId="25" fillId="14" borderId="2" xfId="0" applyFont="1" applyFill="1" applyBorder="1" applyAlignment="1">
      <alignment horizontal="center" wrapText="1"/>
    </xf>
    <xf numFmtId="0" fontId="24" fillId="14" borderId="1" xfId="0" applyFont="1" applyFill="1" applyBorder="1" applyAlignment="1">
      <alignment horizontal="center" vertical="center" wrapText="1"/>
    </xf>
    <xf numFmtId="0" fontId="24" fillId="14" borderId="2" xfId="0" applyFont="1" applyFill="1" applyBorder="1" applyAlignment="1">
      <alignment horizontal="center" vertical="center" wrapText="1"/>
    </xf>
    <xf numFmtId="0" fontId="1" fillId="0" borderId="0" xfId="0" applyFont="1" applyAlignment="1">
      <alignment horizontal="center" wrapText="1"/>
    </xf>
    <xf numFmtId="164" fontId="37" fillId="20" borderId="0" xfId="0" applyNumberFormat="1" applyFont="1" applyFill="1" applyAlignment="1">
      <alignment horizontal="center"/>
    </xf>
    <xf numFmtId="0" fontId="40" fillId="20" borderId="0" xfId="0" applyFont="1" applyFill="1" applyAlignment="1">
      <alignment horizontal="center"/>
    </xf>
    <xf numFmtId="169" fontId="30" fillId="0" borderId="1" xfId="0" applyNumberFormat="1" applyFont="1" applyBorder="1" applyAlignment="1">
      <alignment horizontal="center" vertical="center" wrapText="1"/>
    </xf>
    <xf numFmtId="169" fontId="30" fillId="0" borderId="5" xfId="0" applyNumberFormat="1" applyFont="1" applyBorder="1" applyAlignment="1">
      <alignment horizontal="center" vertical="center" wrapText="1"/>
    </xf>
    <xf numFmtId="169" fontId="30" fillId="0" borderId="2" xfId="0" applyNumberFormat="1" applyFont="1" applyBorder="1" applyAlignment="1">
      <alignment horizontal="center" vertical="center" wrapText="1"/>
    </xf>
    <xf numFmtId="0" fontId="34" fillId="0" borderId="33" xfId="0" applyFont="1" applyBorder="1" applyAlignment="1">
      <alignment horizontal="left"/>
    </xf>
    <xf numFmtId="0" fontId="34" fillId="0" borderId="8" xfId="0" applyFont="1" applyBorder="1" applyAlignment="1">
      <alignment horizontal="left"/>
    </xf>
    <xf numFmtId="0" fontId="34" fillId="0" borderId="34" xfId="0" applyFont="1" applyBorder="1" applyAlignment="1">
      <alignment horizontal="left"/>
    </xf>
    <xf numFmtId="0" fontId="34" fillId="0" borderId="40" xfId="0" applyFont="1" applyBorder="1" applyAlignment="1">
      <alignment horizontal="left"/>
    </xf>
    <xf numFmtId="0" fontId="34" fillId="0" borderId="12" xfId="0" applyFont="1" applyBorder="1" applyAlignment="1">
      <alignment horizontal="left"/>
    </xf>
    <xf numFmtId="0" fontId="34" fillId="0" borderId="11" xfId="0" applyFont="1" applyBorder="1" applyAlignment="1">
      <alignment horizontal="left"/>
    </xf>
    <xf numFmtId="0" fontId="37" fillId="15" borderId="8" xfId="0" applyFont="1" applyFill="1" applyBorder="1" applyAlignment="1">
      <alignment horizontal="center"/>
    </xf>
    <xf numFmtId="164" fontId="40" fillId="20" borderId="0" xfId="0" applyNumberFormat="1" applyFont="1" applyFill="1" applyAlignment="1">
      <alignment horizontal="center"/>
    </xf>
    <xf numFmtId="164" fontId="33" fillId="0" borderId="13" xfId="2" applyNumberFormat="1" applyFont="1" applyFill="1" applyBorder="1" applyAlignment="1">
      <alignment horizontal="center" vertical="center" wrapText="1"/>
    </xf>
    <xf numFmtId="164" fontId="33" fillId="0" borderId="4" xfId="2" applyNumberFormat="1" applyFont="1" applyFill="1" applyBorder="1" applyAlignment="1">
      <alignment horizontal="center" vertical="center" wrapText="1"/>
    </xf>
    <xf numFmtId="164" fontId="33" fillId="0" borderId="10" xfId="2" applyNumberFormat="1" applyFont="1" applyFill="1" applyBorder="1" applyAlignment="1">
      <alignment horizontal="center" vertical="center" wrapText="1"/>
    </xf>
    <xf numFmtId="169" fontId="30" fillId="0" borderId="3" xfId="0" applyNumberFormat="1" applyFont="1" applyBorder="1" applyAlignment="1">
      <alignment horizontal="center" vertical="center" wrapText="1"/>
    </xf>
    <xf numFmtId="0" fontId="6" fillId="3" borderId="18" xfId="0" applyFont="1" applyFill="1" applyBorder="1" applyAlignment="1">
      <alignment horizontal="center" vertical="center" wrapText="1"/>
    </xf>
    <xf numFmtId="0" fontId="6" fillId="3" borderId="19"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34" fillId="0" borderId="1" xfId="0" applyFont="1" applyBorder="1" applyAlignment="1">
      <alignment horizontal="left"/>
    </xf>
    <xf numFmtId="0" fontId="34" fillId="0" borderId="5" xfId="0" applyFont="1" applyBorder="1" applyAlignment="1">
      <alignment horizontal="left"/>
    </xf>
    <xf numFmtId="0" fontId="34" fillId="0" borderId="2" xfId="0" applyFont="1" applyBorder="1" applyAlignment="1">
      <alignment horizontal="left"/>
    </xf>
    <xf numFmtId="169" fontId="30" fillId="0" borderId="13" xfId="0" applyNumberFormat="1" applyFont="1" applyBorder="1" applyAlignment="1">
      <alignment horizontal="center" vertical="center" wrapText="1"/>
    </xf>
    <xf numFmtId="169" fontId="30" fillId="0" borderId="4" xfId="0" applyNumberFormat="1" applyFont="1" applyBorder="1" applyAlignment="1">
      <alignment horizontal="center" vertical="center" wrapText="1"/>
    </xf>
    <xf numFmtId="169" fontId="30" fillId="0" borderId="10" xfId="0" applyNumberFormat="1" applyFont="1" applyBorder="1" applyAlignment="1">
      <alignment horizontal="center" vertical="center" wrapText="1"/>
    </xf>
    <xf numFmtId="0" fontId="29" fillId="0" borderId="13" xfId="0" applyFont="1" applyBorder="1" applyAlignment="1">
      <alignment horizontal="center" vertical="center" wrapText="1"/>
    </xf>
    <xf numFmtId="0" fontId="29" fillId="0" borderId="4" xfId="0" applyFont="1" applyBorder="1" applyAlignment="1">
      <alignment horizontal="center" vertical="center" wrapText="1"/>
    </xf>
    <xf numFmtId="0" fontId="29" fillId="0" borderId="10" xfId="0" applyFont="1" applyBorder="1" applyAlignment="1">
      <alignment horizontal="center" vertical="center" wrapText="1"/>
    </xf>
    <xf numFmtId="0" fontId="31" fillId="0" borderId="13" xfId="0" applyFont="1" applyBorder="1" applyAlignment="1">
      <alignment horizontal="left" vertical="center"/>
    </xf>
    <xf numFmtId="0" fontId="31" fillId="0" borderId="4" xfId="0" applyFont="1" applyBorder="1" applyAlignment="1">
      <alignment horizontal="left" vertical="center"/>
    </xf>
    <xf numFmtId="0" fontId="31" fillId="0" borderId="10" xfId="0" applyFont="1" applyBorder="1" applyAlignment="1">
      <alignment horizontal="left" vertical="center"/>
    </xf>
    <xf numFmtId="0" fontId="32" fillId="0" borderId="13" xfId="0" applyFont="1" applyBorder="1" applyAlignment="1">
      <alignment horizontal="center" vertical="center"/>
    </xf>
    <xf numFmtId="0" fontId="32" fillId="0" borderId="4" xfId="0" applyFont="1" applyBorder="1" applyAlignment="1">
      <alignment horizontal="center" vertical="center"/>
    </xf>
    <xf numFmtId="0" fontId="32" fillId="0" borderId="10" xfId="0" applyFont="1" applyBorder="1" applyAlignment="1">
      <alignment horizontal="center" vertical="center"/>
    </xf>
    <xf numFmtId="0" fontId="34" fillId="17" borderId="7" xfId="0" applyFont="1" applyFill="1" applyBorder="1" applyAlignment="1">
      <alignment horizontal="center" vertical="center" wrapText="1"/>
    </xf>
    <xf numFmtId="0" fontId="34" fillId="17" borderId="8" xfId="0" applyFont="1" applyFill="1" applyBorder="1" applyAlignment="1">
      <alignment horizontal="center" vertical="center" wrapText="1"/>
    </xf>
    <xf numFmtId="0" fontId="34" fillId="17" borderId="34" xfId="0" applyFont="1" applyFill="1" applyBorder="1" applyAlignment="1">
      <alignment horizontal="center" vertical="center" wrapText="1"/>
    </xf>
    <xf numFmtId="0" fontId="34" fillId="17" borderId="6" xfId="0" applyFont="1" applyFill="1" applyBorder="1" applyAlignment="1">
      <alignment horizontal="center" vertical="center" wrapText="1"/>
    </xf>
    <xf numFmtId="0" fontId="34" fillId="17" borderId="0" xfId="0" applyFont="1" applyFill="1" applyAlignment="1">
      <alignment horizontal="center" vertical="center" wrapText="1"/>
    </xf>
    <xf numFmtId="0" fontId="34" fillId="17" borderId="14" xfId="0" applyFont="1" applyFill="1" applyBorder="1" applyAlignment="1">
      <alignment horizontal="center" vertical="center" wrapText="1"/>
    </xf>
    <xf numFmtId="0" fontId="34" fillId="17" borderId="9" xfId="0" applyFont="1" applyFill="1" applyBorder="1" applyAlignment="1">
      <alignment horizontal="center" vertical="center" wrapText="1"/>
    </xf>
    <xf numFmtId="0" fontId="34" fillId="17" borderId="12" xfId="0" applyFont="1" applyFill="1" applyBorder="1" applyAlignment="1">
      <alignment horizontal="center" vertical="center" wrapText="1"/>
    </xf>
    <xf numFmtId="0" fontId="34" fillId="17" borderId="11" xfId="0" applyFont="1" applyFill="1" applyBorder="1" applyAlignment="1">
      <alignment horizontal="center" vertical="center" wrapText="1"/>
    </xf>
    <xf numFmtId="169" fontId="30" fillId="3" borderId="1" xfId="0" applyNumberFormat="1" applyFont="1" applyFill="1" applyBorder="1" applyAlignment="1">
      <alignment horizontal="center" vertical="center" wrapText="1"/>
    </xf>
    <xf numFmtId="169" fontId="30" fillId="3" borderId="5" xfId="0" applyNumberFormat="1" applyFont="1" applyFill="1" applyBorder="1" applyAlignment="1">
      <alignment horizontal="center" vertical="center" wrapText="1"/>
    </xf>
    <xf numFmtId="169" fontId="30" fillId="3" borderId="2" xfId="0" applyNumberFormat="1" applyFont="1" applyFill="1" applyBorder="1" applyAlignment="1">
      <alignment horizontal="center" vertical="center" wrapText="1"/>
    </xf>
    <xf numFmtId="170" fontId="33" fillId="0" borderId="13" xfId="3" applyNumberFormat="1" applyFont="1" applyFill="1" applyBorder="1" applyAlignment="1">
      <alignment horizontal="center" vertical="center" wrapText="1"/>
    </xf>
    <xf numFmtId="170" fontId="33" fillId="0" borderId="4" xfId="3" applyNumberFormat="1" applyFont="1" applyFill="1" applyBorder="1" applyAlignment="1">
      <alignment horizontal="center" vertical="center" wrapText="1"/>
    </xf>
    <xf numFmtId="170" fontId="33" fillId="0" borderId="10" xfId="3" applyNumberFormat="1" applyFont="1" applyFill="1" applyBorder="1" applyAlignment="1">
      <alignment horizontal="center" vertical="center" wrapText="1"/>
    </xf>
    <xf numFmtId="0" fontId="37" fillId="15" borderId="1" xfId="0" applyFont="1" applyFill="1" applyBorder="1" applyAlignment="1">
      <alignment horizontal="center"/>
    </xf>
    <xf numFmtId="0" fontId="37" fillId="15" borderId="5" xfId="0" applyFont="1" applyFill="1" applyBorder="1" applyAlignment="1">
      <alignment horizontal="center"/>
    </xf>
    <xf numFmtId="0" fontId="37" fillId="15" borderId="2" xfId="0" applyFont="1" applyFill="1" applyBorder="1" applyAlignment="1">
      <alignment horizontal="center"/>
    </xf>
    <xf numFmtId="0" fontId="29" fillId="0" borderId="1" xfId="0" applyFont="1" applyBorder="1" applyAlignment="1">
      <alignment horizontal="center" vertical="center" wrapText="1"/>
    </xf>
    <xf numFmtId="0" fontId="29" fillId="0" borderId="5" xfId="0" applyFont="1" applyBorder="1" applyAlignment="1">
      <alignment horizontal="center" vertical="center" wrapText="1"/>
    </xf>
    <xf numFmtId="0" fontId="29" fillId="0" borderId="2" xfId="0" applyFont="1" applyBorder="1" applyAlignment="1">
      <alignment horizontal="center" vertical="center" wrapText="1"/>
    </xf>
    <xf numFmtId="43" fontId="33" fillId="0" borderId="13" xfId="2" applyFont="1" applyFill="1" applyBorder="1" applyAlignment="1">
      <alignment horizontal="center" vertical="center" wrapText="1"/>
    </xf>
    <xf numFmtId="43" fontId="33" fillId="0" borderId="4" xfId="2" applyFont="1" applyFill="1" applyBorder="1" applyAlignment="1">
      <alignment horizontal="center" vertical="center" wrapText="1"/>
    </xf>
    <xf numFmtId="43" fontId="33" fillId="0" borderId="10" xfId="2" applyFont="1" applyFill="1" applyBorder="1" applyAlignment="1">
      <alignment horizontal="center" vertical="center" wrapText="1"/>
    </xf>
    <xf numFmtId="166" fontId="0" fillId="0" borderId="15" xfId="3" applyFont="1" applyBorder="1" applyAlignment="1">
      <alignment horizontal="center" vertical="center" wrapText="1"/>
    </xf>
    <xf numFmtId="0" fontId="29" fillId="0" borderId="24" xfId="0" applyFont="1" applyBorder="1" applyAlignment="1">
      <alignment horizontal="center" vertical="center" wrapText="1"/>
    </xf>
    <xf numFmtId="0" fontId="29" fillId="0" borderId="21" xfId="0" applyFont="1" applyBorder="1" applyAlignment="1">
      <alignment horizontal="center" vertical="center" wrapText="1"/>
    </xf>
    <xf numFmtId="0" fontId="29" fillId="0" borderId="26" xfId="0" applyFont="1" applyBorder="1" applyAlignment="1">
      <alignment horizontal="center" vertical="center" wrapText="1"/>
    </xf>
    <xf numFmtId="0" fontId="29" fillId="0" borderId="28" xfId="0" applyFont="1" applyBorder="1" applyAlignment="1">
      <alignment horizontal="center" vertical="center" wrapText="1"/>
    </xf>
    <xf numFmtId="0" fontId="29" fillId="0" borderId="27" xfId="0" applyFont="1" applyBorder="1" applyAlignment="1">
      <alignment horizontal="center" vertical="center" wrapText="1"/>
    </xf>
    <xf numFmtId="0" fontId="29" fillId="0" borderId="29" xfId="0" applyFont="1" applyBorder="1" applyAlignment="1">
      <alignment horizontal="center" vertical="center" wrapText="1"/>
    </xf>
    <xf numFmtId="0" fontId="2" fillId="8" borderId="15" xfId="0" applyFont="1" applyFill="1" applyBorder="1" applyAlignment="1">
      <alignment horizontal="center" vertical="center" wrapText="1"/>
    </xf>
    <xf numFmtId="168" fontId="5" fillId="8" borderId="15" xfId="0" applyNumberFormat="1" applyFont="1" applyFill="1" applyBorder="1" applyAlignment="1">
      <alignment horizontal="center" vertical="center" wrapText="1"/>
    </xf>
    <xf numFmtId="0" fontId="12" fillId="7" borderId="15" xfId="0" applyFont="1" applyFill="1" applyBorder="1" applyAlignment="1">
      <alignment horizontal="center" vertical="center" wrapText="1"/>
    </xf>
    <xf numFmtId="0" fontId="19" fillId="9" borderId="15" xfId="0" applyFont="1" applyFill="1" applyBorder="1" applyAlignment="1">
      <alignment horizontal="center" vertical="center"/>
    </xf>
    <xf numFmtId="0" fontId="23" fillId="9" borderId="15" xfId="0" applyFont="1" applyFill="1" applyBorder="1" applyAlignment="1">
      <alignment horizontal="center" vertical="center"/>
    </xf>
    <xf numFmtId="0" fontId="2" fillId="9" borderId="15" xfId="0" applyFont="1" applyFill="1" applyBorder="1" applyAlignment="1">
      <alignment horizontal="center" vertical="center"/>
    </xf>
    <xf numFmtId="168" fontId="2" fillId="9" borderId="16" xfId="0" applyNumberFormat="1" applyFont="1" applyFill="1" applyBorder="1" applyAlignment="1">
      <alignment horizontal="center" vertical="center" wrapText="1"/>
    </xf>
    <xf numFmtId="168" fontId="2" fillId="9" borderId="17" xfId="0" applyNumberFormat="1" applyFont="1" applyFill="1" applyBorder="1" applyAlignment="1">
      <alignment horizontal="center" vertical="center" wrapText="1"/>
    </xf>
    <xf numFmtId="0" fontId="10" fillId="3" borderId="15" xfId="0" applyFont="1" applyFill="1" applyBorder="1" applyAlignment="1">
      <alignment horizontal="center" vertical="center" wrapText="1"/>
    </xf>
    <xf numFmtId="168" fontId="12" fillId="10" borderId="15" xfId="0" applyNumberFormat="1" applyFont="1" applyFill="1" applyBorder="1" applyAlignment="1">
      <alignment horizontal="center" vertical="center" wrapText="1"/>
    </xf>
    <xf numFmtId="168" fontId="13" fillId="10" borderId="15" xfId="0" applyNumberFormat="1" applyFont="1" applyFill="1" applyBorder="1" applyAlignment="1">
      <alignment horizontal="center" vertical="center" wrapText="1"/>
    </xf>
    <xf numFmtId="0" fontId="11" fillId="3" borderId="15" xfId="0" applyFont="1" applyFill="1" applyBorder="1" applyAlignment="1">
      <alignment horizontal="center" vertical="center" wrapText="1"/>
    </xf>
    <xf numFmtId="0" fontId="1" fillId="0" borderId="0" xfId="0" applyFont="1" applyAlignment="1">
      <alignment horizontal="left" wrapText="1"/>
    </xf>
    <xf numFmtId="10" fontId="1" fillId="0" borderId="0" xfId="0" applyNumberFormat="1" applyFont="1" applyAlignment="1">
      <alignment horizontal="left" wrapText="1"/>
    </xf>
    <xf numFmtId="171" fontId="1" fillId="0" borderId="3" xfId="0" applyNumberFormat="1" applyFont="1" applyBorder="1" applyAlignment="1">
      <alignment horizontal="left" wrapText="1"/>
    </xf>
    <xf numFmtId="0" fontId="1" fillId="0" borderId="3" xfId="0" applyFont="1" applyBorder="1" applyAlignment="1">
      <alignment horizontal="left" wrapText="1"/>
    </xf>
    <xf numFmtId="165" fontId="1" fillId="0" borderId="3" xfId="0" applyNumberFormat="1" applyFont="1" applyBorder="1" applyAlignment="1">
      <alignment horizontal="left" wrapText="1"/>
    </xf>
  </cellXfs>
  <cellStyles count="4">
    <cellStyle name="Millares" xfId="2" builtinId="3"/>
    <cellStyle name="Moneda" xfId="3" builtinId="4"/>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customschemas.google.com/relationships/workbookmetadata" Target="metadata"/><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523875</xdr:colOff>
      <xdr:row>118</xdr:row>
      <xdr:rowOff>38100</xdr:rowOff>
    </xdr:from>
    <xdr:to>
      <xdr:col>2</xdr:col>
      <xdr:colOff>2371725</xdr:colOff>
      <xdr:row>124</xdr:row>
      <xdr:rowOff>144780</xdr:rowOff>
    </xdr:to>
    <xdr:pic>
      <xdr:nvPicPr>
        <xdr:cNvPr id="2" name="Imagen 1">
          <a:extLst>
            <a:ext uri="{FF2B5EF4-FFF2-40B4-BE49-F238E27FC236}">
              <a16:creationId xmlns:a16="http://schemas.microsoft.com/office/drawing/2014/main" id="{D8639456-418A-418F-AC8B-6D2BD9036B33}"/>
            </a:ext>
          </a:extLst>
        </xdr:cNvPr>
        <xdr:cNvPicPr>
          <a:picLocks noChangeAspect="1"/>
        </xdr:cNvPicPr>
      </xdr:nvPicPr>
      <xdr:blipFill>
        <a:blip xmlns:r="http://schemas.openxmlformats.org/officeDocument/2006/relationships" r:embed="rId1"/>
        <a:stretch>
          <a:fillRect/>
        </a:stretch>
      </xdr:blipFill>
      <xdr:spPr>
        <a:xfrm>
          <a:off x="2863215" y="83080860"/>
          <a:ext cx="1847850" cy="3086100"/>
        </a:xfrm>
        <a:prstGeom prst="rect">
          <a:avLst/>
        </a:prstGeom>
      </xdr:spPr>
    </xdr:pic>
    <xdr:clientData/>
  </xdr:twoCellAnchor>
  <xdr:twoCellAnchor editAs="oneCell">
    <xdr:from>
      <xdr:col>4</xdr:col>
      <xdr:colOff>1047750</xdr:colOff>
      <xdr:row>118</xdr:row>
      <xdr:rowOff>38100</xdr:rowOff>
    </xdr:from>
    <xdr:to>
      <xdr:col>5</xdr:col>
      <xdr:colOff>1099185</xdr:colOff>
      <xdr:row>119</xdr:row>
      <xdr:rowOff>194310</xdr:rowOff>
    </xdr:to>
    <xdr:pic>
      <xdr:nvPicPr>
        <xdr:cNvPr id="3" name="Imagen 2">
          <a:extLst>
            <a:ext uri="{FF2B5EF4-FFF2-40B4-BE49-F238E27FC236}">
              <a16:creationId xmlns:a16="http://schemas.microsoft.com/office/drawing/2014/main" id="{0073D110-FD91-495B-A02A-70F76EA045E9}"/>
            </a:ext>
            <a:ext uri="{147F2762-F138-4A5C-976F-8EAC2B608ADB}">
              <a16:predDERef xmlns:a16="http://schemas.microsoft.com/office/drawing/2014/main" pred="{EFE3D84E-E0E9-AD79-1842-1862491971C5}"/>
            </a:ext>
          </a:extLst>
        </xdr:cNvPr>
        <xdr:cNvPicPr>
          <a:picLocks noChangeAspect="1"/>
        </xdr:cNvPicPr>
      </xdr:nvPicPr>
      <xdr:blipFill>
        <a:blip xmlns:r="http://schemas.openxmlformats.org/officeDocument/2006/relationships" r:embed="rId2"/>
        <a:stretch>
          <a:fillRect/>
        </a:stretch>
      </xdr:blipFill>
      <xdr:spPr>
        <a:xfrm>
          <a:off x="7692390" y="83080860"/>
          <a:ext cx="1301115" cy="925830"/>
        </a:xfrm>
        <a:prstGeom prst="rect">
          <a:avLst/>
        </a:prstGeom>
      </xdr:spPr>
    </xdr:pic>
    <xdr:clientData/>
  </xdr:twoCellAnchor>
  <xdr:twoCellAnchor editAs="oneCell">
    <xdr:from>
      <xdr:col>4</xdr:col>
      <xdr:colOff>1057275</xdr:colOff>
      <xdr:row>123</xdr:row>
      <xdr:rowOff>47625</xdr:rowOff>
    </xdr:from>
    <xdr:to>
      <xdr:col>5</xdr:col>
      <xdr:colOff>1061085</xdr:colOff>
      <xdr:row>125</xdr:row>
      <xdr:rowOff>0</xdr:rowOff>
    </xdr:to>
    <xdr:pic>
      <xdr:nvPicPr>
        <xdr:cNvPr id="4" name="Imagen 3">
          <a:extLst>
            <a:ext uri="{FF2B5EF4-FFF2-40B4-BE49-F238E27FC236}">
              <a16:creationId xmlns:a16="http://schemas.microsoft.com/office/drawing/2014/main" id="{FD9C8388-4B19-4FA2-AFD6-5A33F2C71844}"/>
            </a:ext>
            <a:ext uri="{147F2762-F138-4A5C-976F-8EAC2B608ADB}">
              <a16:predDERef xmlns:a16="http://schemas.microsoft.com/office/drawing/2014/main" pred="{0C88BED2-3E29-3228-0DB7-A18C99121B1A}"/>
            </a:ext>
          </a:extLst>
        </xdr:cNvPr>
        <xdr:cNvPicPr>
          <a:picLocks noChangeAspect="1"/>
        </xdr:cNvPicPr>
      </xdr:nvPicPr>
      <xdr:blipFill>
        <a:blip xmlns:r="http://schemas.openxmlformats.org/officeDocument/2006/relationships" r:embed="rId3"/>
        <a:stretch>
          <a:fillRect/>
        </a:stretch>
      </xdr:blipFill>
      <xdr:spPr>
        <a:xfrm>
          <a:off x="7701915" y="84080985"/>
          <a:ext cx="1253490" cy="8972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D999"/>
  <sheetViews>
    <sheetView tabSelected="1" zoomScale="191" zoomScaleNormal="191" workbookViewId="0">
      <selection activeCell="F9" sqref="F9"/>
    </sheetView>
  </sheetViews>
  <sheetFormatPr defaultColWidth="11" defaultRowHeight="15.95"/>
  <cols>
    <col min="2" max="2" width="24.625" customWidth="1"/>
    <col min="3" max="3" width="29.875" customWidth="1"/>
    <col min="4" max="4" width="15.5" customWidth="1"/>
    <col min="7" max="7" width="11.125" bestFit="1" customWidth="1"/>
  </cols>
  <sheetData>
    <row r="1" spans="2:4">
      <c r="B1" s="220"/>
      <c r="C1" s="220"/>
      <c r="D1" s="221"/>
    </row>
    <row r="2" spans="2:4">
      <c r="B2" s="141"/>
      <c r="C2" s="141"/>
      <c r="D2" s="141"/>
    </row>
    <row r="3" spans="2:4">
      <c r="B3" s="220"/>
      <c r="C3" s="220"/>
      <c r="D3" s="221"/>
    </row>
    <row r="4" spans="2:4" ht="26.1">
      <c r="B4" s="137" t="s">
        <v>0</v>
      </c>
      <c r="C4" s="138"/>
      <c r="D4" s="136" t="s">
        <v>1</v>
      </c>
    </row>
    <row r="5" spans="2:4" ht="17.100000000000001">
      <c r="B5" s="36" t="s">
        <v>2</v>
      </c>
      <c r="C5" s="34">
        <v>1298925811.674974</v>
      </c>
      <c r="D5" s="39">
        <v>1</v>
      </c>
    </row>
    <row r="6" spans="2:4" ht="16.5">
      <c r="B6" s="220" t="s">
        <v>3</v>
      </c>
      <c r="C6" s="222">
        <v>81634000</v>
      </c>
      <c r="D6" s="221">
        <v>1</v>
      </c>
    </row>
    <row r="7" spans="2:4" ht="32.1" customHeight="1">
      <c r="B7" s="137" t="s">
        <v>4</v>
      </c>
      <c r="C7" s="138"/>
      <c r="D7" s="136" t="s">
        <v>1</v>
      </c>
    </row>
    <row r="8" spans="2:4" ht="33.950000000000003">
      <c r="B8" s="36" t="s">
        <v>5</v>
      </c>
      <c r="C8" s="34">
        <f>'CENTROS DE EXPERIENCIA'!G256</f>
        <v>2408159183.9045119</v>
      </c>
      <c r="D8" s="39">
        <f>C8/C10</f>
        <v>0.7425752789198562</v>
      </c>
    </row>
    <row r="9" spans="2:4" ht="33.950000000000003">
      <c r="B9" s="36" t="s">
        <v>6</v>
      </c>
      <c r="C9" s="34">
        <f>'TALENTO HUMANO'!G7</f>
        <v>834824056</v>
      </c>
      <c r="D9" s="39">
        <f>C9/C10</f>
        <v>0.2574247210801438</v>
      </c>
    </row>
    <row r="10" spans="2:4" ht="17.100000000000001">
      <c r="B10" s="1" t="s">
        <v>7</v>
      </c>
      <c r="C10" s="35">
        <f t="shared" ref="C10:D10" si="0">SUM(C8:C9)</f>
        <v>3242983239.9045119</v>
      </c>
      <c r="D10" s="40">
        <f t="shared" si="0"/>
        <v>1</v>
      </c>
    </row>
    <row r="11" spans="2:4" ht="17.100000000000001">
      <c r="B11" s="139" t="s">
        <v>8</v>
      </c>
      <c r="C11" s="140"/>
      <c r="D11" s="37" t="s">
        <v>9</v>
      </c>
    </row>
    <row r="12" spans="2:4" ht="16.5">
      <c r="B12" s="223" t="s">
        <v>10</v>
      </c>
      <c r="C12" s="224">
        <f>C5+C10+C14</f>
        <v>4623543051.5794859</v>
      </c>
      <c r="D12" s="38">
        <f>SUM(D13:D14)</f>
        <v>1</v>
      </c>
    </row>
    <row r="13" spans="2:4" ht="17.100000000000001">
      <c r="B13" s="223" t="s">
        <v>11</v>
      </c>
      <c r="C13" s="224">
        <f>C10+C5</f>
        <v>4541909051.5794859</v>
      </c>
      <c r="D13" s="38">
        <f>C13/C12</f>
        <v>0.98234384343580139</v>
      </c>
    </row>
    <row r="14" spans="2:4" ht="16.5">
      <c r="B14" s="223" t="s">
        <v>12</v>
      </c>
      <c r="C14" s="222">
        <v>81634000</v>
      </c>
      <c r="D14" s="38">
        <f>C14/C12</f>
        <v>1.7656156564198607E-2</v>
      </c>
    </row>
    <row r="15" spans="2:4">
      <c r="B15" s="220"/>
      <c r="C15" s="220"/>
      <c r="D15" s="221"/>
    </row>
    <row r="16" spans="2:4">
      <c r="B16" s="220"/>
      <c r="C16" s="220"/>
      <c r="D16" s="221"/>
    </row>
    <row r="17" spans="2:4">
      <c r="B17" s="220"/>
      <c r="C17" s="220"/>
      <c r="D17" s="221"/>
    </row>
    <row r="18" spans="2:4">
      <c r="B18" s="220"/>
      <c r="C18" s="220"/>
      <c r="D18" s="221"/>
    </row>
    <row r="19" spans="2:4">
      <c r="B19" s="220"/>
      <c r="C19" s="224"/>
      <c r="D19" s="221"/>
    </row>
    <row r="20" spans="2:4">
      <c r="B20" s="220"/>
      <c r="C20" s="220"/>
      <c r="D20" s="221"/>
    </row>
    <row r="21" spans="2:4">
      <c r="B21" s="220"/>
      <c r="C21" s="220"/>
      <c r="D21" s="221"/>
    </row>
    <row r="22" spans="2:4">
      <c r="B22" s="220"/>
      <c r="C22" s="220"/>
      <c r="D22" s="221"/>
    </row>
    <row r="23" spans="2:4">
      <c r="B23" s="220"/>
      <c r="C23" s="220"/>
      <c r="D23" s="221"/>
    </row>
    <row r="24" spans="2:4">
      <c r="B24" s="220"/>
      <c r="C24" s="220"/>
      <c r="D24" s="221"/>
    </row>
    <row r="25" spans="2:4">
      <c r="B25" s="220"/>
      <c r="C25" s="220"/>
      <c r="D25" s="221"/>
    </row>
    <row r="26" spans="2:4">
      <c r="B26" s="220"/>
      <c r="C26" s="220"/>
      <c r="D26" s="221"/>
    </row>
    <row r="27" spans="2:4">
      <c r="B27" s="220"/>
      <c r="C27" s="220"/>
      <c r="D27" s="221"/>
    </row>
    <row r="28" spans="2:4">
      <c r="B28" s="220"/>
      <c r="C28" s="220"/>
      <c r="D28" s="221"/>
    </row>
    <row r="29" spans="2:4">
      <c r="B29" s="220"/>
      <c r="C29" s="220"/>
      <c r="D29" s="221"/>
    </row>
    <row r="30" spans="2:4">
      <c r="B30" s="220"/>
      <c r="C30" s="220"/>
      <c r="D30" s="221"/>
    </row>
    <row r="31" spans="2:4">
      <c r="B31" s="220"/>
      <c r="C31" s="220"/>
      <c r="D31" s="221"/>
    </row>
    <row r="32" spans="2:4">
      <c r="B32" s="220"/>
      <c r="C32" s="220"/>
      <c r="D32" s="221"/>
    </row>
    <row r="33" spans="2:4">
      <c r="B33" s="220"/>
      <c r="C33" s="220"/>
      <c r="D33" s="221"/>
    </row>
    <row r="34" spans="2:4">
      <c r="B34" s="220"/>
      <c r="C34" s="220"/>
      <c r="D34" s="221"/>
    </row>
    <row r="35" spans="2:4">
      <c r="B35" s="220"/>
      <c r="C35" s="220"/>
      <c r="D35" s="221"/>
    </row>
    <row r="36" spans="2:4">
      <c r="B36" s="220"/>
      <c r="C36" s="220"/>
      <c r="D36" s="221"/>
    </row>
    <row r="37" spans="2:4">
      <c r="B37" s="220"/>
      <c r="C37" s="220"/>
      <c r="D37" s="221"/>
    </row>
    <row r="38" spans="2:4">
      <c r="B38" s="220"/>
      <c r="C38" s="220"/>
      <c r="D38" s="221"/>
    </row>
    <row r="39" spans="2:4">
      <c r="B39" s="220"/>
      <c r="C39" s="220"/>
      <c r="D39" s="221"/>
    </row>
    <row r="40" spans="2:4">
      <c r="B40" s="220"/>
      <c r="C40" s="220"/>
      <c r="D40" s="221"/>
    </row>
    <row r="41" spans="2:4">
      <c r="B41" s="220"/>
      <c r="C41" s="220"/>
      <c r="D41" s="221"/>
    </row>
    <row r="42" spans="2:4">
      <c r="B42" s="220"/>
      <c r="C42" s="220"/>
      <c r="D42" s="221"/>
    </row>
    <row r="43" spans="2:4">
      <c r="B43" s="220"/>
      <c r="C43" s="220"/>
      <c r="D43" s="221"/>
    </row>
    <row r="44" spans="2:4">
      <c r="B44" s="220"/>
      <c r="C44" s="220"/>
      <c r="D44" s="221"/>
    </row>
    <row r="45" spans="2:4">
      <c r="B45" s="220"/>
      <c r="C45" s="220"/>
      <c r="D45" s="221"/>
    </row>
    <row r="46" spans="2:4">
      <c r="B46" s="220"/>
      <c r="C46" s="220"/>
      <c r="D46" s="221"/>
    </row>
    <row r="47" spans="2:4">
      <c r="B47" s="220"/>
      <c r="C47" s="220"/>
      <c r="D47" s="221"/>
    </row>
    <row r="48" spans="2:4">
      <c r="B48" s="220"/>
      <c r="C48" s="220"/>
      <c r="D48" s="221"/>
    </row>
    <row r="49" spans="2:4">
      <c r="B49" s="220"/>
      <c r="C49" s="220"/>
      <c r="D49" s="221"/>
    </row>
    <row r="50" spans="2:4">
      <c r="B50" s="220"/>
      <c r="C50" s="220"/>
      <c r="D50" s="221"/>
    </row>
    <row r="51" spans="2:4">
      <c r="B51" s="220"/>
      <c r="C51" s="220"/>
      <c r="D51" s="221"/>
    </row>
    <row r="52" spans="2:4">
      <c r="B52" s="220"/>
      <c r="C52" s="220"/>
      <c r="D52" s="221"/>
    </row>
    <row r="53" spans="2:4">
      <c r="B53" s="220"/>
      <c r="C53" s="220"/>
      <c r="D53" s="221"/>
    </row>
    <row r="54" spans="2:4">
      <c r="B54" s="220"/>
      <c r="C54" s="220"/>
      <c r="D54" s="221"/>
    </row>
    <row r="55" spans="2:4">
      <c r="B55" s="220"/>
      <c r="C55" s="220"/>
      <c r="D55" s="221"/>
    </row>
    <row r="56" spans="2:4">
      <c r="B56" s="220"/>
      <c r="C56" s="220"/>
      <c r="D56" s="221"/>
    </row>
    <row r="57" spans="2:4">
      <c r="B57" s="220"/>
      <c r="C57" s="220"/>
      <c r="D57" s="221"/>
    </row>
    <row r="58" spans="2:4">
      <c r="B58" s="220"/>
      <c r="C58" s="220"/>
      <c r="D58" s="221"/>
    </row>
    <row r="59" spans="2:4">
      <c r="B59" s="220"/>
      <c r="C59" s="220"/>
      <c r="D59" s="221"/>
    </row>
    <row r="60" spans="2:4">
      <c r="B60" s="220"/>
      <c r="C60" s="220"/>
      <c r="D60" s="221"/>
    </row>
    <row r="61" spans="2:4">
      <c r="B61" s="220"/>
      <c r="C61" s="220"/>
      <c r="D61" s="221"/>
    </row>
    <row r="62" spans="2:4">
      <c r="B62" s="220"/>
      <c r="C62" s="220"/>
      <c r="D62" s="221"/>
    </row>
    <row r="63" spans="2:4">
      <c r="B63" s="220"/>
      <c r="C63" s="220"/>
      <c r="D63" s="221"/>
    </row>
    <row r="64" spans="2:4">
      <c r="B64" s="220"/>
      <c r="C64" s="220"/>
      <c r="D64" s="221"/>
    </row>
    <row r="65" spans="2:4">
      <c r="B65" s="220"/>
      <c r="C65" s="220"/>
      <c r="D65" s="221"/>
    </row>
    <row r="66" spans="2:4">
      <c r="B66" s="220"/>
      <c r="C66" s="220"/>
      <c r="D66" s="221"/>
    </row>
    <row r="67" spans="2:4">
      <c r="B67" s="220"/>
      <c r="C67" s="220"/>
      <c r="D67" s="221"/>
    </row>
    <row r="68" spans="2:4">
      <c r="B68" s="220"/>
      <c r="C68" s="220"/>
      <c r="D68" s="221"/>
    </row>
    <row r="69" spans="2:4">
      <c r="B69" s="220"/>
      <c r="C69" s="220"/>
      <c r="D69" s="221"/>
    </row>
    <row r="70" spans="2:4">
      <c r="B70" s="220"/>
      <c r="C70" s="220"/>
      <c r="D70" s="221"/>
    </row>
    <row r="71" spans="2:4">
      <c r="B71" s="220"/>
      <c r="C71" s="220"/>
      <c r="D71" s="221"/>
    </row>
    <row r="72" spans="2:4">
      <c r="B72" s="220"/>
      <c r="C72" s="220"/>
      <c r="D72" s="221"/>
    </row>
    <row r="73" spans="2:4">
      <c r="B73" s="220"/>
      <c r="C73" s="220"/>
      <c r="D73" s="221"/>
    </row>
    <row r="74" spans="2:4">
      <c r="B74" s="220"/>
      <c r="C74" s="220"/>
      <c r="D74" s="221"/>
    </row>
    <row r="75" spans="2:4">
      <c r="B75" s="220"/>
      <c r="C75" s="220"/>
      <c r="D75" s="221"/>
    </row>
    <row r="76" spans="2:4">
      <c r="B76" s="220"/>
      <c r="C76" s="220"/>
      <c r="D76" s="221"/>
    </row>
    <row r="77" spans="2:4">
      <c r="B77" s="220"/>
      <c r="C77" s="220"/>
      <c r="D77" s="221"/>
    </row>
    <row r="78" spans="2:4">
      <c r="B78" s="220"/>
      <c r="C78" s="220"/>
      <c r="D78" s="221"/>
    </row>
    <row r="79" spans="2:4">
      <c r="B79" s="220"/>
      <c r="C79" s="220"/>
      <c r="D79" s="221"/>
    </row>
    <row r="80" spans="2:4">
      <c r="B80" s="220"/>
      <c r="C80" s="220"/>
      <c r="D80" s="221"/>
    </row>
    <row r="81" spans="2:4">
      <c r="B81" s="220"/>
      <c r="C81" s="220"/>
      <c r="D81" s="221"/>
    </row>
    <row r="82" spans="2:4">
      <c r="B82" s="220"/>
      <c r="C82" s="220"/>
      <c r="D82" s="221"/>
    </row>
    <row r="83" spans="2:4">
      <c r="B83" s="220"/>
      <c r="C83" s="220"/>
      <c r="D83" s="221"/>
    </row>
    <row r="84" spans="2:4">
      <c r="B84" s="220"/>
      <c r="C84" s="220"/>
      <c r="D84" s="221"/>
    </row>
    <row r="85" spans="2:4">
      <c r="B85" s="220"/>
      <c r="C85" s="220"/>
      <c r="D85" s="221"/>
    </row>
    <row r="86" spans="2:4">
      <c r="B86" s="220"/>
      <c r="C86" s="220"/>
      <c r="D86" s="221"/>
    </row>
    <row r="87" spans="2:4">
      <c r="B87" s="220"/>
      <c r="C87" s="220"/>
      <c r="D87" s="221"/>
    </row>
    <row r="88" spans="2:4">
      <c r="B88" s="220"/>
      <c r="C88" s="220"/>
      <c r="D88" s="221"/>
    </row>
    <row r="89" spans="2:4">
      <c r="B89" s="220"/>
      <c r="C89" s="220"/>
      <c r="D89" s="221"/>
    </row>
    <row r="90" spans="2:4">
      <c r="B90" s="220"/>
      <c r="C90" s="220"/>
      <c r="D90" s="221"/>
    </row>
    <row r="91" spans="2:4">
      <c r="B91" s="220"/>
      <c r="C91" s="220"/>
      <c r="D91" s="221"/>
    </row>
    <row r="92" spans="2:4">
      <c r="B92" s="220"/>
      <c r="C92" s="220"/>
      <c r="D92" s="221"/>
    </row>
    <row r="93" spans="2:4">
      <c r="B93" s="220"/>
      <c r="C93" s="220"/>
      <c r="D93" s="221"/>
    </row>
    <row r="94" spans="2:4">
      <c r="B94" s="220"/>
      <c r="C94" s="220"/>
      <c r="D94" s="221"/>
    </row>
    <row r="95" spans="2:4">
      <c r="B95" s="220"/>
      <c r="C95" s="220"/>
      <c r="D95" s="221"/>
    </row>
    <row r="96" spans="2:4">
      <c r="B96" s="220"/>
      <c r="C96" s="220"/>
      <c r="D96" s="221"/>
    </row>
    <row r="97" spans="2:4">
      <c r="B97" s="220"/>
      <c r="C97" s="220"/>
      <c r="D97" s="221"/>
    </row>
    <row r="98" spans="2:4">
      <c r="B98" s="220"/>
      <c r="C98" s="220"/>
      <c r="D98" s="221"/>
    </row>
    <row r="99" spans="2:4">
      <c r="B99" s="220"/>
      <c r="C99" s="220"/>
      <c r="D99" s="221"/>
    </row>
    <row r="100" spans="2:4">
      <c r="B100" s="220"/>
      <c r="C100" s="220"/>
      <c r="D100" s="221"/>
    </row>
    <row r="101" spans="2:4">
      <c r="B101" s="220"/>
      <c r="C101" s="220"/>
      <c r="D101" s="221"/>
    </row>
    <row r="102" spans="2:4">
      <c r="B102" s="220"/>
      <c r="C102" s="220"/>
      <c r="D102" s="221"/>
    </row>
    <row r="103" spans="2:4">
      <c r="B103" s="220"/>
      <c r="C103" s="220"/>
      <c r="D103" s="221"/>
    </row>
    <row r="104" spans="2:4">
      <c r="B104" s="220"/>
      <c r="C104" s="220"/>
      <c r="D104" s="221"/>
    </row>
    <row r="105" spans="2:4">
      <c r="B105" s="220"/>
      <c r="C105" s="220"/>
      <c r="D105" s="221"/>
    </row>
    <row r="106" spans="2:4">
      <c r="B106" s="220"/>
      <c r="C106" s="220"/>
      <c r="D106" s="221"/>
    </row>
    <row r="107" spans="2:4">
      <c r="B107" s="220"/>
      <c r="C107" s="220"/>
      <c r="D107" s="221"/>
    </row>
    <row r="108" spans="2:4">
      <c r="B108" s="220"/>
      <c r="C108" s="220"/>
      <c r="D108" s="221"/>
    </row>
    <row r="109" spans="2:4">
      <c r="B109" s="220"/>
      <c r="C109" s="220"/>
      <c r="D109" s="221"/>
    </row>
    <row r="110" spans="2:4">
      <c r="B110" s="220"/>
      <c r="C110" s="220"/>
      <c r="D110" s="221"/>
    </row>
    <row r="111" spans="2:4">
      <c r="B111" s="220"/>
      <c r="C111" s="220"/>
      <c r="D111" s="221"/>
    </row>
    <row r="112" spans="2:4">
      <c r="B112" s="220"/>
      <c r="C112" s="220"/>
      <c r="D112" s="221"/>
    </row>
    <row r="113" spans="2:4">
      <c r="B113" s="220"/>
      <c r="C113" s="220"/>
      <c r="D113" s="221"/>
    </row>
    <row r="114" spans="2:4">
      <c r="B114" s="220"/>
      <c r="C114" s="220"/>
      <c r="D114" s="221"/>
    </row>
    <row r="115" spans="2:4">
      <c r="B115" s="220"/>
      <c r="C115" s="220"/>
      <c r="D115" s="221"/>
    </row>
    <row r="116" spans="2:4">
      <c r="B116" s="220"/>
      <c r="C116" s="220"/>
      <c r="D116" s="221"/>
    </row>
    <row r="117" spans="2:4">
      <c r="B117" s="220"/>
      <c r="C117" s="220"/>
      <c r="D117" s="221"/>
    </row>
    <row r="118" spans="2:4">
      <c r="B118" s="220"/>
      <c r="C118" s="220"/>
      <c r="D118" s="221"/>
    </row>
    <row r="119" spans="2:4">
      <c r="B119" s="220"/>
      <c r="C119" s="220"/>
      <c r="D119" s="221"/>
    </row>
    <row r="120" spans="2:4">
      <c r="B120" s="220"/>
      <c r="C120" s="220"/>
      <c r="D120" s="221"/>
    </row>
    <row r="121" spans="2:4">
      <c r="B121" s="220"/>
      <c r="C121" s="220"/>
      <c r="D121" s="221"/>
    </row>
    <row r="122" spans="2:4">
      <c r="B122" s="220"/>
      <c r="C122" s="220"/>
      <c r="D122" s="221"/>
    </row>
    <row r="123" spans="2:4">
      <c r="B123" s="220"/>
      <c r="C123" s="220"/>
      <c r="D123" s="221"/>
    </row>
    <row r="124" spans="2:4">
      <c r="B124" s="220"/>
      <c r="C124" s="220"/>
      <c r="D124" s="221"/>
    </row>
    <row r="125" spans="2:4">
      <c r="B125" s="220"/>
      <c r="C125" s="220"/>
      <c r="D125" s="221"/>
    </row>
    <row r="126" spans="2:4">
      <c r="B126" s="220"/>
      <c r="C126" s="220"/>
      <c r="D126" s="221"/>
    </row>
    <row r="127" spans="2:4">
      <c r="B127" s="220"/>
      <c r="C127" s="220"/>
      <c r="D127" s="221"/>
    </row>
    <row r="128" spans="2:4">
      <c r="B128" s="220"/>
      <c r="C128" s="220"/>
      <c r="D128" s="221"/>
    </row>
    <row r="129" spans="2:4">
      <c r="B129" s="220"/>
      <c r="C129" s="220"/>
      <c r="D129" s="221"/>
    </row>
    <row r="130" spans="2:4">
      <c r="B130" s="220"/>
      <c r="C130" s="220"/>
      <c r="D130" s="221"/>
    </row>
    <row r="131" spans="2:4">
      <c r="B131" s="220"/>
      <c r="C131" s="220"/>
      <c r="D131" s="221"/>
    </row>
    <row r="132" spans="2:4">
      <c r="B132" s="220"/>
      <c r="C132" s="220"/>
      <c r="D132" s="221"/>
    </row>
    <row r="133" spans="2:4">
      <c r="B133" s="220"/>
      <c r="C133" s="220"/>
      <c r="D133" s="221"/>
    </row>
    <row r="134" spans="2:4">
      <c r="B134" s="220"/>
      <c r="C134" s="220"/>
      <c r="D134" s="221"/>
    </row>
    <row r="135" spans="2:4">
      <c r="B135" s="220"/>
      <c r="C135" s="220"/>
      <c r="D135" s="221"/>
    </row>
    <row r="136" spans="2:4">
      <c r="B136" s="220"/>
      <c r="C136" s="220"/>
      <c r="D136" s="221"/>
    </row>
    <row r="137" spans="2:4">
      <c r="B137" s="220"/>
      <c r="C137" s="220"/>
      <c r="D137" s="221"/>
    </row>
    <row r="138" spans="2:4">
      <c r="B138" s="220"/>
      <c r="C138" s="220"/>
      <c r="D138" s="221"/>
    </row>
    <row r="139" spans="2:4">
      <c r="B139" s="220"/>
      <c r="C139" s="220"/>
      <c r="D139" s="221"/>
    </row>
    <row r="140" spans="2:4">
      <c r="B140" s="220"/>
      <c r="C140" s="220"/>
      <c r="D140" s="221"/>
    </row>
    <row r="141" spans="2:4">
      <c r="B141" s="220"/>
      <c r="C141" s="220"/>
      <c r="D141" s="221"/>
    </row>
    <row r="142" spans="2:4">
      <c r="B142" s="220"/>
      <c r="C142" s="220"/>
      <c r="D142" s="221"/>
    </row>
    <row r="143" spans="2:4">
      <c r="B143" s="220"/>
      <c r="C143" s="220"/>
      <c r="D143" s="221"/>
    </row>
    <row r="144" spans="2:4">
      <c r="B144" s="220"/>
      <c r="C144" s="220"/>
      <c r="D144" s="221"/>
    </row>
    <row r="145" spans="2:4">
      <c r="B145" s="220"/>
      <c r="C145" s="220"/>
      <c r="D145" s="221"/>
    </row>
    <row r="146" spans="2:4">
      <c r="B146" s="220"/>
      <c r="C146" s="220"/>
      <c r="D146" s="221"/>
    </row>
    <row r="147" spans="2:4">
      <c r="B147" s="220"/>
      <c r="C147" s="220"/>
      <c r="D147" s="221"/>
    </row>
    <row r="148" spans="2:4">
      <c r="B148" s="220"/>
      <c r="C148" s="220"/>
      <c r="D148" s="221"/>
    </row>
    <row r="149" spans="2:4">
      <c r="B149" s="220"/>
      <c r="C149" s="220"/>
      <c r="D149" s="221"/>
    </row>
    <row r="150" spans="2:4">
      <c r="B150" s="220"/>
      <c r="C150" s="220"/>
      <c r="D150" s="221"/>
    </row>
    <row r="151" spans="2:4">
      <c r="B151" s="220"/>
      <c r="C151" s="220"/>
      <c r="D151" s="221"/>
    </row>
    <row r="152" spans="2:4">
      <c r="B152" s="220"/>
      <c r="C152" s="220"/>
      <c r="D152" s="221"/>
    </row>
    <row r="153" spans="2:4">
      <c r="B153" s="220"/>
      <c r="C153" s="220"/>
      <c r="D153" s="221"/>
    </row>
    <row r="154" spans="2:4">
      <c r="B154" s="220"/>
      <c r="C154" s="220"/>
      <c r="D154" s="221"/>
    </row>
    <row r="155" spans="2:4">
      <c r="B155" s="220"/>
      <c r="C155" s="220"/>
      <c r="D155" s="221"/>
    </row>
    <row r="156" spans="2:4">
      <c r="B156" s="220"/>
      <c r="C156" s="220"/>
      <c r="D156" s="221"/>
    </row>
    <row r="157" spans="2:4">
      <c r="B157" s="220"/>
      <c r="C157" s="220"/>
      <c r="D157" s="221"/>
    </row>
    <row r="158" spans="2:4">
      <c r="B158" s="220"/>
      <c r="C158" s="220"/>
      <c r="D158" s="221"/>
    </row>
    <row r="159" spans="2:4">
      <c r="B159" s="220"/>
      <c r="C159" s="220"/>
      <c r="D159" s="221"/>
    </row>
    <row r="160" spans="2:4">
      <c r="B160" s="220"/>
      <c r="C160" s="220"/>
      <c r="D160" s="221"/>
    </row>
    <row r="161" spans="2:4">
      <c r="B161" s="220"/>
      <c r="C161" s="220"/>
      <c r="D161" s="221"/>
    </row>
    <row r="162" spans="2:4">
      <c r="B162" s="220"/>
      <c r="C162" s="220"/>
      <c r="D162" s="221"/>
    </row>
    <row r="163" spans="2:4">
      <c r="B163" s="220"/>
      <c r="C163" s="220"/>
      <c r="D163" s="221"/>
    </row>
    <row r="164" spans="2:4">
      <c r="B164" s="220"/>
      <c r="C164" s="220"/>
      <c r="D164" s="221"/>
    </row>
    <row r="165" spans="2:4">
      <c r="B165" s="220"/>
      <c r="C165" s="220"/>
      <c r="D165" s="221"/>
    </row>
    <row r="166" spans="2:4">
      <c r="B166" s="220"/>
      <c r="C166" s="220"/>
      <c r="D166" s="221"/>
    </row>
    <row r="167" spans="2:4">
      <c r="B167" s="220"/>
      <c r="C167" s="220"/>
      <c r="D167" s="221"/>
    </row>
    <row r="168" spans="2:4">
      <c r="B168" s="220"/>
      <c r="C168" s="220"/>
      <c r="D168" s="221"/>
    </row>
    <row r="169" spans="2:4">
      <c r="B169" s="220"/>
      <c r="C169" s="220"/>
      <c r="D169" s="221"/>
    </row>
    <row r="170" spans="2:4">
      <c r="B170" s="220"/>
      <c r="C170" s="220"/>
      <c r="D170" s="221"/>
    </row>
    <row r="171" spans="2:4">
      <c r="B171" s="220"/>
      <c r="C171" s="220"/>
      <c r="D171" s="221"/>
    </row>
    <row r="172" spans="2:4">
      <c r="B172" s="220"/>
      <c r="C172" s="220"/>
      <c r="D172" s="221"/>
    </row>
    <row r="173" spans="2:4">
      <c r="B173" s="220"/>
      <c r="C173" s="220"/>
      <c r="D173" s="221"/>
    </row>
    <row r="174" spans="2:4">
      <c r="B174" s="220"/>
      <c r="C174" s="220"/>
      <c r="D174" s="221"/>
    </row>
    <row r="175" spans="2:4">
      <c r="B175" s="220"/>
      <c r="C175" s="220"/>
      <c r="D175" s="221"/>
    </row>
    <row r="176" spans="2:4">
      <c r="B176" s="220"/>
      <c r="C176" s="220"/>
      <c r="D176" s="221"/>
    </row>
    <row r="177" spans="2:4">
      <c r="B177" s="220"/>
      <c r="C177" s="220"/>
      <c r="D177" s="221"/>
    </row>
    <row r="178" spans="2:4">
      <c r="B178" s="220"/>
      <c r="C178" s="220"/>
      <c r="D178" s="221"/>
    </row>
    <row r="179" spans="2:4">
      <c r="B179" s="220"/>
      <c r="C179" s="220"/>
      <c r="D179" s="221"/>
    </row>
    <row r="180" spans="2:4">
      <c r="B180" s="220"/>
      <c r="C180" s="220"/>
      <c r="D180" s="221"/>
    </row>
    <row r="181" spans="2:4">
      <c r="B181" s="220"/>
      <c r="C181" s="220"/>
      <c r="D181" s="221"/>
    </row>
    <row r="182" spans="2:4">
      <c r="B182" s="220"/>
      <c r="C182" s="220"/>
      <c r="D182" s="221"/>
    </row>
    <row r="183" spans="2:4">
      <c r="B183" s="220"/>
      <c r="C183" s="220"/>
      <c r="D183" s="221"/>
    </row>
    <row r="184" spans="2:4">
      <c r="B184" s="220"/>
      <c r="C184" s="220"/>
      <c r="D184" s="221"/>
    </row>
    <row r="185" spans="2:4">
      <c r="B185" s="220"/>
      <c r="C185" s="220"/>
      <c r="D185" s="221"/>
    </row>
    <row r="186" spans="2:4">
      <c r="B186" s="220"/>
      <c r="C186" s="220"/>
      <c r="D186" s="221"/>
    </row>
    <row r="187" spans="2:4">
      <c r="B187" s="220"/>
      <c r="C187" s="220"/>
      <c r="D187" s="221"/>
    </row>
    <row r="188" spans="2:4">
      <c r="B188" s="220"/>
      <c r="C188" s="220"/>
      <c r="D188" s="221"/>
    </row>
    <row r="189" spans="2:4">
      <c r="B189" s="220"/>
      <c r="C189" s="220"/>
      <c r="D189" s="221"/>
    </row>
    <row r="190" spans="2:4">
      <c r="B190" s="220"/>
      <c r="C190" s="220"/>
      <c r="D190" s="221"/>
    </row>
    <row r="191" spans="2:4">
      <c r="B191" s="220"/>
      <c r="C191" s="220"/>
      <c r="D191" s="221"/>
    </row>
    <row r="192" spans="2:4">
      <c r="B192" s="220"/>
      <c r="C192" s="220"/>
      <c r="D192" s="221"/>
    </row>
    <row r="193" spans="2:4">
      <c r="B193" s="220"/>
      <c r="C193" s="220"/>
      <c r="D193" s="221"/>
    </row>
    <row r="194" spans="2:4">
      <c r="B194" s="220"/>
      <c r="C194" s="220"/>
      <c r="D194" s="221"/>
    </row>
    <row r="195" spans="2:4">
      <c r="B195" s="220"/>
      <c r="C195" s="220"/>
      <c r="D195" s="221"/>
    </row>
    <row r="196" spans="2:4">
      <c r="B196" s="220"/>
      <c r="C196" s="220"/>
      <c r="D196" s="221"/>
    </row>
    <row r="197" spans="2:4">
      <c r="B197" s="220"/>
      <c r="C197" s="220"/>
      <c r="D197" s="221"/>
    </row>
    <row r="198" spans="2:4">
      <c r="B198" s="220"/>
      <c r="C198" s="220"/>
      <c r="D198" s="221"/>
    </row>
    <row r="199" spans="2:4">
      <c r="B199" s="220"/>
      <c r="C199" s="220"/>
      <c r="D199" s="221"/>
    </row>
    <row r="200" spans="2:4">
      <c r="B200" s="220"/>
      <c r="C200" s="220"/>
      <c r="D200" s="221"/>
    </row>
    <row r="201" spans="2:4">
      <c r="B201" s="220"/>
      <c r="C201" s="220"/>
      <c r="D201" s="221"/>
    </row>
    <row r="202" spans="2:4">
      <c r="B202" s="220"/>
      <c r="C202" s="220"/>
      <c r="D202" s="221"/>
    </row>
    <row r="203" spans="2:4">
      <c r="B203" s="220"/>
      <c r="C203" s="220"/>
      <c r="D203" s="221"/>
    </row>
    <row r="204" spans="2:4">
      <c r="B204" s="220"/>
      <c r="C204" s="220"/>
      <c r="D204" s="221"/>
    </row>
    <row r="205" spans="2:4">
      <c r="B205" s="220"/>
      <c r="C205" s="220"/>
      <c r="D205" s="221"/>
    </row>
    <row r="206" spans="2:4">
      <c r="B206" s="220"/>
      <c r="C206" s="220"/>
      <c r="D206" s="221"/>
    </row>
    <row r="207" spans="2:4">
      <c r="B207" s="220"/>
      <c r="C207" s="220"/>
      <c r="D207" s="221"/>
    </row>
    <row r="208" spans="2:4">
      <c r="B208" s="220"/>
      <c r="C208" s="220"/>
      <c r="D208" s="221"/>
    </row>
    <row r="209" spans="2:4">
      <c r="B209" s="220"/>
      <c r="C209" s="220"/>
      <c r="D209" s="221"/>
    </row>
    <row r="210" spans="2:4">
      <c r="B210" s="220"/>
      <c r="C210" s="220"/>
      <c r="D210" s="221"/>
    </row>
    <row r="211" spans="2:4">
      <c r="B211" s="220"/>
      <c r="C211" s="220"/>
      <c r="D211" s="221"/>
    </row>
    <row r="212" spans="2:4">
      <c r="B212" s="220"/>
      <c r="C212" s="220"/>
      <c r="D212" s="221"/>
    </row>
    <row r="213" spans="2:4">
      <c r="B213" s="220"/>
      <c r="C213" s="220"/>
      <c r="D213" s="221"/>
    </row>
    <row r="214" spans="2:4">
      <c r="B214" s="220"/>
      <c r="C214" s="220"/>
      <c r="D214" s="221"/>
    </row>
    <row r="215" spans="2:4">
      <c r="B215" s="220"/>
      <c r="C215" s="220"/>
      <c r="D215" s="221"/>
    </row>
    <row r="216" spans="2:4">
      <c r="B216" s="220"/>
      <c r="C216" s="220"/>
      <c r="D216" s="221"/>
    </row>
    <row r="217" spans="2:4">
      <c r="B217" s="220"/>
      <c r="C217" s="220"/>
      <c r="D217" s="221"/>
    </row>
    <row r="218" spans="2:4">
      <c r="B218" s="220"/>
      <c r="C218" s="220"/>
      <c r="D218" s="221"/>
    </row>
    <row r="219" spans="2:4">
      <c r="B219" s="220"/>
      <c r="C219" s="220"/>
      <c r="D219" s="221"/>
    </row>
    <row r="220" spans="2:4">
      <c r="B220" s="220"/>
      <c r="C220" s="220"/>
      <c r="D220" s="221"/>
    </row>
    <row r="221" spans="2:4">
      <c r="B221" s="220"/>
      <c r="C221" s="220"/>
      <c r="D221" s="221"/>
    </row>
    <row r="222" spans="2:4">
      <c r="B222" s="220"/>
      <c r="C222" s="220"/>
      <c r="D222" s="221"/>
    </row>
    <row r="223" spans="2:4">
      <c r="B223" s="220"/>
      <c r="C223" s="220"/>
      <c r="D223" s="221"/>
    </row>
    <row r="224" spans="2:4">
      <c r="B224" s="220"/>
      <c r="C224" s="220"/>
      <c r="D224" s="221"/>
    </row>
    <row r="225" spans="2:4">
      <c r="B225" s="220"/>
      <c r="C225" s="220"/>
      <c r="D225" s="221"/>
    </row>
    <row r="226" spans="2:4">
      <c r="B226" s="220"/>
      <c r="C226" s="220"/>
      <c r="D226" s="221"/>
    </row>
    <row r="227" spans="2:4">
      <c r="B227" s="220"/>
      <c r="C227" s="220"/>
      <c r="D227" s="221"/>
    </row>
    <row r="228" spans="2:4">
      <c r="B228" s="220"/>
      <c r="C228" s="220"/>
      <c r="D228" s="221"/>
    </row>
    <row r="229" spans="2:4">
      <c r="B229" s="220"/>
      <c r="C229" s="220"/>
      <c r="D229" s="221"/>
    </row>
    <row r="230" spans="2:4">
      <c r="B230" s="220"/>
      <c r="C230" s="220"/>
      <c r="D230" s="221"/>
    </row>
    <row r="231" spans="2:4">
      <c r="B231" s="220"/>
      <c r="C231" s="220"/>
      <c r="D231" s="221"/>
    </row>
    <row r="232" spans="2:4">
      <c r="B232" s="220"/>
      <c r="C232" s="220"/>
      <c r="D232" s="221"/>
    </row>
    <row r="233" spans="2:4">
      <c r="B233" s="220"/>
      <c r="C233" s="220"/>
      <c r="D233" s="221"/>
    </row>
    <row r="234" spans="2:4">
      <c r="B234" s="220"/>
      <c r="C234" s="220"/>
      <c r="D234" s="221"/>
    </row>
    <row r="235" spans="2:4">
      <c r="B235" s="220"/>
      <c r="C235" s="220"/>
      <c r="D235" s="221"/>
    </row>
    <row r="236" spans="2:4">
      <c r="B236" s="220"/>
      <c r="C236" s="220"/>
      <c r="D236" s="221"/>
    </row>
    <row r="237" spans="2:4">
      <c r="B237" s="220"/>
      <c r="C237" s="220"/>
      <c r="D237" s="221"/>
    </row>
    <row r="238" spans="2:4">
      <c r="B238" s="220"/>
      <c r="C238" s="220"/>
      <c r="D238" s="221"/>
    </row>
    <row r="239" spans="2:4">
      <c r="B239" s="220"/>
      <c r="C239" s="220"/>
      <c r="D239" s="221"/>
    </row>
    <row r="240" spans="2:4">
      <c r="B240" s="220"/>
      <c r="C240" s="220"/>
      <c r="D240" s="221"/>
    </row>
    <row r="241" spans="2:4">
      <c r="B241" s="220"/>
      <c r="C241" s="220"/>
      <c r="D241" s="221"/>
    </row>
    <row r="242" spans="2:4">
      <c r="B242" s="220"/>
      <c r="C242" s="220"/>
      <c r="D242" s="221"/>
    </row>
    <row r="243" spans="2:4">
      <c r="B243" s="220"/>
      <c r="C243" s="220"/>
      <c r="D243" s="221"/>
    </row>
    <row r="244" spans="2:4">
      <c r="B244" s="220"/>
      <c r="C244" s="220"/>
      <c r="D244" s="221"/>
    </row>
    <row r="245" spans="2:4">
      <c r="B245" s="220"/>
      <c r="C245" s="220"/>
      <c r="D245" s="221"/>
    </row>
    <row r="246" spans="2:4">
      <c r="B246" s="220"/>
      <c r="C246" s="220"/>
      <c r="D246" s="221"/>
    </row>
    <row r="247" spans="2:4">
      <c r="B247" s="220"/>
      <c r="C247" s="220"/>
      <c r="D247" s="221"/>
    </row>
    <row r="248" spans="2:4">
      <c r="B248" s="220"/>
      <c r="C248" s="220"/>
      <c r="D248" s="221"/>
    </row>
    <row r="249" spans="2:4">
      <c r="B249" s="220"/>
      <c r="C249" s="220"/>
      <c r="D249" s="221"/>
    </row>
    <row r="250" spans="2:4">
      <c r="B250" s="220"/>
      <c r="C250" s="220"/>
      <c r="D250" s="221"/>
    </row>
    <row r="251" spans="2:4">
      <c r="B251" s="220"/>
      <c r="C251" s="220"/>
      <c r="D251" s="221"/>
    </row>
    <row r="252" spans="2:4">
      <c r="B252" s="220"/>
      <c r="C252" s="220"/>
      <c r="D252" s="221"/>
    </row>
    <row r="253" spans="2:4">
      <c r="B253" s="220"/>
      <c r="C253" s="220"/>
      <c r="D253" s="221"/>
    </row>
    <row r="254" spans="2:4">
      <c r="B254" s="220"/>
      <c r="C254" s="220"/>
      <c r="D254" s="221"/>
    </row>
    <row r="255" spans="2:4">
      <c r="B255" s="220"/>
      <c r="C255" s="220"/>
      <c r="D255" s="221"/>
    </row>
    <row r="256" spans="2:4">
      <c r="B256" s="220"/>
      <c r="C256" s="220"/>
      <c r="D256" s="221"/>
    </row>
    <row r="257" spans="2:4">
      <c r="B257" s="220"/>
      <c r="C257" s="220"/>
      <c r="D257" s="221"/>
    </row>
    <row r="258" spans="2:4">
      <c r="B258" s="220"/>
      <c r="C258" s="220"/>
      <c r="D258" s="221"/>
    </row>
    <row r="259" spans="2:4">
      <c r="B259" s="220"/>
      <c r="C259" s="220"/>
      <c r="D259" s="221"/>
    </row>
    <row r="260" spans="2:4">
      <c r="B260" s="220"/>
      <c r="C260" s="220"/>
      <c r="D260" s="221"/>
    </row>
    <row r="261" spans="2:4">
      <c r="B261" s="220"/>
      <c r="C261" s="220"/>
      <c r="D261" s="221"/>
    </row>
    <row r="262" spans="2:4">
      <c r="B262" s="220"/>
      <c r="C262" s="220"/>
      <c r="D262" s="221"/>
    </row>
    <row r="263" spans="2:4">
      <c r="B263" s="220"/>
      <c r="C263" s="220"/>
      <c r="D263" s="221"/>
    </row>
    <row r="264" spans="2:4">
      <c r="B264" s="220"/>
      <c r="C264" s="220"/>
      <c r="D264" s="221"/>
    </row>
    <row r="265" spans="2:4">
      <c r="B265" s="220"/>
      <c r="C265" s="220"/>
      <c r="D265" s="221"/>
    </row>
    <row r="266" spans="2:4">
      <c r="B266" s="220"/>
      <c r="C266" s="220"/>
      <c r="D266" s="221"/>
    </row>
    <row r="267" spans="2:4">
      <c r="B267" s="220"/>
      <c r="C267" s="220"/>
      <c r="D267" s="221"/>
    </row>
    <row r="268" spans="2:4">
      <c r="B268" s="220"/>
      <c r="C268" s="220"/>
      <c r="D268" s="221"/>
    </row>
    <row r="269" spans="2:4">
      <c r="B269" s="220"/>
      <c r="C269" s="220"/>
      <c r="D269" s="221"/>
    </row>
    <row r="270" spans="2:4">
      <c r="B270" s="220"/>
      <c r="C270" s="220"/>
      <c r="D270" s="221"/>
    </row>
    <row r="271" spans="2:4">
      <c r="B271" s="220"/>
      <c r="C271" s="220"/>
      <c r="D271" s="221"/>
    </row>
    <row r="272" spans="2:4">
      <c r="B272" s="220"/>
      <c r="C272" s="220"/>
      <c r="D272" s="221"/>
    </row>
    <row r="273" spans="2:4">
      <c r="B273" s="220"/>
      <c r="C273" s="220"/>
      <c r="D273" s="221"/>
    </row>
    <row r="274" spans="2:4">
      <c r="B274" s="220"/>
      <c r="C274" s="220"/>
      <c r="D274" s="221"/>
    </row>
    <row r="275" spans="2:4">
      <c r="B275" s="220"/>
      <c r="C275" s="220"/>
      <c r="D275" s="221"/>
    </row>
    <row r="276" spans="2:4">
      <c r="B276" s="220"/>
      <c r="C276" s="220"/>
      <c r="D276" s="221"/>
    </row>
    <row r="277" spans="2:4">
      <c r="B277" s="220"/>
      <c r="C277" s="220"/>
      <c r="D277" s="221"/>
    </row>
    <row r="278" spans="2:4">
      <c r="B278" s="220"/>
      <c r="C278" s="220"/>
      <c r="D278" s="221"/>
    </row>
    <row r="279" spans="2:4">
      <c r="B279" s="220"/>
      <c r="C279" s="220"/>
      <c r="D279" s="221"/>
    </row>
    <row r="280" spans="2:4">
      <c r="B280" s="220"/>
      <c r="C280" s="220"/>
      <c r="D280" s="221"/>
    </row>
    <row r="281" spans="2:4">
      <c r="B281" s="220"/>
      <c r="C281" s="220"/>
      <c r="D281" s="221"/>
    </row>
    <row r="282" spans="2:4">
      <c r="B282" s="220"/>
      <c r="C282" s="220"/>
      <c r="D282" s="221"/>
    </row>
    <row r="283" spans="2:4">
      <c r="B283" s="220"/>
      <c r="C283" s="220"/>
      <c r="D283" s="221"/>
    </row>
    <row r="284" spans="2:4">
      <c r="B284" s="220"/>
      <c r="C284" s="220"/>
      <c r="D284" s="221"/>
    </row>
    <row r="285" spans="2:4">
      <c r="B285" s="220"/>
      <c r="C285" s="220"/>
      <c r="D285" s="221"/>
    </row>
    <row r="286" spans="2:4">
      <c r="B286" s="220"/>
      <c r="C286" s="220"/>
      <c r="D286" s="221"/>
    </row>
    <row r="287" spans="2:4">
      <c r="B287" s="220"/>
      <c r="C287" s="220"/>
      <c r="D287" s="221"/>
    </row>
    <row r="288" spans="2:4">
      <c r="B288" s="220"/>
      <c r="C288" s="220"/>
      <c r="D288" s="221"/>
    </row>
    <row r="289" spans="2:4">
      <c r="B289" s="220"/>
      <c r="C289" s="220"/>
      <c r="D289" s="221"/>
    </row>
    <row r="290" spans="2:4">
      <c r="B290" s="220"/>
      <c r="C290" s="220"/>
      <c r="D290" s="221"/>
    </row>
    <row r="291" spans="2:4">
      <c r="B291" s="220"/>
      <c r="C291" s="220"/>
      <c r="D291" s="221"/>
    </row>
    <row r="292" spans="2:4">
      <c r="B292" s="220"/>
      <c r="C292" s="220"/>
      <c r="D292" s="221"/>
    </row>
    <row r="293" spans="2:4">
      <c r="B293" s="220"/>
      <c r="C293" s="220"/>
      <c r="D293" s="221"/>
    </row>
    <row r="294" spans="2:4">
      <c r="B294" s="220"/>
      <c r="C294" s="220"/>
      <c r="D294" s="221"/>
    </row>
    <row r="295" spans="2:4">
      <c r="B295" s="220"/>
      <c r="C295" s="220"/>
      <c r="D295" s="221"/>
    </row>
    <row r="296" spans="2:4">
      <c r="B296" s="220"/>
      <c r="C296" s="220"/>
      <c r="D296" s="221"/>
    </row>
    <row r="297" spans="2:4">
      <c r="B297" s="220"/>
      <c r="C297" s="220"/>
      <c r="D297" s="221"/>
    </row>
    <row r="298" spans="2:4">
      <c r="B298" s="220"/>
      <c r="C298" s="220"/>
      <c r="D298" s="221"/>
    </row>
    <row r="299" spans="2:4">
      <c r="B299" s="220"/>
      <c r="C299" s="220"/>
      <c r="D299" s="221"/>
    </row>
    <row r="300" spans="2:4">
      <c r="B300" s="220"/>
      <c r="C300" s="220"/>
      <c r="D300" s="221"/>
    </row>
    <row r="301" spans="2:4">
      <c r="B301" s="220"/>
      <c r="C301" s="220"/>
      <c r="D301" s="221"/>
    </row>
    <row r="302" spans="2:4">
      <c r="B302" s="220"/>
      <c r="C302" s="220"/>
      <c r="D302" s="221"/>
    </row>
    <row r="303" spans="2:4">
      <c r="B303" s="220"/>
      <c r="C303" s="220"/>
      <c r="D303" s="221"/>
    </row>
    <row r="304" spans="2:4">
      <c r="B304" s="220"/>
      <c r="C304" s="220"/>
      <c r="D304" s="221"/>
    </row>
    <row r="305" spans="2:4">
      <c r="B305" s="220"/>
      <c r="C305" s="220"/>
      <c r="D305" s="221"/>
    </row>
    <row r="306" spans="2:4">
      <c r="B306" s="220"/>
      <c r="C306" s="220"/>
      <c r="D306" s="221"/>
    </row>
    <row r="307" spans="2:4">
      <c r="B307" s="220"/>
      <c r="C307" s="220"/>
      <c r="D307" s="221"/>
    </row>
    <row r="308" spans="2:4">
      <c r="B308" s="220"/>
      <c r="C308" s="220"/>
      <c r="D308" s="221"/>
    </row>
    <row r="309" spans="2:4">
      <c r="B309" s="220"/>
      <c r="C309" s="220"/>
      <c r="D309" s="221"/>
    </row>
    <row r="310" spans="2:4">
      <c r="B310" s="220"/>
      <c r="C310" s="220"/>
      <c r="D310" s="221"/>
    </row>
    <row r="311" spans="2:4">
      <c r="B311" s="220"/>
      <c r="C311" s="220"/>
      <c r="D311" s="221"/>
    </row>
    <row r="312" spans="2:4">
      <c r="B312" s="220"/>
      <c r="C312" s="220"/>
      <c r="D312" s="221"/>
    </row>
    <row r="313" spans="2:4">
      <c r="B313" s="220"/>
      <c r="C313" s="220"/>
      <c r="D313" s="221"/>
    </row>
    <row r="314" spans="2:4">
      <c r="B314" s="220"/>
      <c r="C314" s="220"/>
      <c r="D314" s="221"/>
    </row>
    <row r="315" spans="2:4">
      <c r="B315" s="220"/>
      <c r="C315" s="220"/>
      <c r="D315" s="221"/>
    </row>
    <row r="316" spans="2:4">
      <c r="B316" s="220"/>
      <c r="C316" s="220"/>
      <c r="D316" s="221"/>
    </row>
    <row r="317" spans="2:4">
      <c r="B317" s="220"/>
      <c r="C317" s="220"/>
      <c r="D317" s="221"/>
    </row>
    <row r="318" spans="2:4">
      <c r="B318" s="220"/>
      <c r="C318" s="220"/>
      <c r="D318" s="221"/>
    </row>
    <row r="319" spans="2:4">
      <c r="B319" s="220"/>
      <c r="C319" s="220"/>
      <c r="D319" s="221"/>
    </row>
    <row r="320" spans="2:4">
      <c r="B320" s="220"/>
      <c r="C320" s="220"/>
      <c r="D320" s="221"/>
    </row>
    <row r="321" spans="2:4">
      <c r="B321" s="220"/>
      <c r="C321" s="220"/>
      <c r="D321" s="221"/>
    </row>
    <row r="322" spans="2:4">
      <c r="B322" s="220"/>
      <c r="C322" s="220"/>
      <c r="D322" s="221"/>
    </row>
    <row r="323" spans="2:4">
      <c r="B323" s="220"/>
      <c r="C323" s="220"/>
      <c r="D323" s="221"/>
    </row>
    <row r="324" spans="2:4">
      <c r="B324" s="220"/>
      <c r="C324" s="220"/>
      <c r="D324" s="221"/>
    </row>
    <row r="325" spans="2:4">
      <c r="B325" s="220"/>
      <c r="C325" s="220"/>
      <c r="D325" s="221"/>
    </row>
    <row r="326" spans="2:4">
      <c r="B326" s="220"/>
      <c r="C326" s="220"/>
      <c r="D326" s="221"/>
    </row>
    <row r="327" spans="2:4">
      <c r="B327" s="220"/>
      <c r="C327" s="220"/>
      <c r="D327" s="221"/>
    </row>
    <row r="328" spans="2:4">
      <c r="B328" s="220"/>
      <c r="C328" s="220"/>
      <c r="D328" s="221"/>
    </row>
    <row r="329" spans="2:4">
      <c r="B329" s="220"/>
      <c r="C329" s="220"/>
      <c r="D329" s="221"/>
    </row>
    <row r="330" spans="2:4">
      <c r="B330" s="220"/>
      <c r="C330" s="220"/>
      <c r="D330" s="221"/>
    </row>
    <row r="331" spans="2:4">
      <c r="B331" s="220"/>
      <c r="C331" s="220"/>
      <c r="D331" s="221"/>
    </row>
    <row r="332" spans="2:4">
      <c r="B332" s="220"/>
      <c r="C332" s="220"/>
      <c r="D332" s="221"/>
    </row>
    <row r="333" spans="2:4">
      <c r="B333" s="220"/>
      <c r="C333" s="220"/>
      <c r="D333" s="221"/>
    </row>
    <row r="334" spans="2:4">
      <c r="B334" s="220"/>
      <c r="C334" s="220"/>
      <c r="D334" s="221"/>
    </row>
    <row r="335" spans="2:4">
      <c r="B335" s="220"/>
      <c r="C335" s="220"/>
      <c r="D335" s="221"/>
    </row>
    <row r="336" spans="2:4">
      <c r="B336" s="220"/>
      <c r="C336" s="220"/>
      <c r="D336" s="221"/>
    </row>
    <row r="337" spans="2:4">
      <c r="B337" s="220"/>
      <c r="C337" s="220"/>
      <c r="D337" s="221"/>
    </row>
    <row r="338" spans="2:4">
      <c r="B338" s="220"/>
      <c r="C338" s="220"/>
      <c r="D338" s="221"/>
    </row>
    <row r="339" spans="2:4">
      <c r="B339" s="220"/>
      <c r="C339" s="220"/>
      <c r="D339" s="221"/>
    </row>
    <row r="340" spans="2:4">
      <c r="B340" s="220"/>
      <c r="C340" s="220"/>
      <c r="D340" s="221"/>
    </row>
    <row r="341" spans="2:4">
      <c r="B341" s="220"/>
      <c r="C341" s="220"/>
      <c r="D341" s="221"/>
    </row>
    <row r="342" spans="2:4">
      <c r="B342" s="220"/>
      <c r="C342" s="220"/>
      <c r="D342" s="221"/>
    </row>
    <row r="343" spans="2:4">
      <c r="B343" s="220"/>
      <c r="C343" s="220"/>
      <c r="D343" s="221"/>
    </row>
    <row r="344" spans="2:4">
      <c r="B344" s="220"/>
      <c r="C344" s="220"/>
      <c r="D344" s="221"/>
    </row>
    <row r="345" spans="2:4">
      <c r="B345" s="220"/>
      <c r="C345" s="220"/>
      <c r="D345" s="221"/>
    </row>
    <row r="346" spans="2:4">
      <c r="B346" s="220"/>
      <c r="C346" s="220"/>
      <c r="D346" s="221"/>
    </row>
    <row r="347" spans="2:4">
      <c r="B347" s="220"/>
      <c r="C347" s="220"/>
      <c r="D347" s="221"/>
    </row>
    <row r="348" spans="2:4">
      <c r="B348" s="220"/>
      <c r="C348" s="220"/>
      <c r="D348" s="221"/>
    </row>
    <row r="349" spans="2:4">
      <c r="B349" s="220"/>
      <c r="C349" s="220"/>
      <c r="D349" s="221"/>
    </row>
    <row r="350" spans="2:4">
      <c r="B350" s="220"/>
      <c r="C350" s="220"/>
      <c r="D350" s="221"/>
    </row>
    <row r="351" spans="2:4">
      <c r="B351" s="220"/>
      <c r="C351" s="220"/>
      <c r="D351" s="221"/>
    </row>
    <row r="352" spans="2:4">
      <c r="B352" s="220"/>
      <c r="C352" s="220"/>
      <c r="D352" s="221"/>
    </row>
    <row r="353" spans="2:4">
      <c r="B353" s="220"/>
      <c r="C353" s="220"/>
      <c r="D353" s="221"/>
    </row>
    <row r="354" spans="2:4">
      <c r="B354" s="220"/>
      <c r="C354" s="220"/>
      <c r="D354" s="221"/>
    </row>
    <row r="355" spans="2:4">
      <c r="B355" s="220"/>
      <c r="C355" s="220"/>
      <c r="D355" s="221"/>
    </row>
    <row r="356" spans="2:4">
      <c r="B356" s="220"/>
      <c r="C356" s="220"/>
      <c r="D356" s="221"/>
    </row>
    <row r="357" spans="2:4">
      <c r="B357" s="220"/>
      <c r="C357" s="220"/>
      <c r="D357" s="221"/>
    </row>
    <row r="358" spans="2:4">
      <c r="B358" s="220"/>
      <c r="C358" s="220"/>
      <c r="D358" s="221"/>
    </row>
    <row r="359" spans="2:4">
      <c r="B359" s="220"/>
      <c r="C359" s="220"/>
      <c r="D359" s="221"/>
    </row>
    <row r="360" spans="2:4">
      <c r="B360" s="220"/>
      <c r="C360" s="220"/>
      <c r="D360" s="221"/>
    </row>
    <row r="361" spans="2:4">
      <c r="B361" s="220"/>
      <c r="C361" s="220"/>
      <c r="D361" s="221"/>
    </row>
    <row r="362" spans="2:4">
      <c r="B362" s="220"/>
      <c r="C362" s="220"/>
      <c r="D362" s="221"/>
    </row>
    <row r="363" spans="2:4">
      <c r="B363" s="220"/>
      <c r="C363" s="220"/>
      <c r="D363" s="221"/>
    </row>
    <row r="364" spans="2:4">
      <c r="B364" s="220"/>
      <c r="C364" s="220"/>
      <c r="D364" s="221"/>
    </row>
    <row r="365" spans="2:4">
      <c r="B365" s="220"/>
      <c r="C365" s="220"/>
      <c r="D365" s="221"/>
    </row>
    <row r="366" spans="2:4">
      <c r="B366" s="220"/>
      <c r="C366" s="220"/>
      <c r="D366" s="221"/>
    </row>
    <row r="367" spans="2:4">
      <c r="B367" s="220"/>
      <c r="C367" s="220"/>
      <c r="D367" s="221"/>
    </row>
    <row r="368" spans="2:4">
      <c r="B368" s="220"/>
      <c r="C368" s="220"/>
      <c r="D368" s="221"/>
    </row>
    <row r="369" spans="2:4">
      <c r="B369" s="220"/>
      <c r="C369" s="220"/>
      <c r="D369" s="221"/>
    </row>
    <row r="370" spans="2:4">
      <c r="B370" s="220"/>
      <c r="C370" s="220"/>
      <c r="D370" s="221"/>
    </row>
    <row r="371" spans="2:4">
      <c r="B371" s="220"/>
      <c r="C371" s="220"/>
      <c r="D371" s="221"/>
    </row>
    <row r="372" spans="2:4">
      <c r="B372" s="220"/>
      <c r="C372" s="220"/>
      <c r="D372" s="221"/>
    </row>
    <row r="373" spans="2:4">
      <c r="B373" s="220"/>
      <c r="C373" s="220"/>
      <c r="D373" s="221"/>
    </row>
    <row r="374" spans="2:4">
      <c r="B374" s="220"/>
      <c r="C374" s="220"/>
      <c r="D374" s="221"/>
    </row>
    <row r="375" spans="2:4">
      <c r="B375" s="220"/>
      <c r="C375" s="220"/>
      <c r="D375" s="221"/>
    </row>
    <row r="376" spans="2:4">
      <c r="B376" s="220"/>
      <c r="C376" s="220"/>
      <c r="D376" s="221"/>
    </row>
    <row r="377" spans="2:4">
      <c r="B377" s="220"/>
      <c r="C377" s="220"/>
      <c r="D377" s="221"/>
    </row>
    <row r="378" spans="2:4">
      <c r="B378" s="220"/>
      <c r="C378" s="220"/>
      <c r="D378" s="221"/>
    </row>
    <row r="379" spans="2:4">
      <c r="B379" s="220"/>
      <c r="C379" s="220"/>
      <c r="D379" s="221"/>
    </row>
    <row r="380" spans="2:4">
      <c r="B380" s="220"/>
      <c r="C380" s="220"/>
      <c r="D380" s="221"/>
    </row>
    <row r="381" spans="2:4">
      <c r="B381" s="220"/>
      <c r="C381" s="220"/>
      <c r="D381" s="221"/>
    </row>
    <row r="382" spans="2:4">
      <c r="B382" s="220"/>
      <c r="C382" s="220"/>
      <c r="D382" s="221"/>
    </row>
    <row r="383" spans="2:4">
      <c r="B383" s="220"/>
      <c r="C383" s="220"/>
      <c r="D383" s="221"/>
    </row>
    <row r="384" spans="2:4">
      <c r="B384" s="220"/>
      <c r="C384" s="220"/>
      <c r="D384" s="221"/>
    </row>
    <row r="385" spans="2:4">
      <c r="B385" s="220"/>
      <c r="C385" s="220"/>
      <c r="D385" s="221"/>
    </row>
    <row r="386" spans="2:4">
      <c r="B386" s="220"/>
      <c r="C386" s="220"/>
      <c r="D386" s="221"/>
    </row>
    <row r="387" spans="2:4">
      <c r="B387" s="220"/>
      <c r="C387" s="220"/>
      <c r="D387" s="221"/>
    </row>
    <row r="388" spans="2:4">
      <c r="B388" s="220"/>
      <c r="C388" s="220"/>
      <c r="D388" s="221"/>
    </row>
    <row r="389" spans="2:4">
      <c r="B389" s="220"/>
      <c r="C389" s="220"/>
      <c r="D389" s="221"/>
    </row>
    <row r="390" spans="2:4">
      <c r="B390" s="220"/>
      <c r="C390" s="220"/>
      <c r="D390" s="221"/>
    </row>
    <row r="391" spans="2:4">
      <c r="B391" s="220"/>
      <c r="C391" s="220"/>
      <c r="D391" s="221"/>
    </row>
    <row r="392" spans="2:4">
      <c r="B392" s="220"/>
      <c r="C392" s="220"/>
      <c r="D392" s="221"/>
    </row>
    <row r="393" spans="2:4">
      <c r="B393" s="220"/>
      <c r="C393" s="220"/>
      <c r="D393" s="221"/>
    </row>
    <row r="394" spans="2:4">
      <c r="B394" s="220"/>
      <c r="C394" s="220"/>
      <c r="D394" s="221"/>
    </row>
    <row r="395" spans="2:4">
      <c r="B395" s="220"/>
      <c r="C395" s="220"/>
      <c r="D395" s="221"/>
    </row>
    <row r="396" spans="2:4">
      <c r="B396" s="220"/>
      <c r="C396" s="220"/>
      <c r="D396" s="221"/>
    </row>
    <row r="397" spans="2:4">
      <c r="B397" s="220"/>
      <c r="C397" s="220"/>
      <c r="D397" s="221"/>
    </row>
    <row r="398" spans="2:4">
      <c r="B398" s="220"/>
      <c r="C398" s="220"/>
      <c r="D398" s="221"/>
    </row>
    <row r="399" spans="2:4">
      <c r="B399" s="220"/>
      <c r="C399" s="220"/>
      <c r="D399" s="221"/>
    </row>
    <row r="400" spans="2:4">
      <c r="B400" s="220"/>
      <c r="C400" s="220"/>
      <c r="D400" s="221"/>
    </row>
    <row r="401" spans="2:4">
      <c r="B401" s="220"/>
      <c r="C401" s="220"/>
      <c r="D401" s="221"/>
    </row>
    <row r="402" spans="2:4">
      <c r="B402" s="220"/>
      <c r="C402" s="220"/>
      <c r="D402" s="221"/>
    </row>
    <row r="403" spans="2:4">
      <c r="B403" s="220"/>
      <c r="C403" s="220"/>
      <c r="D403" s="221"/>
    </row>
    <row r="404" spans="2:4">
      <c r="B404" s="220"/>
      <c r="C404" s="220"/>
      <c r="D404" s="221"/>
    </row>
    <row r="405" spans="2:4">
      <c r="B405" s="220"/>
      <c r="C405" s="220"/>
      <c r="D405" s="221"/>
    </row>
    <row r="406" spans="2:4">
      <c r="B406" s="220"/>
      <c r="C406" s="220"/>
      <c r="D406" s="221"/>
    </row>
    <row r="407" spans="2:4">
      <c r="B407" s="220"/>
      <c r="C407" s="220"/>
      <c r="D407" s="221"/>
    </row>
    <row r="408" spans="2:4">
      <c r="B408" s="220"/>
      <c r="C408" s="220"/>
      <c r="D408" s="221"/>
    </row>
    <row r="409" spans="2:4">
      <c r="B409" s="220"/>
      <c r="C409" s="220"/>
      <c r="D409" s="221"/>
    </row>
    <row r="410" spans="2:4">
      <c r="B410" s="220"/>
      <c r="C410" s="220"/>
      <c r="D410" s="221"/>
    </row>
    <row r="411" spans="2:4">
      <c r="B411" s="220"/>
      <c r="C411" s="220"/>
      <c r="D411" s="221"/>
    </row>
    <row r="412" spans="2:4">
      <c r="B412" s="220"/>
      <c r="C412" s="220"/>
      <c r="D412" s="221"/>
    </row>
    <row r="413" spans="2:4">
      <c r="B413" s="220"/>
      <c r="C413" s="220"/>
      <c r="D413" s="221"/>
    </row>
    <row r="414" spans="2:4">
      <c r="B414" s="220"/>
      <c r="C414" s="220"/>
      <c r="D414" s="221"/>
    </row>
    <row r="415" spans="2:4">
      <c r="B415" s="220"/>
      <c r="C415" s="220"/>
      <c r="D415" s="221"/>
    </row>
    <row r="416" spans="2:4">
      <c r="B416" s="220"/>
      <c r="C416" s="220"/>
      <c r="D416" s="221"/>
    </row>
    <row r="417" spans="2:4">
      <c r="B417" s="220"/>
      <c r="C417" s="220"/>
      <c r="D417" s="221"/>
    </row>
    <row r="418" spans="2:4">
      <c r="B418" s="220"/>
      <c r="C418" s="220"/>
      <c r="D418" s="221"/>
    </row>
    <row r="419" spans="2:4">
      <c r="B419" s="220"/>
      <c r="C419" s="220"/>
      <c r="D419" s="221"/>
    </row>
    <row r="420" spans="2:4">
      <c r="B420" s="220"/>
      <c r="C420" s="220"/>
      <c r="D420" s="221"/>
    </row>
    <row r="421" spans="2:4">
      <c r="B421" s="220"/>
      <c r="C421" s="220"/>
      <c r="D421" s="221"/>
    </row>
    <row r="422" spans="2:4">
      <c r="B422" s="220"/>
      <c r="C422" s="220"/>
      <c r="D422" s="221"/>
    </row>
    <row r="423" spans="2:4">
      <c r="B423" s="220"/>
      <c r="C423" s="220"/>
      <c r="D423" s="221"/>
    </row>
    <row r="424" spans="2:4">
      <c r="B424" s="220"/>
      <c r="C424" s="220"/>
      <c r="D424" s="221"/>
    </row>
    <row r="425" spans="2:4">
      <c r="B425" s="220"/>
      <c r="C425" s="220"/>
      <c r="D425" s="221"/>
    </row>
    <row r="426" spans="2:4">
      <c r="B426" s="220"/>
      <c r="C426" s="220"/>
      <c r="D426" s="221"/>
    </row>
    <row r="427" spans="2:4">
      <c r="B427" s="220"/>
      <c r="C427" s="220"/>
      <c r="D427" s="221"/>
    </row>
    <row r="428" spans="2:4">
      <c r="B428" s="220"/>
      <c r="C428" s="220"/>
      <c r="D428" s="221"/>
    </row>
    <row r="429" spans="2:4">
      <c r="B429" s="220"/>
      <c r="C429" s="220"/>
      <c r="D429" s="221"/>
    </row>
    <row r="430" spans="2:4">
      <c r="B430" s="220"/>
      <c r="C430" s="220"/>
      <c r="D430" s="221"/>
    </row>
    <row r="431" spans="2:4">
      <c r="B431" s="220"/>
      <c r="C431" s="220"/>
      <c r="D431" s="221"/>
    </row>
    <row r="432" spans="2:4">
      <c r="B432" s="220"/>
      <c r="C432" s="220"/>
      <c r="D432" s="221"/>
    </row>
    <row r="433" spans="2:4">
      <c r="B433" s="220"/>
      <c r="C433" s="220"/>
      <c r="D433" s="221"/>
    </row>
    <row r="434" spans="2:4">
      <c r="B434" s="220"/>
      <c r="C434" s="220"/>
      <c r="D434" s="221"/>
    </row>
    <row r="435" spans="2:4">
      <c r="B435" s="220"/>
      <c r="C435" s="220"/>
      <c r="D435" s="221"/>
    </row>
    <row r="436" spans="2:4">
      <c r="B436" s="220"/>
      <c r="C436" s="220"/>
      <c r="D436" s="221"/>
    </row>
    <row r="437" spans="2:4">
      <c r="B437" s="220"/>
      <c r="C437" s="220"/>
      <c r="D437" s="221"/>
    </row>
    <row r="438" spans="2:4">
      <c r="B438" s="220"/>
      <c r="C438" s="220"/>
      <c r="D438" s="221"/>
    </row>
    <row r="439" spans="2:4">
      <c r="B439" s="220"/>
      <c r="C439" s="220"/>
      <c r="D439" s="221"/>
    </row>
    <row r="440" spans="2:4">
      <c r="B440" s="220"/>
      <c r="C440" s="220"/>
      <c r="D440" s="221"/>
    </row>
    <row r="441" spans="2:4">
      <c r="B441" s="220"/>
      <c r="C441" s="220"/>
      <c r="D441" s="221"/>
    </row>
    <row r="442" spans="2:4">
      <c r="B442" s="220"/>
      <c r="C442" s="220"/>
      <c r="D442" s="221"/>
    </row>
    <row r="443" spans="2:4">
      <c r="B443" s="220"/>
      <c r="C443" s="220"/>
      <c r="D443" s="221"/>
    </row>
    <row r="444" spans="2:4">
      <c r="B444" s="220"/>
      <c r="C444" s="220"/>
      <c r="D444" s="221"/>
    </row>
    <row r="445" spans="2:4">
      <c r="B445" s="220"/>
      <c r="C445" s="220"/>
      <c r="D445" s="221"/>
    </row>
    <row r="446" spans="2:4">
      <c r="B446" s="220"/>
      <c r="C446" s="220"/>
      <c r="D446" s="221"/>
    </row>
    <row r="447" spans="2:4">
      <c r="B447" s="220"/>
      <c r="C447" s="220"/>
      <c r="D447" s="221"/>
    </row>
    <row r="448" spans="2:4">
      <c r="B448" s="220"/>
      <c r="C448" s="220"/>
      <c r="D448" s="221"/>
    </row>
    <row r="449" spans="2:4">
      <c r="B449" s="220"/>
      <c r="C449" s="220"/>
      <c r="D449" s="221"/>
    </row>
    <row r="450" spans="2:4">
      <c r="B450" s="220"/>
      <c r="C450" s="220"/>
      <c r="D450" s="221"/>
    </row>
    <row r="451" spans="2:4">
      <c r="B451" s="220"/>
      <c r="C451" s="220"/>
      <c r="D451" s="221"/>
    </row>
    <row r="452" spans="2:4">
      <c r="B452" s="220"/>
      <c r="C452" s="220"/>
      <c r="D452" s="221"/>
    </row>
    <row r="453" spans="2:4">
      <c r="B453" s="220"/>
      <c r="C453" s="220"/>
      <c r="D453" s="221"/>
    </row>
    <row r="454" spans="2:4">
      <c r="B454" s="220"/>
      <c r="C454" s="220"/>
      <c r="D454" s="221"/>
    </row>
    <row r="455" spans="2:4">
      <c r="B455" s="220"/>
      <c r="C455" s="220"/>
      <c r="D455" s="221"/>
    </row>
    <row r="456" spans="2:4">
      <c r="B456" s="220"/>
      <c r="C456" s="220"/>
      <c r="D456" s="221"/>
    </row>
    <row r="457" spans="2:4">
      <c r="B457" s="220"/>
      <c r="C457" s="220"/>
      <c r="D457" s="221"/>
    </row>
    <row r="458" spans="2:4">
      <c r="B458" s="220"/>
      <c r="C458" s="220"/>
      <c r="D458" s="221"/>
    </row>
    <row r="459" spans="2:4">
      <c r="B459" s="220"/>
      <c r="C459" s="220"/>
      <c r="D459" s="221"/>
    </row>
    <row r="460" spans="2:4">
      <c r="B460" s="220"/>
      <c r="C460" s="220"/>
      <c r="D460" s="221"/>
    </row>
    <row r="461" spans="2:4">
      <c r="B461" s="220"/>
      <c r="C461" s="220"/>
      <c r="D461" s="221"/>
    </row>
    <row r="462" spans="2:4">
      <c r="B462" s="220"/>
      <c r="C462" s="220"/>
      <c r="D462" s="221"/>
    </row>
    <row r="463" spans="2:4">
      <c r="B463" s="220"/>
      <c r="C463" s="220"/>
      <c r="D463" s="221"/>
    </row>
    <row r="464" spans="2:4">
      <c r="B464" s="220"/>
      <c r="C464" s="220"/>
      <c r="D464" s="221"/>
    </row>
    <row r="465" spans="2:4">
      <c r="B465" s="220"/>
      <c r="C465" s="220"/>
      <c r="D465" s="221"/>
    </row>
    <row r="466" spans="2:4">
      <c r="B466" s="220"/>
      <c r="C466" s="220"/>
      <c r="D466" s="221"/>
    </row>
    <row r="467" spans="2:4">
      <c r="B467" s="220"/>
      <c r="C467" s="220"/>
      <c r="D467" s="221"/>
    </row>
    <row r="468" spans="2:4">
      <c r="B468" s="220"/>
      <c r="C468" s="220"/>
      <c r="D468" s="221"/>
    </row>
    <row r="469" spans="2:4">
      <c r="B469" s="220"/>
      <c r="C469" s="220"/>
      <c r="D469" s="221"/>
    </row>
    <row r="470" spans="2:4">
      <c r="B470" s="220"/>
      <c r="C470" s="220"/>
      <c r="D470" s="221"/>
    </row>
    <row r="471" spans="2:4">
      <c r="B471" s="220"/>
      <c r="C471" s="220"/>
      <c r="D471" s="221"/>
    </row>
    <row r="472" spans="2:4">
      <c r="B472" s="220"/>
      <c r="C472" s="220"/>
      <c r="D472" s="221"/>
    </row>
    <row r="473" spans="2:4">
      <c r="B473" s="220"/>
      <c r="C473" s="220"/>
      <c r="D473" s="221"/>
    </row>
    <row r="474" spans="2:4">
      <c r="B474" s="220"/>
      <c r="C474" s="220"/>
      <c r="D474" s="221"/>
    </row>
    <row r="475" spans="2:4">
      <c r="B475" s="220"/>
      <c r="C475" s="220"/>
      <c r="D475" s="221"/>
    </row>
    <row r="476" spans="2:4">
      <c r="B476" s="220"/>
      <c r="C476" s="220"/>
      <c r="D476" s="221"/>
    </row>
    <row r="477" spans="2:4">
      <c r="B477" s="220"/>
      <c r="C477" s="220"/>
      <c r="D477" s="221"/>
    </row>
    <row r="478" spans="2:4">
      <c r="B478" s="220"/>
      <c r="C478" s="220"/>
      <c r="D478" s="221"/>
    </row>
    <row r="479" spans="2:4">
      <c r="B479" s="220"/>
      <c r="C479" s="220"/>
      <c r="D479" s="221"/>
    </row>
    <row r="480" spans="2:4">
      <c r="B480" s="220"/>
      <c r="C480" s="220"/>
      <c r="D480" s="221"/>
    </row>
    <row r="481" spans="2:4">
      <c r="B481" s="220"/>
      <c r="C481" s="220"/>
      <c r="D481" s="221"/>
    </row>
    <row r="482" spans="2:4">
      <c r="B482" s="220"/>
      <c r="C482" s="220"/>
      <c r="D482" s="221"/>
    </row>
    <row r="483" spans="2:4">
      <c r="B483" s="220"/>
      <c r="C483" s="220"/>
      <c r="D483" s="221"/>
    </row>
    <row r="484" spans="2:4">
      <c r="B484" s="220"/>
      <c r="C484" s="220"/>
      <c r="D484" s="221"/>
    </row>
    <row r="485" spans="2:4">
      <c r="B485" s="220"/>
      <c r="C485" s="220"/>
      <c r="D485" s="221"/>
    </row>
    <row r="486" spans="2:4">
      <c r="B486" s="220"/>
      <c r="C486" s="220"/>
      <c r="D486" s="221"/>
    </row>
    <row r="487" spans="2:4">
      <c r="B487" s="220"/>
      <c r="C487" s="220"/>
      <c r="D487" s="221"/>
    </row>
    <row r="488" spans="2:4">
      <c r="B488" s="220"/>
      <c r="C488" s="220"/>
      <c r="D488" s="221"/>
    </row>
    <row r="489" spans="2:4">
      <c r="B489" s="220"/>
      <c r="C489" s="220"/>
      <c r="D489" s="221"/>
    </row>
    <row r="490" spans="2:4">
      <c r="B490" s="220"/>
      <c r="C490" s="220"/>
      <c r="D490" s="221"/>
    </row>
    <row r="491" spans="2:4">
      <c r="B491" s="220"/>
      <c r="C491" s="220"/>
      <c r="D491" s="221"/>
    </row>
    <row r="492" spans="2:4">
      <c r="B492" s="220"/>
      <c r="C492" s="220"/>
      <c r="D492" s="221"/>
    </row>
    <row r="493" spans="2:4">
      <c r="B493" s="220"/>
      <c r="C493" s="220"/>
      <c r="D493" s="221"/>
    </row>
    <row r="494" spans="2:4">
      <c r="B494" s="220"/>
      <c r="C494" s="220"/>
      <c r="D494" s="221"/>
    </row>
    <row r="495" spans="2:4">
      <c r="B495" s="220"/>
      <c r="C495" s="220"/>
      <c r="D495" s="221"/>
    </row>
    <row r="496" spans="2:4">
      <c r="B496" s="220"/>
      <c r="C496" s="220"/>
      <c r="D496" s="221"/>
    </row>
    <row r="497" spans="2:4">
      <c r="B497" s="220"/>
      <c r="C497" s="220"/>
      <c r="D497" s="221"/>
    </row>
    <row r="498" spans="2:4">
      <c r="B498" s="220"/>
      <c r="C498" s="220"/>
      <c r="D498" s="221"/>
    </row>
    <row r="499" spans="2:4">
      <c r="B499" s="220"/>
      <c r="C499" s="220"/>
      <c r="D499" s="221"/>
    </row>
    <row r="500" spans="2:4">
      <c r="B500" s="220"/>
      <c r="C500" s="220"/>
      <c r="D500" s="221"/>
    </row>
    <row r="501" spans="2:4">
      <c r="B501" s="220"/>
      <c r="C501" s="220"/>
      <c r="D501" s="221"/>
    </row>
    <row r="502" spans="2:4">
      <c r="B502" s="220"/>
      <c r="C502" s="220"/>
      <c r="D502" s="221"/>
    </row>
    <row r="503" spans="2:4">
      <c r="B503" s="220"/>
      <c r="C503" s="220"/>
      <c r="D503" s="221"/>
    </row>
    <row r="504" spans="2:4">
      <c r="B504" s="220"/>
      <c r="C504" s="220"/>
      <c r="D504" s="221"/>
    </row>
    <row r="505" spans="2:4">
      <c r="B505" s="220"/>
      <c r="C505" s="220"/>
      <c r="D505" s="221"/>
    </row>
    <row r="506" spans="2:4">
      <c r="B506" s="220"/>
      <c r="C506" s="220"/>
      <c r="D506" s="221"/>
    </row>
    <row r="507" spans="2:4">
      <c r="B507" s="220"/>
      <c r="C507" s="220"/>
      <c r="D507" s="221"/>
    </row>
    <row r="508" spans="2:4">
      <c r="B508" s="220"/>
      <c r="C508" s="220"/>
      <c r="D508" s="221"/>
    </row>
    <row r="509" spans="2:4">
      <c r="B509" s="220"/>
      <c r="C509" s="220"/>
      <c r="D509" s="221"/>
    </row>
    <row r="510" spans="2:4">
      <c r="B510" s="220"/>
      <c r="C510" s="220"/>
      <c r="D510" s="221"/>
    </row>
    <row r="511" spans="2:4">
      <c r="B511" s="220"/>
      <c r="C511" s="220"/>
      <c r="D511" s="221"/>
    </row>
    <row r="512" spans="2:4">
      <c r="B512" s="220"/>
      <c r="C512" s="220"/>
      <c r="D512" s="221"/>
    </row>
    <row r="513" spans="2:4">
      <c r="B513" s="220"/>
      <c r="C513" s="220"/>
      <c r="D513" s="221"/>
    </row>
    <row r="514" spans="2:4">
      <c r="B514" s="220"/>
      <c r="C514" s="220"/>
      <c r="D514" s="221"/>
    </row>
    <row r="515" spans="2:4">
      <c r="B515" s="220"/>
      <c r="C515" s="220"/>
      <c r="D515" s="221"/>
    </row>
    <row r="516" spans="2:4">
      <c r="B516" s="220"/>
      <c r="C516" s="220"/>
      <c r="D516" s="221"/>
    </row>
    <row r="517" spans="2:4">
      <c r="B517" s="220"/>
      <c r="C517" s="220"/>
      <c r="D517" s="221"/>
    </row>
    <row r="518" spans="2:4">
      <c r="B518" s="220"/>
      <c r="C518" s="220"/>
      <c r="D518" s="221"/>
    </row>
    <row r="519" spans="2:4">
      <c r="B519" s="220"/>
      <c r="C519" s="220"/>
      <c r="D519" s="221"/>
    </row>
    <row r="520" spans="2:4">
      <c r="B520" s="220"/>
      <c r="C520" s="220"/>
      <c r="D520" s="221"/>
    </row>
    <row r="521" spans="2:4">
      <c r="B521" s="220"/>
      <c r="C521" s="220"/>
      <c r="D521" s="221"/>
    </row>
    <row r="522" spans="2:4">
      <c r="B522" s="220"/>
      <c r="C522" s="220"/>
      <c r="D522" s="221"/>
    </row>
    <row r="523" spans="2:4">
      <c r="B523" s="220"/>
      <c r="C523" s="220"/>
      <c r="D523" s="221"/>
    </row>
    <row r="524" spans="2:4">
      <c r="B524" s="220"/>
      <c r="C524" s="220"/>
      <c r="D524" s="221"/>
    </row>
    <row r="525" spans="2:4">
      <c r="B525" s="220"/>
      <c r="C525" s="220"/>
      <c r="D525" s="221"/>
    </row>
    <row r="526" spans="2:4">
      <c r="B526" s="220"/>
      <c r="C526" s="220"/>
      <c r="D526" s="221"/>
    </row>
    <row r="527" spans="2:4">
      <c r="B527" s="220"/>
      <c r="C527" s="220"/>
      <c r="D527" s="221"/>
    </row>
    <row r="528" spans="2:4">
      <c r="B528" s="220"/>
      <c r="C528" s="220"/>
      <c r="D528" s="221"/>
    </row>
    <row r="529" spans="2:4">
      <c r="B529" s="220"/>
      <c r="C529" s="220"/>
      <c r="D529" s="221"/>
    </row>
    <row r="530" spans="2:4">
      <c r="B530" s="220"/>
      <c r="C530" s="220"/>
      <c r="D530" s="221"/>
    </row>
    <row r="531" spans="2:4">
      <c r="B531" s="220"/>
      <c r="C531" s="220"/>
      <c r="D531" s="221"/>
    </row>
    <row r="532" spans="2:4">
      <c r="B532" s="220"/>
      <c r="C532" s="220"/>
      <c r="D532" s="221"/>
    </row>
    <row r="533" spans="2:4">
      <c r="B533" s="220"/>
      <c r="C533" s="220"/>
      <c r="D533" s="221"/>
    </row>
    <row r="534" spans="2:4">
      <c r="B534" s="220"/>
      <c r="C534" s="220"/>
      <c r="D534" s="221"/>
    </row>
    <row r="535" spans="2:4">
      <c r="B535" s="220"/>
      <c r="C535" s="220"/>
      <c r="D535" s="221"/>
    </row>
    <row r="536" spans="2:4">
      <c r="B536" s="220"/>
      <c r="C536" s="220"/>
      <c r="D536" s="221"/>
    </row>
    <row r="537" spans="2:4">
      <c r="B537" s="220"/>
      <c r="C537" s="220"/>
      <c r="D537" s="221"/>
    </row>
    <row r="538" spans="2:4">
      <c r="B538" s="220"/>
      <c r="C538" s="220"/>
      <c r="D538" s="221"/>
    </row>
    <row r="539" spans="2:4">
      <c r="B539" s="220"/>
      <c r="C539" s="220"/>
      <c r="D539" s="221"/>
    </row>
    <row r="540" spans="2:4">
      <c r="B540" s="220"/>
      <c r="C540" s="220"/>
      <c r="D540" s="221"/>
    </row>
    <row r="541" spans="2:4">
      <c r="B541" s="220"/>
      <c r="C541" s="220"/>
      <c r="D541" s="221"/>
    </row>
    <row r="542" spans="2:4">
      <c r="B542" s="220"/>
      <c r="C542" s="220"/>
      <c r="D542" s="221"/>
    </row>
    <row r="543" spans="2:4">
      <c r="B543" s="220"/>
      <c r="C543" s="220"/>
      <c r="D543" s="221"/>
    </row>
    <row r="544" spans="2:4">
      <c r="B544" s="220"/>
      <c r="C544" s="220"/>
      <c r="D544" s="221"/>
    </row>
    <row r="545" spans="2:4">
      <c r="B545" s="220"/>
      <c r="C545" s="220"/>
      <c r="D545" s="221"/>
    </row>
    <row r="546" spans="2:4">
      <c r="B546" s="220"/>
      <c r="C546" s="220"/>
      <c r="D546" s="221"/>
    </row>
    <row r="547" spans="2:4">
      <c r="B547" s="220"/>
      <c r="C547" s="220"/>
      <c r="D547" s="221"/>
    </row>
    <row r="548" spans="2:4">
      <c r="B548" s="220"/>
      <c r="C548" s="220"/>
      <c r="D548" s="221"/>
    </row>
    <row r="549" spans="2:4">
      <c r="B549" s="220"/>
      <c r="C549" s="220"/>
      <c r="D549" s="221"/>
    </row>
    <row r="550" spans="2:4">
      <c r="B550" s="220"/>
      <c r="C550" s="220"/>
      <c r="D550" s="221"/>
    </row>
    <row r="551" spans="2:4">
      <c r="B551" s="220"/>
      <c r="C551" s="220"/>
      <c r="D551" s="221"/>
    </row>
    <row r="552" spans="2:4">
      <c r="B552" s="220"/>
      <c r="C552" s="220"/>
      <c r="D552" s="221"/>
    </row>
    <row r="553" spans="2:4">
      <c r="B553" s="220"/>
      <c r="C553" s="220"/>
      <c r="D553" s="221"/>
    </row>
    <row r="554" spans="2:4">
      <c r="B554" s="220"/>
      <c r="C554" s="220"/>
      <c r="D554" s="221"/>
    </row>
    <row r="555" spans="2:4">
      <c r="B555" s="220"/>
      <c r="C555" s="220"/>
      <c r="D555" s="221"/>
    </row>
    <row r="556" spans="2:4">
      <c r="B556" s="220"/>
      <c r="C556" s="220"/>
      <c r="D556" s="221"/>
    </row>
    <row r="557" spans="2:4">
      <c r="B557" s="220"/>
      <c r="C557" s="220"/>
      <c r="D557" s="221"/>
    </row>
    <row r="558" spans="2:4">
      <c r="B558" s="220"/>
      <c r="C558" s="220"/>
      <c r="D558" s="221"/>
    </row>
    <row r="559" spans="2:4">
      <c r="B559" s="220"/>
      <c r="C559" s="220"/>
      <c r="D559" s="221"/>
    </row>
    <row r="560" spans="2:4">
      <c r="B560" s="220"/>
      <c r="C560" s="220"/>
      <c r="D560" s="221"/>
    </row>
    <row r="561" spans="2:4">
      <c r="B561" s="220"/>
      <c r="C561" s="220"/>
      <c r="D561" s="221"/>
    </row>
    <row r="562" spans="2:4">
      <c r="B562" s="220"/>
      <c r="C562" s="220"/>
      <c r="D562" s="221"/>
    </row>
    <row r="563" spans="2:4">
      <c r="B563" s="220"/>
      <c r="C563" s="220"/>
      <c r="D563" s="221"/>
    </row>
    <row r="564" spans="2:4">
      <c r="B564" s="220"/>
      <c r="C564" s="220"/>
      <c r="D564" s="221"/>
    </row>
    <row r="565" spans="2:4">
      <c r="B565" s="220"/>
      <c r="C565" s="220"/>
      <c r="D565" s="221"/>
    </row>
    <row r="566" spans="2:4">
      <c r="B566" s="220"/>
      <c r="C566" s="220"/>
      <c r="D566" s="221"/>
    </row>
    <row r="567" spans="2:4">
      <c r="B567" s="220"/>
      <c r="C567" s="220"/>
      <c r="D567" s="221"/>
    </row>
    <row r="568" spans="2:4">
      <c r="B568" s="220"/>
      <c r="C568" s="220"/>
      <c r="D568" s="221"/>
    </row>
    <row r="569" spans="2:4">
      <c r="B569" s="220"/>
      <c r="C569" s="220"/>
      <c r="D569" s="221"/>
    </row>
    <row r="570" spans="2:4">
      <c r="B570" s="220"/>
      <c r="C570" s="220"/>
      <c r="D570" s="221"/>
    </row>
    <row r="571" spans="2:4">
      <c r="B571" s="220"/>
      <c r="C571" s="220"/>
      <c r="D571" s="221"/>
    </row>
    <row r="572" spans="2:4">
      <c r="B572" s="220"/>
      <c r="C572" s="220"/>
      <c r="D572" s="221"/>
    </row>
    <row r="573" spans="2:4">
      <c r="B573" s="220"/>
      <c r="C573" s="220"/>
      <c r="D573" s="221"/>
    </row>
    <row r="574" spans="2:4">
      <c r="B574" s="220"/>
      <c r="C574" s="220"/>
      <c r="D574" s="221"/>
    </row>
    <row r="575" spans="2:4">
      <c r="B575" s="220"/>
      <c r="C575" s="220"/>
      <c r="D575" s="221"/>
    </row>
    <row r="576" spans="2:4">
      <c r="B576" s="220"/>
      <c r="C576" s="220"/>
      <c r="D576" s="221"/>
    </row>
    <row r="577" spans="2:4">
      <c r="B577" s="220"/>
      <c r="C577" s="220"/>
      <c r="D577" s="221"/>
    </row>
    <row r="578" spans="2:4">
      <c r="B578" s="220"/>
      <c r="C578" s="220"/>
      <c r="D578" s="221"/>
    </row>
    <row r="579" spans="2:4">
      <c r="B579" s="220"/>
      <c r="C579" s="220"/>
      <c r="D579" s="221"/>
    </row>
    <row r="580" spans="2:4">
      <c r="B580" s="220"/>
      <c r="C580" s="220"/>
      <c r="D580" s="221"/>
    </row>
    <row r="581" spans="2:4">
      <c r="B581" s="220"/>
      <c r="C581" s="220"/>
      <c r="D581" s="221"/>
    </row>
    <row r="582" spans="2:4">
      <c r="B582" s="220"/>
      <c r="C582" s="220"/>
      <c r="D582" s="221"/>
    </row>
    <row r="583" spans="2:4">
      <c r="B583" s="220"/>
      <c r="C583" s="220"/>
      <c r="D583" s="221"/>
    </row>
    <row r="584" spans="2:4">
      <c r="B584" s="220"/>
      <c r="C584" s="220"/>
      <c r="D584" s="221"/>
    </row>
    <row r="585" spans="2:4">
      <c r="B585" s="220"/>
      <c r="C585" s="220"/>
      <c r="D585" s="221"/>
    </row>
    <row r="586" spans="2:4">
      <c r="B586" s="220"/>
      <c r="C586" s="220"/>
      <c r="D586" s="221"/>
    </row>
    <row r="587" spans="2:4">
      <c r="B587" s="220"/>
      <c r="C587" s="220"/>
      <c r="D587" s="221"/>
    </row>
    <row r="588" spans="2:4">
      <c r="B588" s="220"/>
      <c r="C588" s="220"/>
      <c r="D588" s="221"/>
    </row>
    <row r="589" spans="2:4">
      <c r="B589" s="220"/>
      <c r="C589" s="220"/>
      <c r="D589" s="221"/>
    </row>
    <row r="590" spans="2:4">
      <c r="B590" s="220"/>
      <c r="C590" s="220"/>
      <c r="D590" s="221"/>
    </row>
    <row r="591" spans="2:4">
      <c r="B591" s="220"/>
      <c r="C591" s="220"/>
      <c r="D591" s="221"/>
    </row>
    <row r="592" spans="2:4">
      <c r="B592" s="220"/>
      <c r="C592" s="220"/>
      <c r="D592" s="221"/>
    </row>
    <row r="593" spans="2:4">
      <c r="B593" s="220"/>
      <c r="C593" s="220"/>
      <c r="D593" s="221"/>
    </row>
    <row r="594" spans="2:4">
      <c r="B594" s="220"/>
      <c r="C594" s="220"/>
      <c r="D594" s="221"/>
    </row>
    <row r="595" spans="2:4">
      <c r="B595" s="220"/>
      <c r="C595" s="220"/>
      <c r="D595" s="221"/>
    </row>
    <row r="596" spans="2:4">
      <c r="B596" s="220"/>
      <c r="C596" s="220"/>
      <c r="D596" s="221"/>
    </row>
    <row r="597" spans="2:4">
      <c r="B597" s="220"/>
      <c r="C597" s="220"/>
      <c r="D597" s="221"/>
    </row>
    <row r="598" spans="2:4">
      <c r="B598" s="220"/>
      <c r="C598" s="220"/>
      <c r="D598" s="221"/>
    </row>
    <row r="599" spans="2:4">
      <c r="B599" s="220"/>
      <c r="C599" s="220"/>
      <c r="D599" s="221"/>
    </row>
    <row r="600" spans="2:4">
      <c r="B600" s="220"/>
      <c r="C600" s="220"/>
      <c r="D600" s="221"/>
    </row>
    <row r="601" spans="2:4">
      <c r="B601" s="220"/>
      <c r="C601" s="220"/>
      <c r="D601" s="221"/>
    </row>
    <row r="602" spans="2:4">
      <c r="B602" s="220"/>
      <c r="C602" s="220"/>
      <c r="D602" s="221"/>
    </row>
    <row r="603" spans="2:4">
      <c r="B603" s="220"/>
      <c r="C603" s="220"/>
      <c r="D603" s="221"/>
    </row>
    <row r="604" spans="2:4">
      <c r="B604" s="220"/>
      <c r="C604" s="220"/>
      <c r="D604" s="221"/>
    </row>
    <row r="605" spans="2:4">
      <c r="B605" s="220"/>
      <c r="C605" s="220"/>
      <c r="D605" s="221"/>
    </row>
    <row r="606" spans="2:4">
      <c r="B606" s="220"/>
      <c r="C606" s="220"/>
      <c r="D606" s="221"/>
    </row>
    <row r="607" spans="2:4">
      <c r="B607" s="220"/>
      <c r="C607" s="220"/>
      <c r="D607" s="221"/>
    </row>
    <row r="608" spans="2:4">
      <c r="B608" s="220"/>
      <c r="C608" s="220"/>
      <c r="D608" s="221"/>
    </row>
    <row r="609" spans="2:4">
      <c r="B609" s="220"/>
      <c r="C609" s="220"/>
      <c r="D609" s="221"/>
    </row>
    <row r="610" spans="2:4">
      <c r="B610" s="220"/>
      <c r="C610" s="220"/>
      <c r="D610" s="221"/>
    </row>
    <row r="611" spans="2:4">
      <c r="B611" s="220"/>
      <c r="C611" s="220"/>
      <c r="D611" s="221"/>
    </row>
    <row r="612" spans="2:4">
      <c r="B612" s="220"/>
      <c r="C612" s="220"/>
      <c r="D612" s="221"/>
    </row>
    <row r="613" spans="2:4">
      <c r="B613" s="220"/>
      <c r="C613" s="220"/>
      <c r="D613" s="221"/>
    </row>
    <row r="614" spans="2:4">
      <c r="B614" s="220"/>
      <c r="C614" s="220"/>
      <c r="D614" s="221"/>
    </row>
    <row r="615" spans="2:4">
      <c r="B615" s="220"/>
      <c r="C615" s="220"/>
      <c r="D615" s="221"/>
    </row>
    <row r="616" spans="2:4">
      <c r="B616" s="220"/>
      <c r="C616" s="220"/>
      <c r="D616" s="221"/>
    </row>
    <row r="617" spans="2:4">
      <c r="B617" s="220"/>
      <c r="C617" s="220"/>
      <c r="D617" s="221"/>
    </row>
    <row r="618" spans="2:4">
      <c r="B618" s="220"/>
      <c r="C618" s="220"/>
      <c r="D618" s="221"/>
    </row>
    <row r="619" spans="2:4">
      <c r="B619" s="220"/>
      <c r="C619" s="220"/>
      <c r="D619" s="221"/>
    </row>
    <row r="620" spans="2:4">
      <c r="B620" s="220"/>
      <c r="C620" s="220"/>
      <c r="D620" s="221"/>
    </row>
    <row r="621" spans="2:4">
      <c r="B621" s="220"/>
      <c r="C621" s="220"/>
      <c r="D621" s="221"/>
    </row>
    <row r="622" spans="2:4">
      <c r="B622" s="220"/>
      <c r="C622" s="220"/>
      <c r="D622" s="221"/>
    </row>
    <row r="623" spans="2:4">
      <c r="B623" s="220"/>
      <c r="C623" s="220"/>
      <c r="D623" s="221"/>
    </row>
    <row r="624" spans="2:4">
      <c r="B624" s="220"/>
      <c r="C624" s="220"/>
      <c r="D624" s="221"/>
    </row>
    <row r="625" spans="2:4">
      <c r="B625" s="220"/>
      <c r="C625" s="220"/>
      <c r="D625" s="221"/>
    </row>
    <row r="626" spans="2:4">
      <c r="B626" s="220"/>
      <c r="C626" s="220"/>
      <c r="D626" s="221"/>
    </row>
    <row r="627" spans="2:4">
      <c r="B627" s="220"/>
      <c r="C627" s="220"/>
      <c r="D627" s="221"/>
    </row>
    <row r="628" spans="2:4">
      <c r="B628" s="220"/>
      <c r="C628" s="220"/>
      <c r="D628" s="221"/>
    </row>
    <row r="629" spans="2:4">
      <c r="B629" s="220"/>
      <c r="C629" s="220"/>
      <c r="D629" s="221"/>
    </row>
    <row r="630" spans="2:4">
      <c r="B630" s="220"/>
      <c r="C630" s="220"/>
      <c r="D630" s="221"/>
    </row>
    <row r="631" spans="2:4">
      <c r="B631" s="220"/>
      <c r="C631" s="220"/>
      <c r="D631" s="221"/>
    </row>
    <row r="632" spans="2:4">
      <c r="B632" s="220"/>
      <c r="C632" s="220"/>
      <c r="D632" s="221"/>
    </row>
    <row r="633" spans="2:4">
      <c r="B633" s="220"/>
      <c r="C633" s="220"/>
      <c r="D633" s="221"/>
    </row>
    <row r="634" spans="2:4">
      <c r="B634" s="220"/>
      <c r="C634" s="220"/>
      <c r="D634" s="221"/>
    </row>
    <row r="635" spans="2:4">
      <c r="B635" s="220"/>
      <c r="C635" s="220"/>
      <c r="D635" s="221"/>
    </row>
    <row r="636" spans="2:4">
      <c r="B636" s="220"/>
      <c r="C636" s="220"/>
      <c r="D636" s="221"/>
    </row>
    <row r="637" spans="2:4">
      <c r="B637" s="220"/>
      <c r="C637" s="220"/>
      <c r="D637" s="221"/>
    </row>
    <row r="638" spans="2:4">
      <c r="B638" s="220"/>
      <c r="C638" s="220"/>
      <c r="D638" s="221"/>
    </row>
    <row r="639" spans="2:4">
      <c r="B639" s="220"/>
      <c r="C639" s="220"/>
      <c r="D639" s="221"/>
    </row>
    <row r="640" spans="2:4">
      <c r="B640" s="220"/>
      <c r="C640" s="220"/>
      <c r="D640" s="221"/>
    </row>
    <row r="641" spans="2:4">
      <c r="B641" s="220"/>
      <c r="C641" s="220"/>
      <c r="D641" s="221"/>
    </row>
    <row r="642" spans="2:4">
      <c r="B642" s="220"/>
      <c r="C642" s="220"/>
      <c r="D642" s="221"/>
    </row>
    <row r="643" spans="2:4">
      <c r="B643" s="220"/>
      <c r="C643" s="220"/>
      <c r="D643" s="221"/>
    </row>
    <row r="644" spans="2:4">
      <c r="B644" s="220"/>
      <c r="C644" s="220"/>
      <c r="D644" s="221"/>
    </row>
    <row r="645" spans="2:4">
      <c r="B645" s="220"/>
      <c r="C645" s="220"/>
      <c r="D645" s="221"/>
    </row>
    <row r="646" spans="2:4">
      <c r="B646" s="220"/>
      <c r="C646" s="220"/>
      <c r="D646" s="221"/>
    </row>
    <row r="647" spans="2:4">
      <c r="B647" s="220"/>
      <c r="C647" s="220"/>
      <c r="D647" s="221"/>
    </row>
    <row r="648" spans="2:4">
      <c r="B648" s="220"/>
      <c r="C648" s="220"/>
      <c r="D648" s="221"/>
    </row>
    <row r="649" spans="2:4">
      <c r="B649" s="220"/>
      <c r="C649" s="220"/>
      <c r="D649" s="221"/>
    </row>
    <row r="650" spans="2:4">
      <c r="B650" s="220"/>
      <c r="C650" s="220"/>
      <c r="D650" s="221"/>
    </row>
    <row r="651" spans="2:4">
      <c r="B651" s="220"/>
      <c r="C651" s="220"/>
      <c r="D651" s="221"/>
    </row>
    <row r="652" spans="2:4">
      <c r="B652" s="220"/>
      <c r="C652" s="220"/>
      <c r="D652" s="221"/>
    </row>
    <row r="653" spans="2:4">
      <c r="B653" s="220"/>
      <c r="C653" s="220"/>
      <c r="D653" s="221"/>
    </row>
    <row r="654" spans="2:4">
      <c r="B654" s="220"/>
      <c r="C654" s="220"/>
      <c r="D654" s="221"/>
    </row>
    <row r="655" spans="2:4">
      <c r="B655" s="220"/>
      <c r="C655" s="220"/>
      <c r="D655" s="221"/>
    </row>
    <row r="656" spans="2:4">
      <c r="B656" s="220"/>
      <c r="C656" s="220"/>
      <c r="D656" s="221"/>
    </row>
    <row r="657" spans="2:4">
      <c r="B657" s="220"/>
      <c r="C657" s="220"/>
      <c r="D657" s="221"/>
    </row>
    <row r="658" spans="2:4">
      <c r="B658" s="220"/>
      <c r="C658" s="220"/>
      <c r="D658" s="221"/>
    </row>
    <row r="659" spans="2:4">
      <c r="B659" s="220"/>
      <c r="C659" s="220"/>
      <c r="D659" s="221"/>
    </row>
    <row r="660" spans="2:4">
      <c r="B660" s="220"/>
      <c r="C660" s="220"/>
      <c r="D660" s="221"/>
    </row>
    <row r="661" spans="2:4">
      <c r="B661" s="220"/>
      <c r="C661" s="220"/>
      <c r="D661" s="221"/>
    </row>
    <row r="662" spans="2:4">
      <c r="B662" s="220"/>
      <c r="C662" s="220"/>
      <c r="D662" s="221"/>
    </row>
    <row r="663" spans="2:4">
      <c r="B663" s="220"/>
      <c r="C663" s="220"/>
      <c r="D663" s="221"/>
    </row>
    <row r="664" spans="2:4">
      <c r="B664" s="220"/>
      <c r="C664" s="220"/>
      <c r="D664" s="221"/>
    </row>
    <row r="665" spans="2:4">
      <c r="B665" s="220"/>
      <c r="C665" s="220"/>
      <c r="D665" s="221"/>
    </row>
    <row r="666" spans="2:4">
      <c r="B666" s="220"/>
      <c r="C666" s="220"/>
      <c r="D666" s="221"/>
    </row>
    <row r="667" spans="2:4">
      <c r="B667" s="220"/>
      <c r="C667" s="220"/>
      <c r="D667" s="221"/>
    </row>
    <row r="668" spans="2:4">
      <c r="B668" s="220"/>
      <c r="C668" s="220"/>
      <c r="D668" s="221"/>
    </row>
    <row r="669" spans="2:4">
      <c r="B669" s="220"/>
      <c r="C669" s="220"/>
      <c r="D669" s="221"/>
    </row>
    <row r="670" spans="2:4">
      <c r="B670" s="220"/>
      <c r="C670" s="220"/>
      <c r="D670" s="221"/>
    </row>
    <row r="671" spans="2:4">
      <c r="B671" s="220"/>
      <c r="C671" s="220"/>
      <c r="D671" s="221"/>
    </row>
    <row r="672" spans="2:4">
      <c r="B672" s="220"/>
      <c r="C672" s="220"/>
      <c r="D672" s="221"/>
    </row>
    <row r="673" spans="2:4">
      <c r="B673" s="220"/>
      <c r="C673" s="220"/>
      <c r="D673" s="221"/>
    </row>
    <row r="674" spans="2:4">
      <c r="B674" s="220"/>
      <c r="C674" s="220"/>
      <c r="D674" s="221"/>
    </row>
    <row r="675" spans="2:4">
      <c r="B675" s="220"/>
      <c r="C675" s="220"/>
      <c r="D675" s="221"/>
    </row>
    <row r="676" spans="2:4">
      <c r="B676" s="220"/>
      <c r="C676" s="220"/>
      <c r="D676" s="221"/>
    </row>
    <row r="677" spans="2:4">
      <c r="B677" s="220"/>
      <c r="C677" s="220"/>
      <c r="D677" s="221"/>
    </row>
    <row r="678" spans="2:4">
      <c r="B678" s="220"/>
      <c r="C678" s="220"/>
      <c r="D678" s="221"/>
    </row>
    <row r="679" spans="2:4">
      <c r="B679" s="220"/>
      <c r="C679" s="220"/>
      <c r="D679" s="221"/>
    </row>
    <row r="680" spans="2:4">
      <c r="B680" s="220"/>
      <c r="C680" s="220"/>
      <c r="D680" s="221"/>
    </row>
    <row r="681" spans="2:4">
      <c r="B681" s="220"/>
      <c r="C681" s="220"/>
      <c r="D681" s="221"/>
    </row>
    <row r="682" spans="2:4">
      <c r="B682" s="220"/>
      <c r="C682" s="220"/>
      <c r="D682" s="221"/>
    </row>
    <row r="683" spans="2:4">
      <c r="B683" s="220"/>
      <c r="C683" s="220"/>
      <c r="D683" s="221"/>
    </row>
    <row r="684" spans="2:4">
      <c r="B684" s="220"/>
      <c r="C684" s="220"/>
      <c r="D684" s="221"/>
    </row>
    <row r="685" spans="2:4">
      <c r="B685" s="220"/>
      <c r="C685" s="220"/>
      <c r="D685" s="221"/>
    </row>
    <row r="686" spans="2:4">
      <c r="B686" s="220"/>
      <c r="C686" s="220"/>
      <c r="D686" s="221"/>
    </row>
    <row r="687" spans="2:4">
      <c r="B687" s="220"/>
      <c r="C687" s="220"/>
      <c r="D687" s="221"/>
    </row>
    <row r="688" spans="2:4">
      <c r="B688" s="220"/>
      <c r="C688" s="220"/>
      <c r="D688" s="221"/>
    </row>
    <row r="689" spans="2:4">
      <c r="B689" s="220"/>
      <c r="C689" s="220"/>
      <c r="D689" s="221"/>
    </row>
    <row r="690" spans="2:4">
      <c r="B690" s="220"/>
      <c r="C690" s="220"/>
      <c r="D690" s="221"/>
    </row>
    <row r="691" spans="2:4">
      <c r="B691" s="220"/>
      <c r="C691" s="220"/>
      <c r="D691" s="221"/>
    </row>
    <row r="692" spans="2:4">
      <c r="B692" s="220"/>
      <c r="C692" s="220"/>
      <c r="D692" s="221"/>
    </row>
    <row r="693" spans="2:4">
      <c r="B693" s="220"/>
      <c r="C693" s="220"/>
      <c r="D693" s="221"/>
    </row>
    <row r="694" spans="2:4">
      <c r="B694" s="220"/>
      <c r="C694" s="220"/>
      <c r="D694" s="221"/>
    </row>
    <row r="695" spans="2:4">
      <c r="B695" s="220"/>
      <c r="C695" s="220"/>
      <c r="D695" s="221"/>
    </row>
    <row r="696" spans="2:4">
      <c r="B696" s="220"/>
      <c r="C696" s="220"/>
      <c r="D696" s="221"/>
    </row>
    <row r="697" spans="2:4">
      <c r="B697" s="220"/>
      <c r="C697" s="220"/>
      <c r="D697" s="221"/>
    </row>
    <row r="698" spans="2:4">
      <c r="B698" s="220"/>
      <c r="C698" s="220"/>
      <c r="D698" s="221"/>
    </row>
    <row r="699" spans="2:4">
      <c r="B699" s="220"/>
      <c r="C699" s="220"/>
      <c r="D699" s="221"/>
    </row>
    <row r="700" spans="2:4">
      <c r="B700" s="220"/>
      <c r="C700" s="220"/>
      <c r="D700" s="221"/>
    </row>
    <row r="701" spans="2:4">
      <c r="B701" s="220"/>
      <c r="C701" s="220"/>
      <c r="D701" s="221"/>
    </row>
    <row r="702" spans="2:4">
      <c r="B702" s="220"/>
      <c r="C702" s="220"/>
      <c r="D702" s="221"/>
    </row>
    <row r="703" spans="2:4">
      <c r="B703" s="220"/>
      <c r="C703" s="220"/>
      <c r="D703" s="221"/>
    </row>
    <row r="704" spans="2:4">
      <c r="B704" s="220"/>
      <c r="C704" s="220"/>
      <c r="D704" s="221"/>
    </row>
    <row r="705" spans="2:4">
      <c r="B705" s="220"/>
      <c r="C705" s="220"/>
      <c r="D705" s="221"/>
    </row>
    <row r="706" spans="2:4">
      <c r="B706" s="220"/>
      <c r="C706" s="220"/>
      <c r="D706" s="221"/>
    </row>
    <row r="707" spans="2:4">
      <c r="B707" s="220"/>
      <c r="C707" s="220"/>
      <c r="D707" s="221"/>
    </row>
    <row r="708" spans="2:4">
      <c r="B708" s="220"/>
      <c r="C708" s="220"/>
      <c r="D708" s="221"/>
    </row>
    <row r="709" spans="2:4">
      <c r="B709" s="220"/>
      <c r="C709" s="220"/>
      <c r="D709" s="221"/>
    </row>
    <row r="710" spans="2:4">
      <c r="B710" s="220"/>
      <c r="C710" s="220"/>
      <c r="D710" s="221"/>
    </row>
    <row r="711" spans="2:4">
      <c r="B711" s="220"/>
      <c r="C711" s="220"/>
      <c r="D711" s="221"/>
    </row>
    <row r="712" spans="2:4">
      <c r="B712" s="220"/>
      <c r="C712" s="220"/>
      <c r="D712" s="221"/>
    </row>
    <row r="713" spans="2:4">
      <c r="B713" s="220"/>
      <c r="C713" s="220"/>
      <c r="D713" s="221"/>
    </row>
    <row r="714" spans="2:4">
      <c r="B714" s="220"/>
      <c r="C714" s="220"/>
      <c r="D714" s="221"/>
    </row>
    <row r="715" spans="2:4">
      <c r="B715" s="220"/>
      <c r="C715" s="220"/>
      <c r="D715" s="221"/>
    </row>
    <row r="716" spans="2:4">
      <c r="B716" s="220"/>
      <c r="C716" s="220"/>
      <c r="D716" s="221"/>
    </row>
    <row r="717" spans="2:4">
      <c r="B717" s="220"/>
      <c r="C717" s="220"/>
      <c r="D717" s="221"/>
    </row>
    <row r="718" spans="2:4">
      <c r="B718" s="220"/>
      <c r="C718" s="220"/>
      <c r="D718" s="221"/>
    </row>
    <row r="719" spans="2:4">
      <c r="B719" s="220"/>
      <c r="C719" s="220"/>
      <c r="D719" s="221"/>
    </row>
    <row r="720" spans="2:4">
      <c r="B720" s="220"/>
      <c r="C720" s="220"/>
      <c r="D720" s="221"/>
    </row>
    <row r="721" spans="2:4">
      <c r="B721" s="220"/>
      <c r="C721" s="220"/>
      <c r="D721" s="221"/>
    </row>
    <row r="722" spans="2:4">
      <c r="B722" s="220"/>
      <c r="C722" s="220"/>
      <c r="D722" s="221"/>
    </row>
    <row r="723" spans="2:4">
      <c r="B723" s="220"/>
      <c r="C723" s="220"/>
      <c r="D723" s="221"/>
    </row>
    <row r="724" spans="2:4">
      <c r="B724" s="220"/>
      <c r="C724" s="220"/>
      <c r="D724" s="221"/>
    </row>
    <row r="725" spans="2:4">
      <c r="B725" s="220"/>
      <c r="C725" s="220"/>
      <c r="D725" s="221"/>
    </row>
    <row r="726" spans="2:4">
      <c r="B726" s="220"/>
      <c r="C726" s="220"/>
      <c r="D726" s="221"/>
    </row>
    <row r="727" spans="2:4">
      <c r="B727" s="220"/>
      <c r="C727" s="220"/>
      <c r="D727" s="221"/>
    </row>
    <row r="728" spans="2:4">
      <c r="B728" s="220"/>
      <c r="C728" s="220"/>
      <c r="D728" s="221"/>
    </row>
    <row r="729" spans="2:4">
      <c r="B729" s="220"/>
      <c r="C729" s="220"/>
      <c r="D729" s="221"/>
    </row>
    <row r="730" spans="2:4">
      <c r="B730" s="220"/>
      <c r="C730" s="220"/>
      <c r="D730" s="221"/>
    </row>
    <row r="731" spans="2:4">
      <c r="B731" s="220"/>
      <c r="C731" s="220"/>
      <c r="D731" s="221"/>
    </row>
    <row r="732" spans="2:4">
      <c r="B732" s="220"/>
      <c r="C732" s="220"/>
      <c r="D732" s="221"/>
    </row>
    <row r="733" spans="2:4">
      <c r="B733" s="220"/>
      <c r="C733" s="220"/>
      <c r="D733" s="221"/>
    </row>
    <row r="734" spans="2:4">
      <c r="B734" s="220"/>
      <c r="C734" s="220"/>
      <c r="D734" s="221"/>
    </row>
    <row r="735" spans="2:4">
      <c r="B735" s="220"/>
      <c r="C735" s="220"/>
      <c r="D735" s="221"/>
    </row>
    <row r="736" spans="2:4">
      <c r="B736" s="220"/>
      <c r="C736" s="220"/>
      <c r="D736" s="221"/>
    </row>
    <row r="737" spans="2:4">
      <c r="B737" s="220"/>
      <c r="C737" s="220"/>
      <c r="D737" s="221"/>
    </row>
    <row r="738" spans="2:4">
      <c r="B738" s="220"/>
      <c r="C738" s="220"/>
      <c r="D738" s="221"/>
    </row>
    <row r="739" spans="2:4">
      <c r="B739" s="220"/>
      <c r="C739" s="220"/>
      <c r="D739" s="221"/>
    </row>
    <row r="740" spans="2:4">
      <c r="B740" s="220"/>
      <c r="C740" s="220"/>
      <c r="D740" s="221"/>
    </row>
    <row r="741" spans="2:4">
      <c r="B741" s="220"/>
      <c r="C741" s="220"/>
      <c r="D741" s="221"/>
    </row>
    <row r="742" spans="2:4">
      <c r="B742" s="220"/>
      <c r="C742" s="220"/>
      <c r="D742" s="221"/>
    </row>
    <row r="743" spans="2:4">
      <c r="B743" s="220"/>
      <c r="C743" s="220"/>
      <c r="D743" s="221"/>
    </row>
    <row r="744" spans="2:4">
      <c r="B744" s="220"/>
      <c r="C744" s="220"/>
      <c r="D744" s="221"/>
    </row>
    <row r="745" spans="2:4">
      <c r="B745" s="220"/>
      <c r="C745" s="220"/>
      <c r="D745" s="221"/>
    </row>
    <row r="746" spans="2:4">
      <c r="B746" s="220"/>
      <c r="C746" s="220"/>
      <c r="D746" s="221"/>
    </row>
    <row r="747" spans="2:4">
      <c r="B747" s="220"/>
      <c r="C747" s="220"/>
      <c r="D747" s="221"/>
    </row>
    <row r="748" spans="2:4">
      <c r="B748" s="220"/>
      <c r="C748" s="220"/>
      <c r="D748" s="221"/>
    </row>
    <row r="749" spans="2:4">
      <c r="B749" s="220"/>
      <c r="C749" s="220"/>
      <c r="D749" s="221"/>
    </row>
    <row r="750" spans="2:4">
      <c r="B750" s="220"/>
      <c r="C750" s="220"/>
      <c r="D750" s="221"/>
    </row>
    <row r="751" spans="2:4">
      <c r="B751" s="220"/>
      <c r="C751" s="220"/>
      <c r="D751" s="221"/>
    </row>
    <row r="752" spans="2:4">
      <c r="B752" s="220"/>
      <c r="C752" s="220"/>
      <c r="D752" s="221"/>
    </row>
    <row r="753" spans="2:4">
      <c r="B753" s="220"/>
      <c r="C753" s="220"/>
      <c r="D753" s="221"/>
    </row>
    <row r="754" spans="2:4">
      <c r="B754" s="220"/>
      <c r="C754" s="220"/>
      <c r="D754" s="221"/>
    </row>
    <row r="755" spans="2:4">
      <c r="B755" s="220"/>
      <c r="C755" s="220"/>
      <c r="D755" s="221"/>
    </row>
    <row r="756" spans="2:4">
      <c r="B756" s="220"/>
      <c r="C756" s="220"/>
      <c r="D756" s="221"/>
    </row>
    <row r="757" spans="2:4">
      <c r="B757" s="220"/>
      <c r="C757" s="220"/>
      <c r="D757" s="221"/>
    </row>
    <row r="758" spans="2:4">
      <c r="B758" s="220"/>
      <c r="C758" s="220"/>
      <c r="D758" s="221"/>
    </row>
    <row r="759" spans="2:4">
      <c r="B759" s="220"/>
      <c r="C759" s="220"/>
      <c r="D759" s="221"/>
    </row>
    <row r="760" spans="2:4">
      <c r="B760" s="220"/>
      <c r="C760" s="220"/>
      <c r="D760" s="221"/>
    </row>
    <row r="761" spans="2:4">
      <c r="B761" s="220"/>
      <c r="C761" s="220"/>
      <c r="D761" s="221"/>
    </row>
    <row r="762" spans="2:4">
      <c r="B762" s="220"/>
      <c r="C762" s="220"/>
      <c r="D762" s="221"/>
    </row>
    <row r="763" spans="2:4">
      <c r="B763" s="220"/>
      <c r="C763" s="220"/>
      <c r="D763" s="221"/>
    </row>
    <row r="764" spans="2:4">
      <c r="B764" s="220"/>
      <c r="C764" s="220"/>
      <c r="D764" s="221"/>
    </row>
    <row r="765" spans="2:4">
      <c r="B765" s="220"/>
      <c r="C765" s="220"/>
      <c r="D765" s="221"/>
    </row>
    <row r="766" spans="2:4">
      <c r="B766" s="220"/>
      <c r="C766" s="220"/>
      <c r="D766" s="221"/>
    </row>
    <row r="767" spans="2:4">
      <c r="B767" s="220"/>
      <c r="C767" s="220"/>
      <c r="D767" s="221"/>
    </row>
    <row r="768" spans="2:4">
      <c r="B768" s="220"/>
      <c r="C768" s="220"/>
      <c r="D768" s="221"/>
    </row>
    <row r="769" spans="2:4">
      <c r="B769" s="220"/>
      <c r="C769" s="220"/>
      <c r="D769" s="221"/>
    </row>
    <row r="770" spans="2:4">
      <c r="B770" s="220"/>
      <c r="C770" s="220"/>
      <c r="D770" s="221"/>
    </row>
    <row r="771" spans="2:4">
      <c r="B771" s="220"/>
      <c r="C771" s="220"/>
      <c r="D771" s="221"/>
    </row>
    <row r="772" spans="2:4">
      <c r="B772" s="220"/>
      <c r="C772" s="220"/>
      <c r="D772" s="221"/>
    </row>
    <row r="773" spans="2:4">
      <c r="B773" s="220"/>
      <c r="C773" s="220"/>
      <c r="D773" s="221"/>
    </row>
    <row r="774" spans="2:4">
      <c r="B774" s="220"/>
      <c r="C774" s="220"/>
      <c r="D774" s="221"/>
    </row>
    <row r="775" spans="2:4">
      <c r="B775" s="220"/>
      <c r="C775" s="220"/>
      <c r="D775" s="221"/>
    </row>
    <row r="776" spans="2:4">
      <c r="B776" s="220"/>
      <c r="C776" s="220"/>
      <c r="D776" s="221"/>
    </row>
    <row r="777" spans="2:4">
      <c r="B777" s="220"/>
      <c r="C777" s="220"/>
      <c r="D777" s="221"/>
    </row>
    <row r="778" spans="2:4">
      <c r="B778" s="220"/>
      <c r="C778" s="220"/>
      <c r="D778" s="221"/>
    </row>
    <row r="779" spans="2:4">
      <c r="B779" s="220"/>
      <c r="C779" s="220"/>
      <c r="D779" s="221"/>
    </row>
    <row r="780" spans="2:4">
      <c r="B780" s="220"/>
      <c r="C780" s="220"/>
      <c r="D780" s="221"/>
    </row>
    <row r="781" spans="2:4">
      <c r="B781" s="220"/>
      <c r="C781" s="220"/>
      <c r="D781" s="221"/>
    </row>
    <row r="782" spans="2:4">
      <c r="B782" s="220"/>
      <c r="C782" s="220"/>
      <c r="D782" s="221"/>
    </row>
    <row r="783" spans="2:4">
      <c r="B783" s="220"/>
      <c r="C783" s="220"/>
      <c r="D783" s="221"/>
    </row>
    <row r="784" spans="2:4">
      <c r="B784" s="220"/>
      <c r="C784" s="220"/>
      <c r="D784" s="221"/>
    </row>
    <row r="785" spans="2:4">
      <c r="B785" s="220"/>
      <c r="C785" s="220"/>
      <c r="D785" s="221"/>
    </row>
    <row r="786" spans="2:4">
      <c r="B786" s="220"/>
      <c r="C786" s="220"/>
      <c r="D786" s="221"/>
    </row>
    <row r="787" spans="2:4">
      <c r="B787" s="220"/>
      <c r="C787" s="220"/>
      <c r="D787" s="221"/>
    </row>
    <row r="788" spans="2:4">
      <c r="B788" s="220"/>
      <c r="C788" s="220"/>
      <c r="D788" s="221"/>
    </row>
    <row r="789" spans="2:4">
      <c r="B789" s="220"/>
      <c r="C789" s="220"/>
      <c r="D789" s="221"/>
    </row>
    <row r="790" spans="2:4">
      <c r="B790" s="220"/>
      <c r="C790" s="220"/>
      <c r="D790" s="221"/>
    </row>
    <row r="791" spans="2:4">
      <c r="B791" s="220"/>
      <c r="C791" s="220"/>
      <c r="D791" s="221"/>
    </row>
    <row r="792" spans="2:4">
      <c r="B792" s="220"/>
      <c r="C792" s="220"/>
      <c r="D792" s="221"/>
    </row>
    <row r="793" spans="2:4">
      <c r="B793" s="220"/>
      <c r="C793" s="220"/>
      <c r="D793" s="221"/>
    </row>
    <row r="794" spans="2:4">
      <c r="B794" s="220"/>
      <c r="C794" s="220"/>
      <c r="D794" s="221"/>
    </row>
    <row r="795" spans="2:4">
      <c r="B795" s="220"/>
      <c r="C795" s="220"/>
      <c r="D795" s="221"/>
    </row>
    <row r="796" spans="2:4">
      <c r="B796" s="220"/>
      <c r="C796" s="220"/>
      <c r="D796" s="221"/>
    </row>
    <row r="797" spans="2:4">
      <c r="B797" s="220"/>
      <c r="C797" s="220"/>
      <c r="D797" s="221"/>
    </row>
    <row r="798" spans="2:4">
      <c r="B798" s="220"/>
      <c r="C798" s="220"/>
      <c r="D798" s="221"/>
    </row>
    <row r="799" spans="2:4">
      <c r="B799" s="220"/>
      <c r="C799" s="220"/>
      <c r="D799" s="221"/>
    </row>
    <row r="800" spans="2:4">
      <c r="B800" s="220"/>
      <c r="C800" s="220"/>
      <c r="D800" s="221"/>
    </row>
    <row r="801" spans="2:4">
      <c r="B801" s="220"/>
      <c r="C801" s="220"/>
      <c r="D801" s="221"/>
    </row>
    <row r="802" spans="2:4">
      <c r="B802" s="220"/>
      <c r="C802" s="220"/>
      <c r="D802" s="221"/>
    </row>
    <row r="803" spans="2:4">
      <c r="B803" s="220"/>
      <c r="C803" s="220"/>
      <c r="D803" s="221"/>
    </row>
    <row r="804" spans="2:4">
      <c r="B804" s="220"/>
      <c r="C804" s="220"/>
      <c r="D804" s="221"/>
    </row>
    <row r="805" spans="2:4">
      <c r="B805" s="220"/>
      <c r="C805" s="220"/>
      <c r="D805" s="221"/>
    </row>
    <row r="806" spans="2:4">
      <c r="B806" s="220"/>
      <c r="C806" s="220"/>
      <c r="D806" s="221"/>
    </row>
    <row r="807" spans="2:4">
      <c r="B807" s="220"/>
      <c r="C807" s="220"/>
      <c r="D807" s="221"/>
    </row>
    <row r="808" spans="2:4">
      <c r="B808" s="220"/>
      <c r="C808" s="220"/>
      <c r="D808" s="221"/>
    </row>
    <row r="809" spans="2:4">
      <c r="B809" s="220"/>
      <c r="C809" s="220"/>
      <c r="D809" s="221"/>
    </row>
    <row r="810" spans="2:4">
      <c r="B810" s="220"/>
      <c r="C810" s="220"/>
      <c r="D810" s="221"/>
    </row>
    <row r="811" spans="2:4">
      <c r="B811" s="220"/>
      <c r="C811" s="220"/>
      <c r="D811" s="221"/>
    </row>
    <row r="812" spans="2:4">
      <c r="B812" s="220"/>
      <c r="C812" s="220"/>
      <c r="D812" s="221"/>
    </row>
    <row r="813" spans="2:4">
      <c r="B813" s="220"/>
      <c r="C813" s="220"/>
      <c r="D813" s="221"/>
    </row>
    <row r="814" spans="2:4">
      <c r="B814" s="220"/>
      <c r="C814" s="220"/>
      <c r="D814" s="221"/>
    </row>
    <row r="815" spans="2:4">
      <c r="B815" s="220"/>
      <c r="C815" s="220"/>
      <c r="D815" s="221"/>
    </row>
    <row r="816" spans="2:4">
      <c r="B816" s="220"/>
      <c r="C816" s="220"/>
      <c r="D816" s="221"/>
    </row>
    <row r="817" spans="2:4">
      <c r="B817" s="220"/>
      <c r="C817" s="220"/>
      <c r="D817" s="221"/>
    </row>
    <row r="818" spans="2:4">
      <c r="B818" s="220"/>
      <c r="C818" s="220"/>
      <c r="D818" s="221"/>
    </row>
    <row r="819" spans="2:4">
      <c r="B819" s="220"/>
      <c r="C819" s="220"/>
      <c r="D819" s="221"/>
    </row>
    <row r="820" spans="2:4">
      <c r="B820" s="220"/>
      <c r="C820" s="220"/>
      <c r="D820" s="221"/>
    </row>
    <row r="821" spans="2:4">
      <c r="B821" s="220"/>
      <c r="C821" s="220"/>
      <c r="D821" s="221"/>
    </row>
    <row r="822" spans="2:4">
      <c r="B822" s="220"/>
      <c r="C822" s="220"/>
      <c r="D822" s="221"/>
    </row>
    <row r="823" spans="2:4">
      <c r="B823" s="220"/>
      <c r="C823" s="220"/>
      <c r="D823" s="221"/>
    </row>
    <row r="824" spans="2:4">
      <c r="B824" s="220"/>
      <c r="C824" s="220"/>
      <c r="D824" s="221"/>
    </row>
    <row r="825" spans="2:4">
      <c r="B825" s="220"/>
      <c r="C825" s="220"/>
      <c r="D825" s="221"/>
    </row>
    <row r="826" spans="2:4">
      <c r="B826" s="220"/>
      <c r="C826" s="220"/>
      <c r="D826" s="221"/>
    </row>
    <row r="827" spans="2:4">
      <c r="B827" s="220"/>
      <c r="C827" s="220"/>
      <c r="D827" s="221"/>
    </row>
    <row r="828" spans="2:4">
      <c r="B828" s="220"/>
      <c r="C828" s="220"/>
      <c r="D828" s="221"/>
    </row>
    <row r="829" spans="2:4">
      <c r="B829" s="220"/>
      <c r="C829" s="220"/>
      <c r="D829" s="221"/>
    </row>
    <row r="830" spans="2:4">
      <c r="B830" s="220"/>
      <c r="C830" s="220"/>
      <c r="D830" s="221"/>
    </row>
    <row r="831" spans="2:4">
      <c r="B831" s="220"/>
      <c r="C831" s="220"/>
      <c r="D831" s="221"/>
    </row>
    <row r="832" spans="2:4">
      <c r="B832" s="220"/>
      <c r="C832" s="220"/>
      <c r="D832" s="221"/>
    </row>
    <row r="833" spans="2:4">
      <c r="B833" s="220"/>
      <c r="C833" s="220"/>
      <c r="D833" s="221"/>
    </row>
    <row r="834" spans="2:4">
      <c r="B834" s="220"/>
      <c r="C834" s="220"/>
      <c r="D834" s="221"/>
    </row>
    <row r="835" spans="2:4">
      <c r="B835" s="220"/>
      <c r="C835" s="220"/>
      <c r="D835" s="221"/>
    </row>
    <row r="836" spans="2:4">
      <c r="B836" s="220"/>
      <c r="C836" s="220"/>
      <c r="D836" s="221"/>
    </row>
    <row r="837" spans="2:4">
      <c r="B837" s="220"/>
      <c r="C837" s="220"/>
      <c r="D837" s="221"/>
    </row>
    <row r="838" spans="2:4">
      <c r="B838" s="220"/>
      <c r="C838" s="220"/>
      <c r="D838" s="221"/>
    </row>
    <row r="839" spans="2:4">
      <c r="B839" s="220"/>
      <c r="C839" s="220"/>
      <c r="D839" s="221"/>
    </row>
    <row r="840" spans="2:4">
      <c r="B840" s="220"/>
      <c r="C840" s="220"/>
      <c r="D840" s="221"/>
    </row>
    <row r="841" spans="2:4">
      <c r="B841" s="220"/>
      <c r="C841" s="220"/>
      <c r="D841" s="221"/>
    </row>
    <row r="842" spans="2:4">
      <c r="B842" s="220"/>
      <c r="C842" s="220"/>
      <c r="D842" s="221"/>
    </row>
    <row r="843" spans="2:4">
      <c r="B843" s="220"/>
      <c r="C843" s="220"/>
      <c r="D843" s="221"/>
    </row>
    <row r="844" spans="2:4">
      <c r="B844" s="220"/>
      <c r="C844" s="220"/>
      <c r="D844" s="221"/>
    </row>
    <row r="845" spans="2:4">
      <c r="B845" s="220"/>
      <c r="C845" s="220"/>
      <c r="D845" s="221"/>
    </row>
    <row r="846" spans="2:4">
      <c r="B846" s="220"/>
      <c r="C846" s="220"/>
      <c r="D846" s="221"/>
    </row>
    <row r="847" spans="2:4">
      <c r="B847" s="220"/>
      <c r="C847" s="220"/>
      <c r="D847" s="221"/>
    </row>
    <row r="848" spans="2:4">
      <c r="B848" s="220"/>
      <c r="C848" s="220"/>
      <c r="D848" s="221"/>
    </row>
    <row r="849" spans="2:4">
      <c r="B849" s="220"/>
      <c r="C849" s="220"/>
      <c r="D849" s="221"/>
    </row>
    <row r="850" spans="2:4">
      <c r="B850" s="220"/>
      <c r="C850" s="220"/>
      <c r="D850" s="221"/>
    </row>
    <row r="851" spans="2:4">
      <c r="B851" s="220"/>
      <c r="C851" s="220"/>
      <c r="D851" s="221"/>
    </row>
    <row r="852" spans="2:4">
      <c r="B852" s="220"/>
      <c r="C852" s="220"/>
      <c r="D852" s="221"/>
    </row>
    <row r="853" spans="2:4">
      <c r="B853" s="220"/>
      <c r="C853" s="220"/>
      <c r="D853" s="221"/>
    </row>
    <row r="854" spans="2:4">
      <c r="B854" s="220"/>
      <c r="C854" s="220"/>
      <c r="D854" s="221"/>
    </row>
    <row r="855" spans="2:4">
      <c r="B855" s="220"/>
      <c r="C855" s="220"/>
      <c r="D855" s="221"/>
    </row>
    <row r="856" spans="2:4">
      <c r="B856" s="220"/>
      <c r="C856" s="220"/>
      <c r="D856" s="221"/>
    </row>
    <row r="857" spans="2:4">
      <c r="B857" s="220"/>
      <c r="C857" s="220"/>
      <c r="D857" s="221"/>
    </row>
    <row r="858" spans="2:4">
      <c r="B858" s="220"/>
      <c r="C858" s="220"/>
      <c r="D858" s="221"/>
    </row>
    <row r="859" spans="2:4">
      <c r="B859" s="220"/>
      <c r="C859" s="220"/>
      <c r="D859" s="221"/>
    </row>
    <row r="860" spans="2:4">
      <c r="B860" s="220"/>
      <c r="C860" s="220"/>
      <c r="D860" s="221"/>
    </row>
    <row r="861" spans="2:4">
      <c r="B861" s="220"/>
      <c r="C861" s="220"/>
      <c r="D861" s="221"/>
    </row>
    <row r="862" spans="2:4">
      <c r="B862" s="220"/>
      <c r="C862" s="220"/>
      <c r="D862" s="221"/>
    </row>
    <row r="863" spans="2:4">
      <c r="B863" s="220"/>
      <c r="C863" s="220"/>
      <c r="D863" s="221"/>
    </row>
    <row r="864" spans="2:4">
      <c r="B864" s="220"/>
      <c r="C864" s="220"/>
      <c r="D864" s="221"/>
    </row>
    <row r="865" spans="2:4">
      <c r="B865" s="220"/>
      <c r="C865" s="220"/>
      <c r="D865" s="221"/>
    </row>
    <row r="866" spans="2:4">
      <c r="B866" s="220"/>
      <c r="C866" s="220"/>
      <c r="D866" s="221"/>
    </row>
    <row r="867" spans="2:4">
      <c r="B867" s="220"/>
      <c r="C867" s="220"/>
      <c r="D867" s="221"/>
    </row>
    <row r="868" spans="2:4">
      <c r="B868" s="220"/>
      <c r="C868" s="220"/>
      <c r="D868" s="221"/>
    </row>
    <row r="869" spans="2:4">
      <c r="B869" s="220"/>
      <c r="C869" s="220"/>
      <c r="D869" s="221"/>
    </row>
    <row r="870" spans="2:4">
      <c r="B870" s="220"/>
      <c r="C870" s="220"/>
      <c r="D870" s="221"/>
    </row>
    <row r="871" spans="2:4">
      <c r="B871" s="220"/>
      <c r="C871" s="220"/>
      <c r="D871" s="221"/>
    </row>
    <row r="872" spans="2:4">
      <c r="B872" s="220"/>
      <c r="C872" s="220"/>
      <c r="D872" s="221"/>
    </row>
    <row r="873" spans="2:4">
      <c r="B873" s="220"/>
      <c r="C873" s="220"/>
      <c r="D873" s="221"/>
    </row>
    <row r="874" spans="2:4">
      <c r="B874" s="220"/>
      <c r="C874" s="220"/>
      <c r="D874" s="221"/>
    </row>
    <row r="875" spans="2:4">
      <c r="B875" s="220"/>
      <c r="C875" s="220"/>
      <c r="D875" s="221"/>
    </row>
    <row r="876" spans="2:4">
      <c r="B876" s="220"/>
      <c r="C876" s="220"/>
      <c r="D876" s="221"/>
    </row>
    <row r="877" spans="2:4">
      <c r="B877" s="220"/>
      <c r="C877" s="220"/>
      <c r="D877" s="221"/>
    </row>
    <row r="878" spans="2:4">
      <c r="B878" s="220"/>
      <c r="C878" s="220"/>
      <c r="D878" s="221"/>
    </row>
    <row r="879" spans="2:4">
      <c r="B879" s="220"/>
      <c r="C879" s="220"/>
      <c r="D879" s="221"/>
    </row>
    <row r="880" spans="2:4">
      <c r="B880" s="220"/>
      <c r="C880" s="220"/>
      <c r="D880" s="221"/>
    </row>
    <row r="881" spans="2:4">
      <c r="B881" s="220"/>
      <c r="C881" s="220"/>
      <c r="D881" s="221"/>
    </row>
    <row r="882" spans="2:4">
      <c r="B882" s="220"/>
      <c r="C882" s="220"/>
      <c r="D882" s="221"/>
    </row>
    <row r="883" spans="2:4">
      <c r="B883" s="220"/>
      <c r="C883" s="220"/>
      <c r="D883" s="221"/>
    </row>
    <row r="884" spans="2:4">
      <c r="B884" s="220"/>
      <c r="C884" s="220"/>
      <c r="D884" s="221"/>
    </row>
    <row r="885" spans="2:4">
      <c r="B885" s="220"/>
      <c r="C885" s="220"/>
      <c r="D885" s="221"/>
    </row>
    <row r="886" spans="2:4">
      <c r="B886" s="220"/>
      <c r="C886" s="220"/>
      <c r="D886" s="221"/>
    </row>
    <row r="887" spans="2:4">
      <c r="B887" s="220"/>
      <c r="C887" s="220"/>
      <c r="D887" s="221"/>
    </row>
    <row r="888" spans="2:4">
      <c r="B888" s="220"/>
      <c r="C888" s="220"/>
      <c r="D888" s="221"/>
    </row>
    <row r="889" spans="2:4">
      <c r="B889" s="220"/>
      <c r="C889" s="220"/>
      <c r="D889" s="221"/>
    </row>
    <row r="890" spans="2:4">
      <c r="B890" s="220"/>
      <c r="C890" s="220"/>
      <c r="D890" s="221"/>
    </row>
    <row r="891" spans="2:4">
      <c r="B891" s="220"/>
      <c r="C891" s="220"/>
      <c r="D891" s="221"/>
    </row>
    <row r="892" spans="2:4">
      <c r="B892" s="220"/>
      <c r="C892" s="220"/>
      <c r="D892" s="221"/>
    </row>
    <row r="893" spans="2:4">
      <c r="B893" s="220"/>
      <c r="C893" s="220"/>
      <c r="D893" s="221"/>
    </row>
    <row r="894" spans="2:4">
      <c r="B894" s="220"/>
      <c r="C894" s="220"/>
      <c r="D894" s="221"/>
    </row>
    <row r="895" spans="2:4">
      <c r="B895" s="220"/>
      <c r="C895" s="220"/>
      <c r="D895" s="221"/>
    </row>
    <row r="896" spans="2:4">
      <c r="B896" s="220"/>
      <c r="C896" s="220"/>
      <c r="D896" s="221"/>
    </row>
    <row r="897" spans="2:4">
      <c r="B897" s="220"/>
      <c r="C897" s="220"/>
      <c r="D897" s="221"/>
    </row>
    <row r="898" spans="2:4">
      <c r="B898" s="220"/>
      <c r="C898" s="220"/>
      <c r="D898" s="221"/>
    </row>
    <row r="899" spans="2:4">
      <c r="B899" s="220"/>
      <c r="C899" s="220"/>
      <c r="D899" s="221"/>
    </row>
    <row r="900" spans="2:4">
      <c r="B900" s="220"/>
      <c r="C900" s="220"/>
      <c r="D900" s="221"/>
    </row>
    <row r="901" spans="2:4">
      <c r="B901" s="220"/>
      <c r="C901" s="220"/>
      <c r="D901" s="221"/>
    </row>
    <row r="902" spans="2:4">
      <c r="B902" s="220"/>
      <c r="C902" s="220"/>
      <c r="D902" s="221"/>
    </row>
    <row r="903" spans="2:4">
      <c r="B903" s="220"/>
      <c r="C903" s="220"/>
      <c r="D903" s="221"/>
    </row>
    <row r="904" spans="2:4">
      <c r="B904" s="220"/>
      <c r="C904" s="220"/>
      <c r="D904" s="221"/>
    </row>
    <row r="905" spans="2:4">
      <c r="B905" s="220"/>
      <c r="C905" s="220"/>
      <c r="D905" s="221"/>
    </row>
    <row r="906" spans="2:4">
      <c r="B906" s="220"/>
      <c r="C906" s="220"/>
      <c r="D906" s="221"/>
    </row>
    <row r="907" spans="2:4">
      <c r="B907" s="220"/>
      <c r="C907" s="220"/>
      <c r="D907" s="221"/>
    </row>
    <row r="908" spans="2:4">
      <c r="B908" s="220"/>
      <c r="C908" s="220"/>
      <c r="D908" s="221"/>
    </row>
    <row r="909" spans="2:4">
      <c r="B909" s="220"/>
      <c r="C909" s="220"/>
      <c r="D909" s="221"/>
    </row>
    <row r="910" spans="2:4">
      <c r="B910" s="220"/>
      <c r="C910" s="220"/>
      <c r="D910" s="221"/>
    </row>
    <row r="911" spans="2:4">
      <c r="B911" s="220"/>
      <c r="C911" s="220"/>
      <c r="D911" s="221"/>
    </row>
    <row r="912" spans="2:4">
      <c r="B912" s="220"/>
      <c r="C912" s="220"/>
      <c r="D912" s="221"/>
    </row>
    <row r="913" spans="2:4">
      <c r="B913" s="220"/>
      <c r="C913" s="220"/>
      <c r="D913" s="221"/>
    </row>
    <row r="914" spans="2:4">
      <c r="B914" s="220"/>
      <c r="C914" s="220"/>
      <c r="D914" s="221"/>
    </row>
    <row r="915" spans="2:4">
      <c r="B915" s="220"/>
      <c r="C915" s="220"/>
      <c r="D915" s="221"/>
    </row>
    <row r="916" spans="2:4">
      <c r="B916" s="220"/>
      <c r="C916" s="220"/>
      <c r="D916" s="221"/>
    </row>
    <row r="917" spans="2:4">
      <c r="B917" s="220"/>
      <c r="C917" s="220"/>
      <c r="D917" s="221"/>
    </row>
    <row r="918" spans="2:4">
      <c r="B918" s="220"/>
      <c r="C918" s="220"/>
      <c r="D918" s="221"/>
    </row>
    <row r="919" spans="2:4">
      <c r="B919" s="220"/>
      <c r="C919" s="220"/>
      <c r="D919" s="221"/>
    </row>
    <row r="920" spans="2:4">
      <c r="B920" s="220"/>
      <c r="C920" s="220"/>
      <c r="D920" s="221"/>
    </row>
    <row r="921" spans="2:4">
      <c r="B921" s="220"/>
      <c r="C921" s="220"/>
      <c r="D921" s="221"/>
    </row>
    <row r="922" spans="2:4">
      <c r="B922" s="220"/>
      <c r="C922" s="220"/>
      <c r="D922" s="221"/>
    </row>
    <row r="923" spans="2:4">
      <c r="B923" s="220"/>
      <c r="C923" s="220"/>
      <c r="D923" s="221"/>
    </row>
    <row r="924" spans="2:4">
      <c r="B924" s="220"/>
      <c r="C924" s="220"/>
      <c r="D924" s="221"/>
    </row>
    <row r="925" spans="2:4">
      <c r="B925" s="220"/>
      <c r="C925" s="220"/>
      <c r="D925" s="221"/>
    </row>
    <row r="926" spans="2:4">
      <c r="B926" s="220"/>
      <c r="C926" s="220"/>
      <c r="D926" s="221"/>
    </row>
    <row r="927" spans="2:4">
      <c r="B927" s="220"/>
      <c r="C927" s="220"/>
      <c r="D927" s="221"/>
    </row>
    <row r="928" spans="2:4">
      <c r="B928" s="220"/>
      <c r="C928" s="220"/>
      <c r="D928" s="221"/>
    </row>
    <row r="929" spans="2:4">
      <c r="B929" s="220"/>
      <c r="C929" s="220"/>
      <c r="D929" s="221"/>
    </row>
    <row r="930" spans="2:4">
      <c r="B930" s="220"/>
      <c r="C930" s="220"/>
      <c r="D930" s="221"/>
    </row>
    <row r="931" spans="2:4">
      <c r="B931" s="220"/>
      <c r="C931" s="220"/>
      <c r="D931" s="221"/>
    </row>
    <row r="932" spans="2:4">
      <c r="B932" s="220"/>
      <c r="C932" s="220"/>
      <c r="D932" s="221"/>
    </row>
    <row r="933" spans="2:4">
      <c r="B933" s="220"/>
      <c r="C933" s="220"/>
      <c r="D933" s="221"/>
    </row>
    <row r="934" spans="2:4">
      <c r="B934" s="220"/>
      <c r="C934" s="220"/>
      <c r="D934" s="221"/>
    </row>
    <row r="935" spans="2:4">
      <c r="B935" s="220"/>
      <c r="C935" s="220"/>
      <c r="D935" s="221"/>
    </row>
    <row r="936" spans="2:4">
      <c r="B936" s="220"/>
      <c r="C936" s="220"/>
      <c r="D936" s="221"/>
    </row>
    <row r="937" spans="2:4">
      <c r="B937" s="220"/>
      <c r="C937" s="220"/>
      <c r="D937" s="221"/>
    </row>
    <row r="938" spans="2:4">
      <c r="B938" s="220"/>
      <c r="C938" s="220"/>
      <c r="D938" s="221"/>
    </row>
    <row r="939" spans="2:4">
      <c r="B939" s="220"/>
      <c r="C939" s="220"/>
      <c r="D939" s="221"/>
    </row>
    <row r="940" spans="2:4">
      <c r="B940" s="220"/>
      <c r="C940" s="220"/>
      <c r="D940" s="221"/>
    </row>
    <row r="941" spans="2:4">
      <c r="B941" s="220"/>
      <c r="C941" s="220"/>
      <c r="D941" s="221"/>
    </row>
    <row r="942" spans="2:4">
      <c r="B942" s="220"/>
      <c r="C942" s="220"/>
      <c r="D942" s="221"/>
    </row>
    <row r="943" spans="2:4">
      <c r="B943" s="220"/>
      <c r="C943" s="220"/>
      <c r="D943" s="221"/>
    </row>
    <row r="944" spans="2:4">
      <c r="B944" s="220"/>
      <c r="C944" s="220"/>
      <c r="D944" s="221"/>
    </row>
    <row r="945" spans="2:4">
      <c r="B945" s="220"/>
      <c r="C945" s="220"/>
      <c r="D945" s="221"/>
    </row>
    <row r="946" spans="2:4">
      <c r="B946" s="220"/>
      <c r="C946" s="220"/>
      <c r="D946" s="221"/>
    </row>
    <row r="947" spans="2:4">
      <c r="B947" s="220"/>
      <c r="C947" s="220"/>
      <c r="D947" s="221"/>
    </row>
    <row r="948" spans="2:4">
      <c r="B948" s="220"/>
      <c r="C948" s="220"/>
      <c r="D948" s="221"/>
    </row>
    <row r="949" spans="2:4">
      <c r="B949" s="220"/>
      <c r="C949" s="220"/>
      <c r="D949" s="221"/>
    </row>
    <row r="950" spans="2:4">
      <c r="B950" s="220"/>
      <c r="C950" s="220"/>
      <c r="D950" s="221"/>
    </row>
    <row r="951" spans="2:4">
      <c r="B951" s="220"/>
      <c r="C951" s="220"/>
      <c r="D951" s="221"/>
    </row>
    <row r="952" spans="2:4">
      <c r="B952" s="220"/>
      <c r="C952" s="220"/>
      <c r="D952" s="221"/>
    </row>
    <row r="953" spans="2:4">
      <c r="B953" s="220"/>
      <c r="C953" s="220"/>
      <c r="D953" s="221"/>
    </row>
    <row r="954" spans="2:4">
      <c r="B954" s="220"/>
      <c r="C954" s="220"/>
      <c r="D954" s="221"/>
    </row>
    <row r="955" spans="2:4">
      <c r="B955" s="220"/>
      <c r="C955" s="220"/>
      <c r="D955" s="221"/>
    </row>
    <row r="956" spans="2:4">
      <c r="B956" s="220"/>
      <c r="C956" s="220"/>
      <c r="D956" s="221"/>
    </row>
    <row r="957" spans="2:4">
      <c r="B957" s="220"/>
      <c r="C957" s="220"/>
      <c r="D957" s="221"/>
    </row>
    <row r="958" spans="2:4">
      <c r="B958" s="220"/>
      <c r="C958" s="220"/>
      <c r="D958" s="221"/>
    </row>
    <row r="959" spans="2:4">
      <c r="B959" s="220"/>
      <c r="C959" s="220"/>
      <c r="D959" s="221"/>
    </row>
    <row r="960" spans="2:4">
      <c r="B960" s="220"/>
      <c r="C960" s="220"/>
      <c r="D960" s="221"/>
    </row>
    <row r="961" spans="2:4">
      <c r="B961" s="220"/>
      <c r="C961" s="220"/>
      <c r="D961" s="221"/>
    </row>
    <row r="962" spans="2:4">
      <c r="B962" s="220"/>
      <c r="C962" s="220"/>
      <c r="D962" s="221"/>
    </row>
    <row r="963" spans="2:4">
      <c r="B963" s="220"/>
      <c r="C963" s="220"/>
      <c r="D963" s="221"/>
    </row>
    <row r="964" spans="2:4">
      <c r="B964" s="220"/>
      <c r="C964" s="220"/>
      <c r="D964" s="221"/>
    </row>
    <row r="965" spans="2:4">
      <c r="B965" s="220"/>
      <c r="C965" s="220"/>
      <c r="D965" s="221"/>
    </row>
    <row r="966" spans="2:4">
      <c r="B966" s="220"/>
      <c r="C966" s="220"/>
      <c r="D966" s="221"/>
    </row>
    <row r="967" spans="2:4">
      <c r="B967" s="220"/>
      <c r="C967" s="220"/>
      <c r="D967" s="221"/>
    </row>
    <row r="968" spans="2:4">
      <c r="B968" s="220"/>
      <c r="C968" s="220"/>
      <c r="D968" s="221"/>
    </row>
    <row r="969" spans="2:4">
      <c r="B969" s="220"/>
      <c r="C969" s="220"/>
      <c r="D969" s="221"/>
    </row>
    <row r="970" spans="2:4">
      <c r="B970" s="220"/>
      <c r="C970" s="220"/>
      <c r="D970" s="221"/>
    </row>
    <row r="971" spans="2:4">
      <c r="B971" s="220"/>
      <c r="C971" s="220"/>
      <c r="D971" s="221"/>
    </row>
    <row r="972" spans="2:4">
      <c r="B972" s="220"/>
      <c r="C972" s="220"/>
      <c r="D972" s="221"/>
    </row>
    <row r="973" spans="2:4">
      <c r="B973" s="220"/>
      <c r="C973" s="220"/>
      <c r="D973" s="221"/>
    </row>
    <row r="974" spans="2:4">
      <c r="B974" s="220"/>
      <c r="C974" s="220"/>
      <c r="D974" s="221"/>
    </row>
    <row r="975" spans="2:4">
      <c r="B975" s="220"/>
      <c r="C975" s="220"/>
      <c r="D975" s="221"/>
    </row>
    <row r="976" spans="2:4">
      <c r="B976" s="220"/>
      <c r="C976" s="220"/>
      <c r="D976" s="221"/>
    </row>
    <row r="977" spans="2:4">
      <c r="B977" s="220"/>
      <c r="C977" s="220"/>
      <c r="D977" s="221"/>
    </row>
    <row r="978" spans="2:4">
      <c r="B978" s="220"/>
      <c r="C978" s="220"/>
      <c r="D978" s="221"/>
    </row>
    <row r="979" spans="2:4">
      <c r="B979" s="220"/>
      <c r="C979" s="220"/>
      <c r="D979" s="221"/>
    </row>
    <row r="980" spans="2:4">
      <c r="B980" s="220"/>
      <c r="C980" s="220"/>
      <c r="D980" s="221"/>
    </row>
    <row r="981" spans="2:4">
      <c r="B981" s="220"/>
      <c r="C981" s="220"/>
      <c r="D981" s="221"/>
    </row>
    <row r="982" spans="2:4">
      <c r="B982" s="220"/>
      <c r="C982" s="220"/>
      <c r="D982" s="221"/>
    </row>
    <row r="983" spans="2:4">
      <c r="B983" s="220"/>
      <c r="C983" s="220"/>
      <c r="D983" s="221"/>
    </row>
    <row r="984" spans="2:4">
      <c r="B984" s="220"/>
      <c r="C984" s="220"/>
      <c r="D984" s="221"/>
    </row>
    <row r="985" spans="2:4">
      <c r="B985" s="220"/>
      <c r="C985" s="220"/>
      <c r="D985" s="221"/>
    </row>
    <row r="986" spans="2:4">
      <c r="B986" s="220"/>
      <c r="C986" s="220"/>
      <c r="D986" s="221"/>
    </row>
    <row r="987" spans="2:4">
      <c r="B987" s="220"/>
      <c r="C987" s="220"/>
      <c r="D987" s="221"/>
    </row>
    <row r="988" spans="2:4">
      <c r="B988" s="220"/>
      <c r="C988" s="220"/>
      <c r="D988" s="221"/>
    </row>
    <row r="989" spans="2:4">
      <c r="B989" s="220"/>
      <c r="C989" s="220"/>
      <c r="D989" s="221"/>
    </row>
    <row r="990" spans="2:4">
      <c r="B990" s="220"/>
      <c r="C990" s="220"/>
      <c r="D990" s="221"/>
    </row>
    <row r="991" spans="2:4">
      <c r="B991" s="220"/>
      <c r="C991" s="220"/>
      <c r="D991" s="221"/>
    </row>
    <row r="992" spans="2:4">
      <c r="B992" s="220"/>
      <c r="C992" s="220"/>
      <c r="D992" s="221"/>
    </row>
    <row r="993" spans="2:4">
      <c r="B993" s="220"/>
      <c r="C993" s="220"/>
      <c r="D993" s="221"/>
    </row>
    <row r="994" spans="2:4">
      <c r="B994" s="220"/>
      <c r="C994" s="220"/>
      <c r="D994" s="221"/>
    </row>
    <row r="995" spans="2:4">
      <c r="B995" s="220"/>
      <c r="C995" s="220"/>
      <c r="D995" s="221"/>
    </row>
    <row r="996" spans="2:4">
      <c r="B996" s="220"/>
      <c r="C996" s="220"/>
      <c r="D996" s="221"/>
    </row>
    <row r="997" spans="2:4">
      <c r="B997" s="220"/>
      <c r="C997" s="220"/>
      <c r="D997" s="221"/>
    </row>
    <row r="998" spans="2:4">
      <c r="B998" s="220"/>
      <c r="C998" s="220"/>
      <c r="D998" s="221"/>
    </row>
    <row r="999" spans="2:4">
      <c r="B999" s="220"/>
      <c r="C999" s="220"/>
      <c r="D999" s="221"/>
    </row>
  </sheetData>
  <mergeCells count="4">
    <mergeCell ref="B4:C4"/>
    <mergeCell ref="B7:C7"/>
    <mergeCell ref="B11:C11"/>
    <mergeCell ref="B2:D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127"/>
  <sheetViews>
    <sheetView topLeftCell="A249" workbookViewId="0">
      <selection activeCell="B263" sqref="B263"/>
    </sheetView>
  </sheetViews>
  <sheetFormatPr defaultColWidth="10.875" defaultRowHeight="15.95"/>
  <cols>
    <col min="1" max="1" width="10.875" style="7"/>
    <col min="2" max="2" width="11.125" style="10" customWidth="1"/>
    <col min="3" max="3" width="53.5" style="7" customWidth="1"/>
    <col min="4" max="4" width="10.875" style="7"/>
    <col min="5" max="5" width="16.375" style="7" customWidth="1"/>
    <col min="6" max="6" width="18.875" style="132" customWidth="1"/>
    <col min="7" max="7" width="20.875" customWidth="1"/>
    <col min="8" max="8" width="16.125" style="7" customWidth="1"/>
    <col min="9" max="9" width="10.875" style="7"/>
    <col min="10" max="10" width="15" style="7" bestFit="1" customWidth="1"/>
    <col min="11" max="16384" width="10.875" style="7"/>
  </cols>
  <sheetData>
    <row r="1" spans="1:10" ht="57.95" customHeight="1" thickBot="1">
      <c r="A1" s="159" t="s">
        <v>13</v>
      </c>
      <c r="B1" s="160"/>
      <c r="C1" s="160"/>
      <c r="D1" s="160"/>
      <c r="E1" s="160"/>
      <c r="F1" s="160"/>
      <c r="G1" s="161"/>
      <c r="H1" s="6"/>
      <c r="I1" s="6"/>
      <c r="J1" s="6"/>
    </row>
    <row r="2" spans="1:10" ht="45">
      <c r="A2" s="12" t="s">
        <v>14</v>
      </c>
      <c r="B2" s="13" t="s">
        <v>14</v>
      </c>
      <c r="C2" s="12" t="s">
        <v>15</v>
      </c>
      <c r="D2" s="12" t="s">
        <v>16</v>
      </c>
      <c r="E2" s="12" t="s">
        <v>17</v>
      </c>
      <c r="F2" s="127" t="s">
        <v>18</v>
      </c>
      <c r="G2" s="108" t="s">
        <v>19</v>
      </c>
      <c r="H2" s="6"/>
      <c r="I2" s="6"/>
      <c r="J2" s="6"/>
    </row>
    <row r="3" spans="1:10" ht="320.10000000000002">
      <c r="A3" s="43">
        <v>1</v>
      </c>
      <c r="B3" s="44" t="s">
        <v>20</v>
      </c>
      <c r="C3" s="44" t="s">
        <v>21</v>
      </c>
      <c r="D3" s="45">
        <v>126</v>
      </c>
      <c r="E3" s="46" t="s">
        <v>22</v>
      </c>
      <c r="F3" s="128">
        <v>459660</v>
      </c>
      <c r="G3" s="101">
        <f>F3*D3</f>
        <v>57917160</v>
      </c>
      <c r="H3"/>
      <c r="I3" s="6"/>
      <c r="J3" s="6"/>
    </row>
    <row r="4" spans="1:10" ht="395.1">
      <c r="A4" s="43">
        <v>2</v>
      </c>
      <c r="B4" s="44" t="s">
        <v>23</v>
      </c>
      <c r="C4" s="44" t="s">
        <v>24</v>
      </c>
      <c r="D4" s="45">
        <v>132</v>
      </c>
      <c r="E4" s="46" t="s">
        <v>22</v>
      </c>
      <c r="F4" s="128">
        <v>570469.65151515149</v>
      </c>
      <c r="G4" s="101">
        <f t="shared" ref="G4:G18" si="0">F4*D4</f>
        <v>75301994</v>
      </c>
      <c r="H4"/>
      <c r="I4" s="6"/>
      <c r="J4" s="6"/>
    </row>
    <row r="5" spans="1:10" ht="48">
      <c r="A5" s="43">
        <v>3</v>
      </c>
      <c r="B5" s="44" t="s">
        <v>25</v>
      </c>
      <c r="C5" s="47" t="s">
        <v>26</v>
      </c>
      <c r="D5" s="48">
        <v>7</v>
      </c>
      <c r="E5" s="46" t="s">
        <v>22</v>
      </c>
      <c r="F5" s="128">
        <v>900520</v>
      </c>
      <c r="G5" s="101">
        <f>F5*D5</f>
        <v>6303640</v>
      </c>
      <c r="H5"/>
      <c r="I5" s="6"/>
      <c r="J5" s="6"/>
    </row>
    <row r="6" spans="1:10" ht="48">
      <c r="A6" s="43">
        <v>4</v>
      </c>
      <c r="B6" s="44" t="s">
        <v>27</v>
      </c>
      <c r="C6" s="47" t="s">
        <v>28</v>
      </c>
      <c r="D6" s="49">
        <v>7</v>
      </c>
      <c r="E6" s="46" t="s">
        <v>22</v>
      </c>
      <c r="F6" s="128">
        <v>1472980</v>
      </c>
      <c r="G6" s="101">
        <f>F6*D6</f>
        <v>10310860</v>
      </c>
      <c r="H6"/>
      <c r="I6" s="6"/>
      <c r="J6" s="6"/>
    </row>
    <row r="7" spans="1:10" ht="48">
      <c r="A7" s="43">
        <v>5</v>
      </c>
      <c r="B7" s="44" t="s">
        <v>29</v>
      </c>
      <c r="C7" s="47" t="s">
        <v>30</v>
      </c>
      <c r="D7" s="48">
        <v>119</v>
      </c>
      <c r="E7" s="50" t="s">
        <v>22</v>
      </c>
      <c r="F7" s="128">
        <v>5264000</v>
      </c>
      <c r="G7" s="101">
        <f t="shared" si="0"/>
        <v>626416000</v>
      </c>
      <c r="H7"/>
      <c r="I7" s="6"/>
      <c r="J7" s="6"/>
    </row>
    <row r="8" spans="1:10" ht="409.6">
      <c r="A8" s="43">
        <v>6</v>
      </c>
      <c r="B8" s="44" t="s">
        <v>31</v>
      </c>
      <c r="C8" s="44" t="s">
        <v>32</v>
      </c>
      <c r="D8" s="48">
        <v>7</v>
      </c>
      <c r="E8" s="46" t="s">
        <v>22</v>
      </c>
      <c r="F8" s="129">
        <v>24440000</v>
      </c>
      <c r="G8" s="101">
        <f t="shared" si="0"/>
        <v>171080000</v>
      </c>
      <c r="H8"/>
      <c r="I8" s="6"/>
      <c r="J8" s="6"/>
    </row>
    <row r="9" spans="1:10" ht="409.6">
      <c r="A9" s="43">
        <v>7</v>
      </c>
      <c r="B9" s="44" t="s">
        <v>33</v>
      </c>
      <c r="C9" s="44" t="s">
        <v>34</v>
      </c>
      <c r="D9" s="49">
        <v>7</v>
      </c>
      <c r="E9" s="46" t="s">
        <v>22</v>
      </c>
      <c r="F9" s="129">
        <v>2526720</v>
      </c>
      <c r="G9" s="101">
        <f t="shared" si="0"/>
        <v>17687040</v>
      </c>
      <c r="H9"/>
      <c r="I9" s="6"/>
      <c r="J9" s="6"/>
    </row>
    <row r="10" spans="1:10" ht="348.95" customHeight="1">
      <c r="A10" s="43">
        <v>8</v>
      </c>
      <c r="B10" s="44" t="s">
        <v>35</v>
      </c>
      <c r="C10" s="44" t="s">
        <v>36</v>
      </c>
      <c r="D10" s="48">
        <v>70</v>
      </c>
      <c r="E10" s="46" t="s">
        <v>22</v>
      </c>
      <c r="F10" s="129">
        <v>239499.78</v>
      </c>
      <c r="G10" s="101">
        <f t="shared" si="0"/>
        <v>16764984.6</v>
      </c>
      <c r="H10"/>
      <c r="I10" s="6"/>
      <c r="J10" s="6"/>
    </row>
    <row r="11" spans="1:10" ht="408.95" customHeight="1">
      <c r="A11" s="43">
        <v>9</v>
      </c>
      <c r="B11" s="44" t="s">
        <v>37</v>
      </c>
      <c r="C11" s="47" t="s">
        <v>38</v>
      </c>
      <c r="D11" s="49">
        <v>8</v>
      </c>
      <c r="E11" s="50" t="s">
        <v>22</v>
      </c>
      <c r="F11" s="129">
        <v>4006938</v>
      </c>
      <c r="G11" s="101">
        <f t="shared" si="0"/>
        <v>32055504</v>
      </c>
      <c r="H11"/>
      <c r="I11" s="6"/>
      <c r="J11" s="6"/>
    </row>
    <row r="12" spans="1:10" ht="297" customHeight="1">
      <c r="A12" s="43">
        <v>10</v>
      </c>
      <c r="B12" s="44" t="s">
        <v>39</v>
      </c>
      <c r="C12" s="47" t="s">
        <v>40</v>
      </c>
      <c r="D12" s="51">
        <v>14</v>
      </c>
      <c r="E12" s="46" t="s">
        <v>22</v>
      </c>
      <c r="F12" s="129">
        <v>4253500</v>
      </c>
      <c r="G12" s="101">
        <f t="shared" si="0"/>
        <v>59549000</v>
      </c>
      <c r="H12"/>
      <c r="I12" s="6"/>
      <c r="J12" s="6"/>
    </row>
    <row r="13" spans="1:10" ht="48">
      <c r="A13" s="43">
        <v>11</v>
      </c>
      <c r="B13" s="44" t="s">
        <v>41</v>
      </c>
      <c r="C13" s="47" t="s">
        <v>42</v>
      </c>
      <c r="D13" s="51">
        <v>17</v>
      </c>
      <c r="E13" s="46" t="s">
        <v>22</v>
      </c>
      <c r="F13" s="129">
        <v>253800</v>
      </c>
      <c r="G13" s="101">
        <f>F13*D13</f>
        <v>4314600</v>
      </c>
      <c r="H13"/>
      <c r="I13" s="6"/>
      <c r="J13" s="6"/>
    </row>
    <row r="14" spans="1:10" ht="409.6">
      <c r="A14" s="43">
        <v>12</v>
      </c>
      <c r="B14" s="44" t="s">
        <v>43</v>
      </c>
      <c r="C14" s="44" t="s">
        <v>44</v>
      </c>
      <c r="D14" s="51">
        <v>14</v>
      </c>
      <c r="E14" s="46" t="s">
        <v>22</v>
      </c>
      <c r="F14" s="129">
        <v>3467660</v>
      </c>
      <c r="G14" s="101">
        <f t="shared" si="0"/>
        <v>48547240</v>
      </c>
      <c r="H14"/>
      <c r="I14" s="6"/>
      <c r="J14" s="6"/>
    </row>
    <row r="15" spans="1:10" ht="365.1">
      <c r="A15" s="43">
        <v>13</v>
      </c>
      <c r="B15" s="44" t="s">
        <v>45</v>
      </c>
      <c r="C15" s="44" t="s">
        <v>46</v>
      </c>
      <c r="D15" s="51">
        <v>7</v>
      </c>
      <c r="E15" s="46" t="s">
        <v>22</v>
      </c>
      <c r="F15" s="129">
        <v>62416</v>
      </c>
      <c r="G15" s="101">
        <f>F15*D15</f>
        <v>436912</v>
      </c>
      <c r="H15"/>
      <c r="I15" s="6"/>
      <c r="J15" s="6"/>
    </row>
    <row r="16" spans="1:10" ht="409.6">
      <c r="A16" s="43">
        <v>14</v>
      </c>
      <c r="B16" s="44" t="s">
        <v>47</v>
      </c>
      <c r="C16" s="44" t="s">
        <v>48</v>
      </c>
      <c r="D16" s="51">
        <v>7</v>
      </c>
      <c r="E16" s="52" t="s">
        <v>22</v>
      </c>
      <c r="F16" s="129">
        <v>813100</v>
      </c>
      <c r="G16" s="101">
        <f>F16*D16</f>
        <v>5691700</v>
      </c>
      <c r="H16"/>
      <c r="I16" s="6"/>
      <c r="J16" s="6"/>
    </row>
    <row r="17" spans="1:10" ht="395.1">
      <c r="A17" s="43">
        <v>15</v>
      </c>
      <c r="B17" s="44" t="s">
        <v>49</v>
      </c>
      <c r="C17" s="44" t="s">
        <v>50</v>
      </c>
      <c r="D17" s="51">
        <v>7</v>
      </c>
      <c r="E17" s="52" t="s">
        <v>22</v>
      </c>
      <c r="F17" s="129">
        <v>3999700</v>
      </c>
      <c r="G17" s="101">
        <f>F17*D17</f>
        <v>27997900</v>
      </c>
      <c r="H17"/>
      <c r="I17" s="6"/>
      <c r="J17" s="6"/>
    </row>
    <row r="18" spans="1:10" ht="63.95">
      <c r="A18" s="43">
        <v>16</v>
      </c>
      <c r="B18" s="44" t="s">
        <v>51</v>
      </c>
      <c r="C18" s="47" t="s">
        <v>52</v>
      </c>
      <c r="D18" s="51">
        <v>7</v>
      </c>
      <c r="E18" s="52" t="s">
        <v>22</v>
      </c>
      <c r="F18" s="129">
        <v>1728885.5999999999</v>
      </c>
      <c r="G18" s="101">
        <f t="shared" si="0"/>
        <v>12102199.199999999</v>
      </c>
      <c r="H18"/>
      <c r="I18" s="6"/>
      <c r="J18" s="6"/>
    </row>
    <row r="19" spans="1:10" ht="395.1">
      <c r="A19" s="43">
        <v>17</v>
      </c>
      <c r="B19" s="44" t="s">
        <v>53</v>
      </c>
      <c r="C19" s="44" t="s">
        <v>54</v>
      </c>
      <c r="D19" s="53">
        <v>7</v>
      </c>
      <c r="E19" s="52" t="s">
        <v>55</v>
      </c>
      <c r="F19" s="129">
        <v>587813.96</v>
      </c>
      <c r="G19" s="101">
        <f>F19*D19</f>
        <v>4114697.7199999997</v>
      </c>
      <c r="H19"/>
      <c r="I19" s="6"/>
      <c r="J19" s="6"/>
    </row>
    <row r="20" spans="1:10">
      <c r="A20" s="158" t="s">
        <v>56</v>
      </c>
      <c r="B20" s="158"/>
      <c r="C20" s="158"/>
      <c r="D20" s="158"/>
      <c r="E20" s="158"/>
      <c r="F20" s="158"/>
      <c r="G20" s="158"/>
      <c r="H20" s="54">
        <f>SUM(G3:G19)</f>
        <v>1176591431.52</v>
      </c>
      <c r="I20" s="6"/>
      <c r="J20" s="6"/>
    </row>
    <row r="21" spans="1:10" ht="50.1" customHeight="1">
      <c r="A21" s="43">
        <v>18</v>
      </c>
      <c r="B21" s="44" t="s">
        <v>57</v>
      </c>
      <c r="C21" s="55" t="s">
        <v>58</v>
      </c>
      <c r="D21" s="56">
        <v>1</v>
      </c>
      <c r="E21" s="52" t="s">
        <v>55</v>
      </c>
      <c r="F21" s="129">
        <v>72528041.878399998</v>
      </c>
      <c r="G21" s="101">
        <f>F21*D21</f>
        <v>72528041.878399998</v>
      </c>
      <c r="H21"/>
      <c r="I21" s="6"/>
      <c r="J21" s="6"/>
    </row>
    <row r="22" spans="1:10" ht="32.1">
      <c r="A22" s="43">
        <v>19</v>
      </c>
      <c r="B22" s="44" t="s">
        <v>59</v>
      </c>
      <c r="C22" s="55" t="s">
        <v>60</v>
      </c>
      <c r="D22" s="56">
        <v>1</v>
      </c>
      <c r="E22" s="52" t="s">
        <v>55</v>
      </c>
      <c r="F22" s="129">
        <v>15456817.685799999</v>
      </c>
      <c r="G22" s="101">
        <f t="shared" ref="G22:G62" si="1">F22*D22</f>
        <v>15456817.685799999</v>
      </c>
      <c r="H22" s="109"/>
      <c r="I22" s="6"/>
      <c r="J22" s="6"/>
    </row>
    <row r="23" spans="1:10" ht="32.1">
      <c r="A23" s="43">
        <v>20</v>
      </c>
      <c r="B23" s="44" t="s">
        <v>61</v>
      </c>
      <c r="C23" s="55" t="s">
        <v>62</v>
      </c>
      <c r="D23" s="56">
        <v>1</v>
      </c>
      <c r="E23" s="52" t="s">
        <v>55</v>
      </c>
      <c r="F23" s="129">
        <v>19160637.307399999</v>
      </c>
      <c r="G23" s="101">
        <f t="shared" si="1"/>
        <v>19160637.307399999</v>
      </c>
      <c r="H23"/>
      <c r="I23" s="6"/>
      <c r="J23" s="6"/>
    </row>
    <row r="24" spans="1:10" ht="63.95">
      <c r="A24" s="43">
        <v>21</v>
      </c>
      <c r="B24" s="44" t="s">
        <v>63</v>
      </c>
      <c r="C24" s="57" t="s">
        <v>64</v>
      </c>
      <c r="D24" s="56">
        <v>1</v>
      </c>
      <c r="E24" s="52" t="s">
        <v>55</v>
      </c>
      <c r="F24" s="129">
        <v>32944155.992399998</v>
      </c>
      <c r="G24" s="101">
        <f t="shared" si="1"/>
        <v>32944155.992399998</v>
      </c>
      <c r="H24"/>
      <c r="I24" s="6"/>
      <c r="J24" s="6"/>
    </row>
    <row r="25" spans="1:10" ht="63.95">
      <c r="A25" s="43">
        <v>22</v>
      </c>
      <c r="B25" s="44" t="s">
        <v>65</v>
      </c>
      <c r="C25" s="57" t="s">
        <v>66</v>
      </c>
      <c r="D25" s="56">
        <v>2</v>
      </c>
      <c r="E25" s="52" t="s">
        <v>55</v>
      </c>
      <c r="F25" s="129">
        <v>8177486.2806000002</v>
      </c>
      <c r="G25" s="101">
        <f t="shared" si="1"/>
        <v>16354972.5612</v>
      </c>
      <c r="H25"/>
      <c r="I25" s="6"/>
      <c r="J25" s="6"/>
    </row>
    <row r="26" spans="1:10">
      <c r="A26" s="43">
        <v>23</v>
      </c>
      <c r="B26" s="58" t="s">
        <v>67</v>
      </c>
      <c r="C26" s="55" t="s">
        <v>68</v>
      </c>
      <c r="D26" s="56">
        <v>2</v>
      </c>
      <c r="E26" s="52" t="s">
        <v>55</v>
      </c>
      <c r="F26" s="129">
        <v>4003204.5832000002</v>
      </c>
      <c r="G26" s="101">
        <f t="shared" si="1"/>
        <v>8006409.1664000005</v>
      </c>
      <c r="H26"/>
      <c r="I26" s="6"/>
      <c r="J26" s="6"/>
    </row>
    <row r="27" spans="1:10" ht="32.1">
      <c r="A27" s="43">
        <v>24</v>
      </c>
      <c r="B27" s="44" t="s">
        <v>69</v>
      </c>
      <c r="C27" s="55" t="s">
        <v>70</v>
      </c>
      <c r="D27" s="56">
        <v>30</v>
      </c>
      <c r="E27" s="52" t="s">
        <v>55</v>
      </c>
      <c r="F27" s="129">
        <v>50969.619999999995</v>
      </c>
      <c r="G27" s="101">
        <f t="shared" si="1"/>
        <v>1529088.5999999999</v>
      </c>
      <c r="H27"/>
      <c r="I27" s="6"/>
      <c r="J27" s="6"/>
    </row>
    <row r="28" spans="1:10">
      <c r="A28" s="43">
        <v>25</v>
      </c>
      <c r="B28" s="58" t="s">
        <v>71</v>
      </c>
      <c r="C28" s="59" t="s">
        <v>72</v>
      </c>
      <c r="D28" s="56">
        <v>2</v>
      </c>
      <c r="E28" s="52" t="s">
        <v>55</v>
      </c>
      <c r="F28" s="129">
        <v>4665220</v>
      </c>
      <c r="G28" s="101">
        <f t="shared" si="1"/>
        <v>9330440</v>
      </c>
      <c r="H28"/>
      <c r="I28" s="6"/>
      <c r="J28" s="6"/>
    </row>
    <row r="29" spans="1:10">
      <c r="A29" s="43">
        <v>26</v>
      </c>
      <c r="B29" s="58" t="s">
        <v>73</v>
      </c>
      <c r="C29" s="55" t="s">
        <v>74</v>
      </c>
      <c r="D29" s="56">
        <v>2</v>
      </c>
      <c r="E29" s="52" t="s">
        <v>55</v>
      </c>
      <c r="F29" s="129">
        <v>535800</v>
      </c>
      <c r="G29" s="101">
        <f t="shared" si="1"/>
        <v>1071600</v>
      </c>
      <c r="H29"/>
      <c r="I29" s="6"/>
      <c r="J29" s="6"/>
    </row>
    <row r="30" spans="1:10" ht="32.1">
      <c r="A30" s="43">
        <v>27</v>
      </c>
      <c r="B30" s="44" t="s">
        <v>75</v>
      </c>
      <c r="C30" s="55" t="s">
        <v>76</v>
      </c>
      <c r="D30" s="56">
        <v>1</v>
      </c>
      <c r="E30" s="52" t="s">
        <v>55</v>
      </c>
      <c r="F30" s="129">
        <v>32333575.458000001</v>
      </c>
      <c r="G30" s="101">
        <f t="shared" si="1"/>
        <v>32333575.458000001</v>
      </c>
      <c r="H30"/>
      <c r="I30" s="6"/>
      <c r="J30" s="6"/>
    </row>
    <row r="31" spans="1:10">
      <c r="A31" s="43">
        <v>28</v>
      </c>
      <c r="B31" s="58" t="s">
        <v>77</v>
      </c>
      <c r="C31" s="55" t="s">
        <v>78</v>
      </c>
      <c r="D31" s="56">
        <v>1</v>
      </c>
      <c r="E31" s="52" t="s">
        <v>55</v>
      </c>
      <c r="F31" s="129">
        <v>9580318.6489999983</v>
      </c>
      <c r="G31" s="101">
        <f t="shared" si="1"/>
        <v>9580318.6489999983</v>
      </c>
      <c r="H31"/>
      <c r="I31" s="6"/>
      <c r="J31" s="6"/>
    </row>
    <row r="32" spans="1:10">
      <c r="A32" s="43">
        <v>29</v>
      </c>
      <c r="B32" s="58" t="s">
        <v>79</v>
      </c>
      <c r="C32" s="55" t="s">
        <v>80</v>
      </c>
      <c r="D32" s="56">
        <v>1</v>
      </c>
      <c r="E32" s="52" t="s">
        <v>55</v>
      </c>
      <c r="F32" s="129">
        <v>8485425.0918000005</v>
      </c>
      <c r="G32" s="101">
        <f t="shared" si="1"/>
        <v>8485425.0918000005</v>
      </c>
      <c r="H32"/>
      <c r="I32" s="6"/>
      <c r="J32" s="6"/>
    </row>
    <row r="33" spans="1:10">
      <c r="A33" s="43">
        <v>30</v>
      </c>
      <c r="B33" s="58" t="s">
        <v>81</v>
      </c>
      <c r="C33" s="55" t="s">
        <v>82</v>
      </c>
      <c r="D33" s="56">
        <v>1</v>
      </c>
      <c r="E33" s="52" t="s">
        <v>55</v>
      </c>
      <c r="F33" s="129">
        <v>1146216.6923999998</v>
      </c>
      <c r="G33" s="101">
        <f t="shared" si="1"/>
        <v>1146216.6923999998</v>
      </c>
      <c r="H33"/>
      <c r="I33" s="6"/>
      <c r="J33" s="6"/>
    </row>
    <row r="34" spans="1:10">
      <c r="A34" s="43">
        <v>31</v>
      </c>
      <c r="B34" s="58" t="s">
        <v>83</v>
      </c>
      <c r="C34" s="55" t="s">
        <v>84</v>
      </c>
      <c r="D34" s="56">
        <v>1</v>
      </c>
      <c r="E34" s="52" t="s">
        <v>55</v>
      </c>
      <c r="F34" s="129">
        <v>235744.2732</v>
      </c>
      <c r="G34" s="101">
        <f t="shared" si="1"/>
        <v>235744.2732</v>
      </c>
      <c r="H34"/>
      <c r="I34" s="6"/>
      <c r="J34" s="6"/>
    </row>
    <row r="35" spans="1:10" ht="32.1">
      <c r="A35" s="43">
        <v>32</v>
      </c>
      <c r="B35" s="58" t="s">
        <v>85</v>
      </c>
      <c r="C35" s="57" t="s">
        <v>86</v>
      </c>
      <c r="D35" s="56">
        <v>1</v>
      </c>
      <c r="E35" s="52" t="s">
        <v>55</v>
      </c>
      <c r="F35" s="129">
        <v>5816622.0425999993</v>
      </c>
      <c r="G35" s="101">
        <f t="shared" si="1"/>
        <v>5816622.0425999993</v>
      </c>
      <c r="H35"/>
      <c r="I35" s="6"/>
      <c r="J35" s="6"/>
    </row>
    <row r="36" spans="1:10">
      <c r="A36" s="43">
        <v>33</v>
      </c>
      <c r="B36" s="58" t="s">
        <v>87</v>
      </c>
      <c r="C36" s="60" t="s">
        <v>88</v>
      </c>
      <c r="D36" s="56">
        <v>1</v>
      </c>
      <c r="E36" s="52" t="s">
        <v>55</v>
      </c>
      <c r="F36" s="129">
        <v>3447186.8375999997</v>
      </c>
      <c r="G36" s="101">
        <f t="shared" si="1"/>
        <v>3447186.8375999997</v>
      </c>
      <c r="H36"/>
      <c r="I36" s="6"/>
      <c r="J36" s="6"/>
    </row>
    <row r="37" spans="1:10">
      <c r="A37" s="43">
        <v>34</v>
      </c>
      <c r="B37" s="58" t="s">
        <v>89</v>
      </c>
      <c r="C37" s="60" t="s">
        <v>90</v>
      </c>
      <c r="D37" s="56">
        <v>15</v>
      </c>
      <c r="E37" s="52" t="s">
        <v>55</v>
      </c>
      <c r="F37" s="129">
        <v>4875697.881599999</v>
      </c>
      <c r="G37" s="101">
        <f t="shared" si="1"/>
        <v>73135468.223999992</v>
      </c>
      <c r="H37"/>
      <c r="I37" s="6"/>
      <c r="J37" s="6"/>
    </row>
    <row r="38" spans="1:10">
      <c r="A38" s="43">
        <v>35</v>
      </c>
      <c r="B38" s="58" t="s">
        <v>91</v>
      </c>
      <c r="C38" s="60" t="s">
        <v>92</v>
      </c>
      <c r="D38" s="56">
        <v>15</v>
      </c>
      <c r="E38" s="52" t="s">
        <v>55</v>
      </c>
      <c r="F38" s="129">
        <v>3301788.3895999999</v>
      </c>
      <c r="G38" s="101">
        <f t="shared" si="1"/>
        <v>49526825.843999997</v>
      </c>
      <c r="H38"/>
      <c r="I38" s="6"/>
      <c r="J38" s="6"/>
    </row>
    <row r="39" spans="1:10" ht="30">
      <c r="A39" s="43">
        <v>36</v>
      </c>
      <c r="B39" s="58" t="s">
        <v>93</v>
      </c>
      <c r="C39" s="61" t="s">
        <v>94</v>
      </c>
      <c r="D39" s="56">
        <v>1</v>
      </c>
      <c r="E39" s="52" t="s">
        <v>55</v>
      </c>
      <c r="F39" s="129">
        <v>8724933.0592</v>
      </c>
      <c r="G39" s="101">
        <f t="shared" si="1"/>
        <v>8724933.0592</v>
      </c>
      <c r="H39"/>
      <c r="I39" s="6"/>
      <c r="J39" s="6"/>
    </row>
    <row r="40" spans="1:10" ht="30">
      <c r="A40" s="43">
        <v>37</v>
      </c>
      <c r="B40" s="58" t="s">
        <v>95</v>
      </c>
      <c r="C40" s="61" t="s">
        <v>96</v>
      </c>
      <c r="D40" s="56">
        <v>1</v>
      </c>
      <c r="E40" s="52" t="s">
        <v>55</v>
      </c>
      <c r="F40" s="129">
        <v>43795742.419600002</v>
      </c>
      <c r="G40" s="101">
        <f t="shared" si="1"/>
        <v>43795742.419600002</v>
      </c>
      <c r="H40"/>
      <c r="I40" s="6"/>
      <c r="J40" s="6"/>
    </row>
    <row r="41" spans="1:10">
      <c r="A41" s="43">
        <v>38</v>
      </c>
      <c r="B41" s="58" t="s">
        <v>97</v>
      </c>
      <c r="C41" s="60" t="s">
        <v>98</v>
      </c>
      <c r="D41" s="56">
        <v>2</v>
      </c>
      <c r="E41" s="52" t="s">
        <v>55</v>
      </c>
      <c r="F41" s="129">
        <v>13422881.819399999</v>
      </c>
      <c r="G41" s="101">
        <f t="shared" si="1"/>
        <v>26845763.638799999</v>
      </c>
      <c r="H41"/>
      <c r="I41" s="6"/>
      <c r="J41" s="6"/>
    </row>
    <row r="42" spans="1:10">
      <c r="A42" s="43">
        <v>39</v>
      </c>
      <c r="B42" s="58" t="s">
        <v>99</v>
      </c>
      <c r="C42" s="60" t="s">
        <v>100</v>
      </c>
      <c r="D42" s="56">
        <v>8</v>
      </c>
      <c r="E42" s="52" t="s">
        <v>55</v>
      </c>
      <c r="F42" s="129">
        <v>2668803.0491999998</v>
      </c>
      <c r="G42" s="101">
        <f t="shared" si="1"/>
        <v>21350424.393599998</v>
      </c>
      <c r="H42"/>
      <c r="I42" s="6"/>
      <c r="J42" s="6"/>
    </row>
    <row r="43" spans="1:10">
      <c r="A43" s="43">
        <v>40</v>
      </c>
      <c r="B43" s="58" t="s">
        <v>101</v>
      </c>
      <c r="C43" s="60" t="s">
        <v>102</v>
      </c>
      <c r="D43" s="56">
        <v>1</v>
      </c>
      <c r="E43" s="52" t="s">
        <v>55</v>
      </c>
      <c r="F43" s="129">
        <v>3233357.5457999995</v>
      </c>
      <c r="G43" s="101">
        <f t="shared" si="1"/>
        <v>3233357.5457999995</v>
      </c>
      <c r="H43"/>
      <c r="I43" s="6"/>
      <c r="J43" s="6"/>
    </row>
    <row r="44" spans="1:10">
      <c r="A44" s="43">
        <v>41</v>
      </c>
      <c r="B44" s="58" t="s">
        <v>103</v>
      </c>
      <c r="C44" s="60" t="s">
        <v>104</v>
      </c>
      <c r="D44" s="56">
        <v>1</v>
      </c>
      <c r="E44" s="52" t="s">
        <v>55</v>
      </c>
      <c r="F44" s="129">
        <v>10435704.248199999</v>
      </c>
      <c r="G44" s="101">
        <f t="shared" si="1"/>
        <v>10435704.248199999</v>
      </c>
      <c r="H44"/>
      <c r="I44" s="6"/>
      <c r="J44" s="6"/>
    </row>
    <row r="45" spans="1:10">
      <c r="A45" s="43">
        <v>42</v>
      </c>
      <c r="B45" s="58" t="s">
        <v>105</v>
      </c>
      <c r="C45" s="60" t="s">
        <v>106</v>
      </c>
      <c r="D45" s="56">
        <v>1</v>
      </c>
      <c r="E45" s="52" t="s">
        <v>55</v>
      </c>
      <c r="F45" s="129">
        <v>1163324.4103999999</v>
      </c>
      <c r="G45" s="101">
        <f t="shared" si="1"/>
        <v>1163324.4103999999</v>
      </c>
      <c r="H45"/>
      <c r="I45" s="6"/>
      <c r="J45" s="6"/>
    </row>
    <row r="46" spans="1:10" ht="33.950000000000003">
      <c r="A46" s="43">
        <v>43</v>
      </c>
      <c r="B46" s="62" t="s">
        <v>107</v>
      </c>
      <c r="C46" s="60" t="s">
        <v>108</v>
      </c>
      <c r="D46" s="56">
        <v>1</v>
      </c>
      <c r="E46" s="52" t="s">
        <v>55</v>
      </c>
      <c r="F46" s="129">
        <v>781822.43059999996</v>
      </c>
      <c r="G46" s="101">
        <f t="shared" si="1"/>
        <v>781822.43059999996</v>
      </c>
      <c r="H46"/>
      <c r="I46" s="6"/>
      <c r="J46" s="6"/>
    </row>
    <row r="47" spans="1:10">
      <c r="A47" s="43">
        <v>44</v>
      </c>
      <c r="B47" s="58" t="s">
        <v>109</v>
      </c>
      <c r="C47" s="60" t="s">
        <v>110</v>
      </c>
      <c r="D47" s="56">
        <v>1</v>
      </c>
      <c r="E47" s="52" t="s">
        <v>55</v>
      </c>
      <c r="F47" s="129">
        <v>5902160.5949999997</v>
      </c>
      <c r="G47" s="101">
        <f t="shared" si="1"/>
        <v>5902160.5949999997</v>
      </c>
      <c r="H47"/>
      <c r="I47" s="6"/>
      <c r="J47" s="6"/>
    </row>
    <row r="48" spans="1:10">
      <c r="A48" s="43">
        <v>45</v>
      </c>
      <c r="B48" s="58" t="s">
        <v>111</v>
      </c>
      <c r="C48" s="60" t="s">
        <v>112</v>
      </c>
      <c r="D48" s="56">
        <v>1</v>
      </c>
      <c r="E48" s="52" t="s">
        <v>55</v>
      </c>
      <c r="F48" s="129">
        <v>6654899.9237999991</v>
      </c>
      <c r="G48" s="101">
        <f t="shared" si="1"/>
        <v>6654899.9237999991</v>
      </c>
      <c r="H48"/>
      <c r="I48" s="6"/>
      <c r="J48" s="6"/>
    </row>
    <row r="49" spans="1:10">
      <c r="A49" s="43">
        <v>46</v>
      </c>
      <c r="B49" s="58" t="s">
        <v>113</v>
      </c>
      <c r="C49" s="60" t="s">
        <v>114</v>
      </c>
      <c r="D49" s="56">
        <v>1</v>
      </c>
      <c r="E49" s="52" t="s">
        <v>55</v>
      </c>
      <c r="F49" s="129">
        <v>1334401.5245999999</v>
      </c>
      <c r="G49" s="101">
        <f t="shared" si="1"/>
        <v>1334401.5245999999</v>
      </c>
      <c r="H49"/>
      <c r="I49" s="6"/>
      <c r="J49" s="6"/>
    </row>
    <row r="50" spans="1:10">
      <c r="A50" s="43">
        <v>47</v>
      </c>
      <c r="B50" s="58" t="s">
        <v>115</v>
      </c>
      <c r="C50" s="60" t="s">
        <v>116</v>
      </c>
      <c r="D50" s="56">
        <v>1</v>
      </c>
      <c r="E50" s="52" t="s">
        <v>55</v>
      </c>
      <c r="F50" s="129">
        <v>2985295.7193999998</v>
      </c>
      <c r="G50" s="101">
        <f t="shared" si="1"/>
        <v>2985295.7193999998</v>
      </c>
      <c r="H50"/>
      <c r="I50" s="6"/>
      <c r="J50" s="6"/>
    </row>
    <row r="51" spans="1:10">
      <c r="A51" s="43">
        <v>48</v>
      </c>
      <c r="B51" s="58" t="s">
        <v>117</v>
      </c>
      <c r="C51" s="60" t="s">
        <v>118</v>
      </c>
      <c r="D51" s="56">
        <v>1</v>
      </c>
      <c r="E51" s="52" t="s">
        <v>55</v>
      </c>
      <c r="F51" s="129">
        <v>1134925.6098</v>
      </c>
      <c r="G51" s="101">
        <f t="shared" si="1"/>
        <v>1134925.6098</v>
      </c>
      <c r="H51"/>
      <c r="I51" s="6"/>
      <c r="J51" s="6"/>
    </row>
    <row r="52" spans="1:10">
      <c r="A52" s="43">
        <v>49</v>
      </c>
      <c r="B52" s="58" t="s">
        <v>119</v>
      </c>
      <c r="C52" s="60" t="s">
        <v>120</v>
      </c>
      <c r="D52" s="56">
        <v>2</v>
      </c>
      <c r="E52" s="52" t="s">
        <v>55</v>
      </c>
      <c r="F52" s="129">
        <v>4516435.9352000002</v>
      </c>
      <c r="G52" s="101">
        <f t="shared" si="1"/>
        <v>9032871.8704000004</v>
      </c>
      <c r="H52"/>
      <c r="I52" s="6"/>
      <c r="J52" s="6"/>
    </row>
    <row r="53" spans="1:10">
      <c r="A53" s="43">
        <v>50</v>
      </c>
      <c r="B53" s="58" t="s">
        <v>121</v>
      </c>
      <c r="C53" s="60" t="s">
        <v>122</v>
      </c>
      <c r="D53" s="56">
        <v>2</v>
      </c>
      <c r="E53" s="52" t="s">
        <v>55</v>
      </c>
      <c r="F53" s="102">
        <v>1146216.6923999998</v>
      </c>
      <c r="G53" s="101">
        <f t="shared" si="1"/>
        <v>2292433.3847999997</v>
      </c>
      <c r="H53"/>
      <c r="I53" s="6"/>
      <c r="J53" s="6"/>
    </row>
    <row r="54" spans="1:10">
      <c r="A54" s="43">
        <v>51</v>
      </c>
      <c r="B54" s="58" t="s">
        <v>123</v>
      </c>
      <c r="C54" s="60" t="s">
        <v>124</v>
      </c>
      <c r="D54" s="56">
        <v>1</v>
      </c>
      <c r="E54" s="52" t="s">
        <v>55</v>
      </c>
      <c r="F54" s="102">
        <v>804062.45459999994</v>
      </c>
      <c r="G54" s="101">
        <f t="shared" si="1"/>
        <v>804062.45459999994</v>
      </c>
      <c r="H54"/>
      <c r="I54" s="6"/>
      <c r="J54" s="6"/>
    </row>
    <row r="55" spans="1:10" ht="63.95">
      <c r="A55" s="43">
        <v>52</v>
      </c>
      <c r="B55" s="63" t="s">
        <v>125</v>
      </c>
      <c r="C55" s="60" t="s">
        <v>126</v>
      </c>
      <c r="D55" s="56">
        <v>24</v>
      </c>
      <c r="E55" s="52" t="s">
        <v>127</v>
      </c>
      <c r="F55" s="102">
        <v>5855685.2849333324</v>
      </c>
      <c r="G55" s="101">
        <f t="shared" si="1"/>
        <v>140536446.83839998</v>
      </c>
      <c r="H55"/>
      <c r="I55" s="6"/>
      <c r="J55" s="6"/>
    </row>
    <row r="56" spans="1:10" ht="48">
      <c r="A56" s="43">
        <v>53</v>
      </c>
      <c r="B56" s="63" t="s">
        <v>128</v>
      </c>
      <c r="C56" s="60" t="s">
        <v>129</v>
      </c>
      <c r="D56" s="56">
        <v>2</v>
      </c>
      <c r="E56" s="52" t="s">
        <v>55</v>
      </c>
      <c r="F56" s="102">
        <v>7010740.3265999993</v>
      </c>
      <c r="G56" s="101">
        <f t="shared" si="1"/>
        <v>14021480.653199999</v>
      </c>
      <c r="H56"/>
      <c r="I56" s="6"/>
      <c r="J56" s="6"/>
    </row>
    <row r="57" spans="1:10" ht="63.95">
      <c r="A57" s="43">
        <v>54</v>
      </c>
      <c r="B57" s="63" t="s">
        <v>130</v>
      </c>
      <c r="C57" s="60" t="s">
        <v>131</v>
      </c>
      <c r="D57" s="56">
        <v>1</v>
      </c>
      <c r="E57" s="52" t="s">
        <v>55</v>
      </c>
      <c r="F57" s="102">
        <v>2646563.0252</v>
      </c>
      <c r="G57" s="101">
        <f t="shared" si="1"/>
        <v>2646563.0252</v>
      </c>
      <c r="H57"/>
      <c r="I57" s="6"/>
      <c r="J57" s="6"/>
    </row>
    <row r="58" spans="1:10" ht="80.099999999999994">
      <c r="A58" s="43">
        <v>55</v>
      </c>
      <c r="B58" s="63" t="s">
        <v>132</v>
      </c>
      <c r="C58" s="60" t="s">
        <v>133</v>
      </c>
      <c r="D58" s="56">
        <v>4</v>
      </c>
      <c r="E58" s="64" t="s">
        <v>55</v>
      </c>
      <c r="F58" s="102">
        <v>24292950.874400001</v>
      </c>
      <c r="G58" s="101">
        <f t="shared" si="1"/>
        <v>97171803.497600004</v>
      </c>
      <c r="H58"/>
      <c r="I58" s="6"/>
      <c r="J58" s="6"/>
    </row>
    <row r="59" spans="1:10">
      <c r="A59" s="43">
        <v>56</v>
      </c>
      <c r="B59" s="44" t="s">
        <v>57</v>
      </c>
      <c r="C59" s="55" t="s">
        <v>58</v>
      </c>
      <c r="D59" s="56">
        <v>1</v>
      </c>
      <c r="E59" s="64" t="s">
        <v>55</v>
      </c>
      <c r="F59" s="102">
        <v>72528041.878399998</v>
      </c>
      <c r="G59" s="101">
        <f t="shared" si="1"/>
        <v>72528041.878399998</v>
      </c>
      <c r="H59"/>
      <c r="I59" s="6"/>
      <c r="J59" s="6"/>
    </row>
    <row r="60" spans="1:10" ht="32.1">
      <c r="A60" s="43">
        <v>57</v>
      </c>
      <c r="B60" s="44" t="s">
        <v>59</v>
      </c>
      <c r="C60" s="55" t="s">
        <v>60</v>
      </c>
      <c r="D60" s="56">
        <v>1</v>
      </c>
      <c r="E60" s="64" t="s">
        <v>55</v>
      </c>
      <c r="F60" s="102">
        <v>15456817.685799999</v>
      </c>
      <c r="G60" s="101">
        <f t="shared" si="1"/>
        <v>15456817.685799999</v>
      </c>
      <c r="H60"/>
      <c r="I60" s="6"/>
      <c r="J60" s="6"/>
    </row>
    <row r="61" spans="1:10" ht="32.1">
      <c r="A61" s="43">
        <v>58</v>
      </c>
      <c r="B61" s="44" t="s">
        <v>61</v>
      </c>
      <c r="C61" s="55" t="s">
        <v>62</v>
      </c>
      <c r="D61" s="56">
        <v>1</v>
      </c>
      <c r="E61" s="64" t="s">
        <v>55</v>
      </c>
      <c r="F61" s="102">
        <v>19160637.307399999</v>
      </c>
      <c r="G61" s="101">
        <f t="shared" si="1"/>
        <v>19160637.307399999</v>
      </c>
      <c r="H61"/>
      <c r="I61" s="6"/>
      <c r="J61" s="6"/>
    </row>
    <row r="62" spans="1:10" ht="17.100000000000001">
      <c r="A62" s="43">
        <v>59</v>
      </c>
      <c r="B62" s="62" t="s">
        <v>134</v>
      </c>
      <c r="C62" s="60" t="s">
        <v>135</v>
      </c>
      <c r="D62" s="56">
        <v>1</v>
      </c>
      <c r="E62" s="64" t="s">
        <v>55</v>
      </c>
      <c r="F62" s="103">
        <v>27260000</v>
      </c>
      <c r="G62" s="101">
        <f t="shared" si="1"/>
        <v>27260000</v>
      </c>
      <c r="H62"/>
      <c r="I62" s="6"/>
      <c r="J62" s="6"/>
    </row>
    <row r="63" spans="1:10" ht="51.95" customHeight="1">
      <c r="A63" s="43">
        <v>60</v>
      </c>
      <c r="B63" s="62" t="s">
        <v>136</v>
      </c>
      <c r="C63" s="60" t="s">
        <v>137</v>
      </c>
      <c r="D63" s="56">
        <v>1</v>
      </c>
      <c r="E63" s="64" t="s">
        <v>55</v>
      </c>
      <c r="F63" s="155">
        <v>27260000</v>
      </c>
      <c r="G63" s="155">
        <f>F63</f>
        <v>27260000</v>
      </c>
      <c r="H63"/>
      <c r="I63" s="6"/>
      <c r="J63" s="6"/>
    </row>
    <row r="64" spans="1:10" ht="17.100000000000001">
      <c r="A64" s="43">
        <v>61</v>
      </c>
      <c r="B64" s="62" t="s">
        <v>138</v>
      </c>
      <c r="C64" s="60" t="s">
        <v>139</v>
      </c>
      <c r="D64" s="56">
        <v>1</v>
      </c>
      <c r="E64" s="64" t="s">
        <v>55</v>
      </c>
      <c r="F64" s="156"/>
      <c r="G64" s="156"/>
      <c r="H64"/>
      <c r="I64" s="6"/>
      <c r="J64" s="6"/>
    </row>
    <row r="65" spans="1:10" ht="17.100000000000001">
      <c r="A65" s="43">
        <v>62</v>
      </c>
      <c r="B65" s="62" t="s">
        <v>140</v>
      </c>
      <c r="C65" s="60" t="s">
        <v>141</v>
      </c>
      <c r="D65" s="56">
        <v>1</v>
      </c>
      <c r="E65" s="64" t="s">
        <v>55</v>
      </c>
      <c r="F65" s="156"/>
      <c r="G65" s="156"/>
      <c r="H65"/>
      <c r="I65" s="6"/>
      <c r="J65" s="6"/>
    </row>
    <row r="66" spans="1:10" ht="17.100000000000001">
      <c r="A66" s="43">
        <v>63</v>
      </c>
      <c r="B66" s="62" t="s">
        <v>142</v>
      </c>
      <c r="C66" s="60" t="s">
        <v>143</v>
      </c>
      <c r="D66" s="56">
        <v>1</v>
      </c>
      <c r="E66" s="64" t="s">
        <v>55</v>
      </c>
      <c r="F66" s="156"/>
      <c r="G66" s="156"/>
      <c r="H66"/>
      <c r="I66" s="6"/>
      <c r="J66" s="6"/>
    </row>
    <row r="67" spans="1:10" ht="17.100000000000001">
      <c r="A67" s="43">
        <v>64</v>
      </c>
      <c r="B67" s="62" t="s">
        <v>144</v>
      </c>
      <c r="C67" s="60" t="s">
        <v>145</v>
      </c>
      <c r="D67" s="56">
        <v>1</v>
      </c>
      <c r="E67" s="64" t="s">
        <v>55</v>
      </c>
      <c r="F67" s="156"/>
      <c r="G67" s="156"/>
      <c r="H67"/>
      <c r="I67" s="6"/>
      <c r="J67" s="6"/>
    </row>
    <row r="68" spans="1:10" ht="17.100000000000001">
      <c r="A68" s="43">
        <v>65</v>
      </c>
      <c r="B68" s="62" t="s">
        <v>146</v>
      </c>
      <c r="C68" s="60" t="s">
        <v>147</v>
      </c>
      <c r="D68" s="56">
        <v>1</v>
      </c>
      <c r="E68" s="64" t="s">
        <v>55</v>
      </c>
      <c r="F68" s="156"/>
      <c r="G68" s="156"/>
      <c r="H68"/>
      <c r="I68" s="6"/>
      <c r="J68" s="6"/>
    </row>
    <row r="69" spans="1:10" ht="17.100000000000001">
      <c r="A69" s="43">
        <v>66</v>
      </c>
      <c r="B69" s="62" t="s">
        <v>148</v>
      </c>
      <c r="C69" s="60" t="s">
        <v>149</v>
      </c>
      <c r="D69" s="56">
        <v>1</v>
      </c>
      <c r="E69" s="64" t="s">
        <v>55</v>
      </c>
      <c r="F69" s="156"/>
      <c r="G69" s="156"/>
      <c r="H69"/>
      <c r="I69" s="6"/>
      <c r="J69" s="6"/>
    </row>
    <row r="70" spans="1:10" ht="342.95" customHeight="1">
      <c r="A70" s="43">
        <v>67</v>
      </c>
      <c r="B70" s="62" t="s">
        <v>150</v>
      </c>
      <c r="C70" s="60" t="s">
        <v>151</v>
      </c>
      <c r="D70" s="56">
        <v>1</v>
      </c>
      <c r="E70" s="64" t="s">
        <v>55</v>
      </c>
      <c r="F70" s="156"/>
      <c r="G70" s="156"/>
      <c r="H70"/>
      <c r="I70" s="6"/>
      <c r="J70" s="6"/>
    </row>
    <row r="71" spans="1:10" ht="17.100000000000001">
      <c r="A71" s="43">
        <v>68</v>
      </c>
      <c r="B71" s="62" t="s">
        <v>152</v>
      </c>
      <c r="C71" s="60" t="s">
        <v>153</v>
      </c>
      <c r="D71" s="56">
        <v>1</v>
      </c>
      <c r="E71" s="64" t="s">
        <v>55</v>
      </c>
      <c r="F71" s="156"/>
      <c r="G71" s="156"/>
      <c r="H71"/>
      <c r="I71" s="6"/>
      <c r="J71" s="6"/>
    </row>
    <row r="72" spans="1:10" ht="33.950000000000003">
      <c r="A72" s="43">
        <v>69</v>
      </c>
      <c r="B72" s="62" t="s">
        <v>154</v>
      </c>
      <c r="C72" s="60" t="s">
        <v>155</v>
      </c>
      <c r="D72" s="56">
        <v>1</v>
      </c>
      <c r="E72" s="64" t="s">
        <v>55</v>
      </c>
      <c r="F72" s="156"/>
      <c r="G72" s="156"/>
      <c r="H72"/>
      <c r="I72" s="6"/>
      <c r="J72" s="6"/>
    </row>
    <row r="73" spans="1:10" ht="33.950000000000003">
      <c r="A73" s="43">
        <v>70</v>
      </c>
      <c r="B73" s="62" t="s">
        <v>156</v>
      </c>
      <c r="C73" s="60" t="s">
        <v>157</v>
      </c>
      <c r="D73" s="56">
        <v>1</v>
      </c>
      <c r="E73" s="64" t="s">
        <v>55</v>
      </c>
      <c r="F73" s="156"/>
      <c r="G73" s="156"/>
      <c r="H73"/>
      <c r="I73" s="6"/>
      <c r="J73" s="6"/>
    </row>
    <row r="74" spans="1:10" ht="33.950000000000003">
      <c r="A74" s="43">
        <v>71</v>
      </c>
      <c r="B74" s="62" t="s">
        <v>158</v>
      </c>
      <c r="C74" s="60" t="s">
        <v>159</v>
      </c>
      <c r="D74" s="56">
        <v>1</v>
      </c>
      <c r="E74" s="64" t="s">
        <v>55</v>
      </c>
      <c r="F74" s="156"/>
      <c r="G74" s="156"/>
      <c r="H74"/>
      <c r="I74" s="6"/>
      <c r="J74" s="6"/>
    </row>
    <row r="75" spans="1:10" ht="17.100000000000001">
      <c r="A75" s="43">
        <v>72</v>
      </c>
      <c r="B75" s="62" t="s">
        <v>160</v>
      </c>
      <c r="C75" s="60" t="s">
        <v>161</v>
      </c>
      <c r="D75" s="56">
        <v>1</v>
      </c>
      <c r="E75" s="64" t="s">
        <v>55</v>
      </c>
      <c r="F75" s="156"/>
      <c r="G75" s="156"/>
      <c r="H75"/>
      <c r="I75" s="6"/>
      <c r="J75" s="6"/>
    </row>
    <row r="76" spans="1:10" ht="17.100000000000001">
      <c r="A76" s="43">
        <v>73</v>
      </c>
      <c r="B76" s="62" t="s">
        <v>162</v>
      </c>
      <c r="C76" s="60" t="s">
        <v>163</v>
      </c>
      <c r="D76" s="56">
        <v>1</v>
      </c>
      <c r="E76" s="64" t="s">
        <v>55</v>
      </c>
      <c r="F76" s="156"/>
      <c r="G76" s="156"/>
      <c r="H76"/>
      <c r="I76" s="6"/>
      <c r="J76" s="6"/>
    </row>
    <row r="77" spans="1:10" ht="33.950000000000003">
      <c r="A77" s="43">
        <v>74</v>
      </c>
      <c r="B77" s="62" t="s">
        <v>164</v>
      </c>
      <c r="C77" s="60" t="s">
        <v>165</v>
      </c>
      <c r="D77" s="56">
        <v>1</v>
      </c>
      <c r="E77" s="64" t="s">
        <v>55</v>
      </c>
      <c r="F77" s="156"/>
      <c r="G77" s="156"/>
      <c r="H77"/>
      <c r="I77" s="6"/>
      <c r="J77" s="6"/>
    </row>
    <row r="78" spans="1:10" ht="84.95">
      <c r="A78" s="43">
        <v>75</v>
      </c>
      <c r="B78" s="62" t="s">
        <v>166</v>
      </c>
      <c r="C78" s="60" t="s">
        <v>167</v>
      </c>
      <c r="D78" s="56">
        <v>1</v>
      </c>
      <c r="E78" s="64" t="s">
        <v>55</v>
      </c>
      <c r="F78" s="156"/>
      <c r="G78" s="156"/>
      <c r="H78"/>
      <c r="I78" s="6"/>
      <c r="J78" s="6"/>
    </row>
    <row r="79" spans="1:10" ht="51">
      <c r="A79" s="43">
        <v>76</v>
      </c>
      <c r="B79" s="62" t="s">
        <v>168</v>
      </c>
      <c r="C79" s="60" t="s">
        <v>169</v>
      </c>
      <c r="D79" s="56">
        <v>1</v>
      </c>
      <c r="E79" s="64" t="s">
        <v>55</v>
      </c>
      <c r="F79" s="156"/>
      <c r="G79" s="156"/>
      <c r="H79"/>
      <c r="I79" s="6"/>
      <c r="J79" s="6"/>
    </row>
    <row r="80" spans="1:10" ht="33.950000000000003">
      <c r="A80" s="43">
        <v>77</v>
      </c>
      <c r="B80" s="62" t="s">
        <v>170</v>
      </c>
      <c r="C80" s="60" t="s">
        <v>171</v>
      </c>
      <c r="D80" s="56">
        <v>1</v>
      </c>
      <c r="E80" s="64" t="s">
        <v>55</v>
      </c>
      <c r="F80" s="156"/>
      <c r="G80" s="156"/>
      <c r="H80"/>
      <c r="I80" s="6"/>
      <c r="J80" s="6"/>
    </row>
    <row r="81" spans="1:10" ht="33.950000000000003">
      <c r="A81" s="43">
        <v>78</v>
      </c>
      <c r="B81" s="62" t="s">
        <v>172</v>
      </c>
      <c r="C81" s="60" t="s">
        <v>173</v>
      </c>
      <c r="D81" s="56">
        <v>1</v>
      </c>
      <c r="E81" s="64" t="s">
        <v>55</v>
      </c>
      <c r="F81" s="156"/>
      <c r="G81" s="156"/>
      <c r="H81"/>
      <c r="I81" s="6"/>
      <c r="J81" s="6"/>
    </row>
    <row r="82" spans="1:10" ht="17.100000000000001">
      <c r="A82" s="43">
        <v>79</v>
      </c>
      <c r="B82" s="62" t="s">
        <v>174</v>
      </c>
      <c r="C82" s="60" t="s">
        <v>175</v>
      </c>
      <c r="D82" s="56">
        <v>1</v>
      </c>
      <c r="E82" s="64" t="s">
        <v>55</v>
      </c>
      <c r="F82" s="156"/>
      <c r="G82" s="156"/>
      <c r="H82"/>
      <c r="I82" s="6"/>
      <c r="J82" s="6"/>
    </row>
    <row r="83" spans="1:10" ht="68.099999999999994">
      <c r="A83" s="43">
        <v>80</v>
      </c>
      <c r="B83" s="62" t="s">
        <v>176</v>
      </c>
      <c r="C83" s="60" t="s">
        <v>177</v>
      </c>
      <c r="D83" s="56">
        <v>1</v>
      </c>
      <c r="E83" s="64" t="s">
        <v>55</v>
      </c>
      <c r="F83" s="157"/>
      <c r="G83" s="157"/>
      <c r="H83"/>
      <c r="I83" s="6"/>
      <c r="J83" s="6"/>
    </row>
    <row r="84" spans="1:10">
      <c r="A84" s="158" t="s">
        <v>178</v>
      </c>
      <c r="B84" s="158"/>
      <c r="C84" s="158"/>
      <c r="D84" s="158"/>
      <c r="E84" s="158"/>
      <c r="F84" s="158"/>
      <c r="G84" s="158"/>
      <c r="H84" s="65">
        <f>SUM(G21:G83)</f>
        <v>922603460.41879988</v>
      </c>
      <c r="I84" s="6"/>
      <c r="J84" s="6"/>
    </row>
    <row r="85" spans="1:10" ht="17.100000000000001">
      <c r="A85" s="43">
        <v>81</v>
      </c>
      <c r="B85" s="62" t="s">
        <v>179</v>
      </c>
      <c r="C85" s="47" t="s">
        <v>180</v>
      </c>
      <c r="D85" s="66">
        <v>1</v>
      </c>
      <c r="E85" s="52" t="s">
        <v>55</v>
      </c>
      <c r="F85" s="129">
        <v>23688000</v>
      </c>
      <c r="G85" s="101">
        <f>F85*D85</f>
        <v>23688000</v>
      </c>
      <c r="H85"/>
      <c r="I85" s="6"/>
      <c r="J85" s="6"/>
    </row>
    <row r="86" spans="1:10" ht="17.100000000000001">
      <c r="A86" s="43">
        <v>82</v>
      </c>
      <c r="B86" s="62" t="s">
        <v>179</v>
      </c>
      <c r="C86" s="47" t="s">
        <v>181</v>
      </c>
      <c r="D86" s="66">
        <v>2</v>
      </c>
      <c r="E86" s="52" t="s">
        <v>55</v>
      </c>
      <c r="F86" s="129">
        <v>25662000</v>
      </c>
      <c r="G86" s="101">
        <f t="shared" ref="G86:G92" si="2">F86*D86</f>
        <v>51324000</v>
      </c>
      <c r="H86"/>
      <c r="I86" s="6"/>
      <c r="J86" s="6"/>
    </row>
    <row r="87" spans="1:10" ht="17.100000000000001">
      <c r="A87" s="43">
        <v>83</v>
      </c>
      <c r="B87" s="62" t="s">
        <v>179</v>
      </c>
      <c r="C87" s="47" t="s">
        <v>182</v>
      </c>
      <c r="D87" s="66">
        <v>1</v>
      </c>
      <c r="E87" s="52" t="s">
        <v>55</v>
      </c>
      <c r="F87" s="129">
        <v>13818000</v>
      </c>
      <c r="G87" s="101">
        <f t="shared" si="2"/>
        <v>13818000</v>
      </c>
      <c r="H87"/>
      <c r="I87" s="6"/>
      <c r="J87" s="6"/>
    </row>
    <row r="88" spans="1:10" ht="17.100000000000001">
      <c r="A88" s="43">
        <v>84</v>
      </c>
      <c r="B88" s="62" t="s">
        <v>179</v>
      </c>
      <c r="C88" s="47" t="s">
        <v>183</v>
      </c>
      <c r="D88" s="66">
        <v>1</v>
      </c>
      <c r="E88" s="52" t="s">
        <v>55</v>
      </c>
      <c r="F88" s="129">
        <v>12831000</v>
      </c>
      <c r="G88" s="101">
        <f t="shared" si="2"/>
        <v>12831000</v>
      </c>
      <c r="H88"/>
      <c r="I88" s="6"/>
      <c r="J88" s="6"/>
    </row>
    <row r="89" spans="1:10" ht="17.100000000000001">
      <c r="A89" s="43">
        <v>85</v>
      </c>
      <c r="B89" s="62" t="s">
        <v>184</v>
      </c>
      <c r="C89" s="47" t="s">
        <v>185</v>
      </c>
      <c r="D89" s="66">
        <v>5</v>
      </c>
      <c r="E89" s="52" t="s">
        <v>55</v>
      </c>
      <c r="F89" s="129">
        <v>2067012.9999999998</v>
      </c>
      <c r="G89" s="101">
        <f t="shared" si="2"/>
        <v>10335064.999999998</v>
      </c>
      <c r="H89"/>
      <c r="I89" s="6"/>
      <c r="J89" s="6"/>
    </row>
    <row r="90" spans="1:10" ht="17.100000000000001">
      <c r="A90" s="43">
        <v>86</v>
      </c>
      <c r="B90" s="62" t="s">
        <v>186</v>
      </c>
      <c r="C90" s="47" t="s">
        <v>187</v>
      </c>
      <c r="D90" s="66">
        <v>5</v>
      </c>
      <c r="E90" s="52" t="s">
        <v>55</v>
      </c>
      <c r="F90" s="129">
        <v>3299776</v>
      </c>
      <c r="G90" s="101">
        <f t="shared" si="2"/>
        <v>16498880</v>
      </c>
      <c r="H90"/>
      <c r="I90" s="6"/>
      <c r="J90" s="6"/>
    </row>
    <row r="91" spans="1:10" ht="51">
      <c r="A91" s="43">
        <v>87</v>
      </c>
      <c r="B91" s="62" t="s">
        <v>188</v>
      </c>
      <c r="C91" s="47" t="s">
        <v>189</v>
      </c>
      <c r="D91" s="66">
        <v>2</v>
      </c>
      <c r="E91" s="52" t="s">
        <v>55</v>
      </c>
      <c r="F91" s="129">
        <v>115375.59999999999</v>
      </c>
      <c r="G91" s="101">
        <f t="shared" si="2"/>
        <v>230751.19999999998</v>
      </c>
      <c r="H91"/>
      <c r="I91" s="6"/>
      <c r="J91" s="6"/>
    </row>
    <row r="92" spans="1:10" ht="33.950000000000003">
      <c r="A92" s="43">
        <v>88</v>
      </c>
      <c r="B92" s="67" t="s">
        <v>190</v>
      </c>
      <c r="C92" s="68" t="s">
        <v>191</v>
      </c>
      <c r="D92" s="69">
        <v>10</v>
      </c>
      <c r="E92" s="70" t="s">
        <v>55</v>
      </c>
      <c r="F92" s="104">
        <v>277065</v>
      </c>
      <c r="G92" s="101">
        <f t="shared" si="2"/>
        <v>2770650</v>
      </c>
      <c r="H92"/>
      <c r="I92" s="6"/>
      <c r="J92" s="6"/>
    </row>
    <row r="93" spans="1:10">
      <c r="A93" s="144" t="s">
        <v>192</v>
      </c>
      <c r="B93" s="145"/>
      <c r="C93" s="145"/>
      <c r="D93" s="145"/>
      <c r="E93" s="145"/>
      <c r="F93" s="145"/>
      <c r="G93" s="146"/>
      <c r="H93" s="65">
        <f>SUM(G85:G92)</f>
        <v>131496346.2</v>
      </c>
      <c r="I93" s="6"/>
      <c r="J93" s="6"/>
    </row>
    <row r="94" spans="1:10">
      <c r="A94" s="71">
        <v>89</v>
      </c>
      <c r="B94" s="147" t="s">
        <v>193</v>
      </c>
      <c r="C94" s="148"/>
      <c r="D94" s="148"/>
      <c r="E94" s="148"/>
      <c r="F94" s="148"/>
      <c r="G94" s="149"/>
      <c r="H94"/>
      <c r="I94" s="6"/>
      <c r="J94" s="6"/>
    </row>
    <row r="95" spans="1:10">
      <c r="A95" s="71">
        <v>90</v>
      </c>
      <c r="B95" s="72" t="s">
        <v>194</v>
      </c>
      <c r="C95" s="73" t="s">
        <v>195</v>
      </c>
      <c r="D95" s="74">
        <v>23.04</v>
      </c>
      <c r="E95" s="75" t="s">
        <v>196</v>
      </c>
      <c r="F95" s="103">
        <v>20803.008399999999</v>
      </c>
      <c r="G95" s="101">
        <f>F95*D95</f>
        <v>479301.31353599997</v>
      </c>
      <c r="H95"/>
      <c r="I95" s="6"/>
      <c r="J95" s="6"/>
    </row>
    <row r="96" spans="1:10">
      <c r="A96" s="71">
        <v>91</v>
      </c>
      <c r="B96" s="76" t="s">
        <v>197</v>
      </c>
      <c r="C96" s="77" t="s">
        <v>198</v>
      </c>
      <c r="D96" s="78">
        <v>43.2</v>
      </c>
      <c r="E96" s="79" t="s">
        <v>199</v>
      </c>
      <c r="F96" s="103">
        <v>18781.049599999998</v>
      </c>
      <c r="G96" s="101">
        <f t="shared" ref="G96:G97" si="3">F96*D96</f>
        <v>811341.34271999996</v>
      </c>
      <c r="H96"/>
      <c r="I96" s="6"/>
      <c r="J96" s="6"/>
    </row>
    <row r="97" spans="1:10">
      <c r="A97" s="71">
        <v>92</v>
      </c>
      <c r="B97" s="72" t="s">
        <v>200</v>
      </c>
      <c r="C97" s="73" t="s">
        <v>201</v>
      </c>
      <c r="D97" s="74">
        <v>43.2</v>
      </c>
      <c r="E97" s="79" t="s">
        <v>199</v>
      </c>
      <c r="F97" s="103">
        <v>22212.106</v>
      </c>
      <c r="G97" s="101">
        <f t="shared" si="3"/>
        <v>959562.97920000006</v>
      </c>
      <c r="H97"/>
      <c r="I97" s="6"/>
      <c r="J97" s="6"/>
    </row>
    <row r="98" spans="1:10">
      <c r="A98" s="71"/>
      <c r="B98" s="150" t="s">
        <v>202</v>
      </c>
      <c r="C98" s="151"/>
      <c r="D98" s="151"/>
      <c r="E98" s="151"/>
      <c r="F98" s="151"/>
      <c r="G98" s="152"/>
      <c r="H98" s="65">
        <f>SUM(G95:G97)</f>
        <v>2250205.635456</v>
      </c>
      <c r="I98" s="6"/>
      <c r="J98" s="6"/>
    </row>
    <row r="99" spans="1:10">
      <c r="A99" s="71">
        <v>93</v>
      </c>
      <c r="B99" s="80" t="s">
        <v>203</v>
      </c>
      <c r="C99" s="81" t="s">
        <v>204</v>
      </c>
      <c r="D99" s="80">
        <v>59.24</v>
      </c>
      <c r="E99" s="82" t="s">
        <v>196</v>
      </c>
      <c r="F99" s="103">
        <v>11315.1654</v>
      </c>
      <c r="G99" s="101">
        <f>F99*D99</f>
        <v>670310.39829599997</v>
      </c>
      <c r="H99"/>
      <c r="I99" s="6"/>
      <c r="J99" s="6"/>
    </row>
    <row r="100" spans="1:10">
      <c r="A100" s="71">
        <v>94</v>
      </c>
      <c r="B100" s="80" t="s">
        <v>205</v>
      </c>
      <c r="C100" s="81" t="s">
        <v>206</v>
      </c>
      <c r="D100" s="80">
        <v>57.35</v>
      </c>
      <c r="E100" s="82" t="s">
        <v>196</v>
      </c>
      <c r="F100" s="103">
        <v>10813.355799999999</v>
      </c>
      <c r="G100" s="101">
        <f t="shared" ref="G100:G113" si="4">F100*D100</f>
        <v>620145.95513000002</v>
      </c>
      <c r="H100"/>
      <c r="I100" s="6"/>
      <c r="J100" s="6"/>
    </row>
    <row r="101" spans="1:10">
      <c r="A101" s="71">
        <v>95</v>
      </c>
      <c r="B101" s="80" t="s">
        <v>207</v>
      </c>
      <c r="C101" s="81" t="s">
        <v>208</v>
      </c>
      <c r="D101" s="80">
        <v>206.16</v>
      </c>
      <c r="E101" s="82" t="s">
        <v>55</v>
      </c>
      <c r="F101" s="103">
        <v>8845.5033999999996</v>
      </c>
      <c r="G101" s="101">
        <f t="shared" si="4"/>
        <v>1823588.980944</v>
      </c>
      <c r="H101"/>
      <c r="I101" s="6"/>
      <c r="J101" s="6"/>
    </row>
    <row r="102" spans="1:10">
      <c r="A102" s="71">
        <v>96</v>
      </c>
      <c r="B102" s="80" t="s">
        <v>209</v>
      </c>
      <c r="C102" s="81" t="s">
        <v>210</v>
      </c>
      <c r="D102" s="80">
        <v>195.99</v>
      </c>
      <c r="E102" s="82" t="s">
        <v>55</v>
      </c>
      <c r="F102" s="103">
        <v>1819.2854</v>
      </c>
      <c r="G102" s="101">
        <f t="shared" si="4"/>
        <v>356561.74554600002</v>
      </c>
      <c r="H102"/>
      <c r="I102" s="6"/>
      <c r="J102" s="6"/>
    </row>
    <row r="103" spans="1:10">
      <c r="A103" s="71">
        <v>97</v>
      </c>
      <c r="B103" s="80" t="s">
        <v>211</v>
      </c>
      <c r="C103" s="81" t="s">
        <v>212</v>
      </c>
      <c r="D103" s="80">
        <v>98.72</v>
      </c>
      <c r="E103" s="82" t="s">
        <v>55</v>
      </c>
      <c r="F103" s="103">
        <v>7369.6093999999994</v>
      </c>
      <c r="G103" s="101">
        <f t="shared" si="4"/>
        <v>727527.83996799996</v>
      </c>
      <c r="H103"/>
      <c r="I103" s="6"/>
      <c r="J103" s="6"/>
    </row>
    <row r="104" spans="1:10">
      <c r="A104" s="71">
        <v>98</v>
      </c>
      <c r="B104" s="80" t="s">
        <v>213</v>
      </c>
      <c r="C104" s="81" t="s">
        <v>214</v>
      </c>
      <c r="D104" s="80">
        <v>98</v>
      </c>
      <c r="E104" s="82" t="s">
        <v>55</v>
      </c>
      <c r="F104" s="103">
        <v>6080.6719999999996</v>
      </c>
      <c r="G104" s="101">
        <f t="shared" si="4"/>
        <v>595905.85599999991</v>
      </c>
      <c r="H104"/>
      <c r="I104" s="6"/>
      <c r="J104" s="6"/>
    </row>
    <row r="105" spans="1:10">
      <c r="A105" s="71">
        <v>99</v>
      </c>
      <c r="B105" s="80" t="s">
        <v>215</v>
      </c>
      <c r="C105" s="81" t="s">
        <v>216</v>
      </c>
      <c r="D105" s="80">
        <v>714</v>
      </c>
      <c r="E105" s="82" t="s">
        <v>55</v>
      </c>
      <c r="F105" s="103">
        <v>6789.0935999999992</v>
      </c>
      <c r="G105" s="101">
        <f t="shared" si="4"/>
        <v>4847412.8303999994</v>
      </c>
      <c r="H105"/>
      <c r="I105" s="6"/>
      <c r="J105" s="6"/>
    </row>
    <row r="106" spans="1:10">
      <c r="A106" s="71">
        <v>100</v>
      </c>
      <c r="B106" s="80" t="s">
        <v>217</v>
      </c>
      <c r="C106" s="81" t="s">
        <v>218</v>
      </c>
      <c r="D106" s="80">
        <v>2380</v>
      </c>
      <c r="E106" s="82" t="s">
        <v>55</v>
      </c>
      <c r="F106" s="103">
        <v>3925.8723999999997</v>
      </c>
      <c r="G106" s="101">
        <f t="shared" si="4"/>
        <v>9343576.311999999</v>
      </c>
      <c r="H106"/>
      <c r="I106" s="6"/>
      <c r="J106" s="6"/>
    </row>
    <row r="107" spans="1:10">
      <c r="A107" s="71">
        <v>101</v>
      </c>
      <c r="B107" s="80" t="s">
        <v>219</v>
      </c>
      <c r="C107" s="81" t="s">
        <v>220</v>
      </c>
      <c r="D107" s="80">
        <v>2380</v>
      </c>
      <c r="E107" s="82" t="s">
        <v>55</v>
      </c>
      <c r="F107" s="103">
        <v>1643.1575999999998</v>
      </c>
      <c r="G107" s="101">
        <f t="shared" si="4"/>
        <v>3910715.0879999995</v>
      </c>
      <c r="H107"/>
      <c r="I107" s="6"/>
      <c r="J107" s="6"/>
    </row>
    <row r="108" spans="1:10">
      <c r="A108" s="71">
        <v>102</v>
      </c>
      <c r="B108" s="80" t="s">
        <v>221</v>
      </c>
      <c r="C108" s="81" t="s">
        <v>222</v>
      </c>
      <c r="D108" s="80">
        <v>238</v>
      </c>
      <c r="E108" s="82" t="s">
        <v>223</v>
      </c>
      <c r="F108" s="103">
        <v>3237.1155999999996</v>
      </c>
      <c r="G108" s="101">
        <f t="shared" si="4"/>
        <v>770433.51279999991</v>
      </c>
      <c r="H108"/>
      <c r="I108" s="6"/>
      <c r="J108" s="6"/>
    </row>
    <row r="109" spans="1:10">
      <c r="A109" s="71">
        <v>103</v>
      </c>
      <c r="B109" s="80" t="s">
        <v>224</v>
      </c>
      <c r="C109" s="81" t="s">
        <v>225</v>
      </c>
      <c r="D109" s="80">
        <v>476</v>
      </c>
      <c r="E109" s="82" t="s">
        <v>55</v>
      </c>
      <c r="F109" s="103">
        <v>2646.7673999999997</v>
      </c>
      <c r="G109" s="101">
        <f t="shared" si="4"/>
        <v>1259861.2823999999</v>
      </c>
      <c r="H109"/>
      <c r="I109" s="6"/>
      <c r="J109" s="6"/>
    </row>
    <row r="110" spans="1:10">
      <c r="A110" s="71">
        <v>104</v>
      </c>
      <c r="B110" s="80" t="s">
        <v>226</v>
      </c>
      <c r="C110" s="81" t="s">
        <v>227</v>
      </c>
      <c r="D110" s="80">
        <v>178.5</v>
      </c>
      <c r="E110" s="82" t="s">
        <v>228</v>
      </c>
      <c r="F110" s="103">
        <v>5450.9566000000004</v>
      </c>
      <c r="G110" s="101">
        <f t="shared" si="4"/>
        <v>972995.75310000009</v>
      </c>
      <c r="H110"/>
      <c r="I110" s="6"/>
      <c r="J110" s="6"/>
    </row>
    <row r="111" spans="1:10">
      <c r="A111" s="71">
        <v>105</v>
      </c>
      <c r="B111" s="80" t="s">
        <v>229</v>
      </c>
      <c r="C111" s="81" t="s">
        <v>230</v>
      </c>
      <c r="D111" s="80">
        <v>1.9</v>
      </c>
      <c r="E111" s="82" t="s">
        <v>231</v>
      </c>
      <c r="F111" s="103">
        <v>8028.840799999999</v>
      </c>
      <c r="G111" s="101">
        <f t="shared" si="4"/>
        <v>15254.797519999998</v>
      </c>
      <c r="H111"/>
      <c r="I111" s="6"/>
      <c r="J111" s="6"/>
    </row>
    <row r="112" spans="1:10">
      <c r="A112" s="71">
        <v>106</v>
      </c>
      <c r="B112" s="80" t="s">
        <v>232</v>
      </c>
      <c r="C112" s="81" t="s">
        <v>198</v>
      </c>
      <c r="D112" s="80">
        <v>12.24</v>
      </c>
      <c r="E112" s="82" t="s">
        <v>223</v>
      </c>
      <c r="F112" s="103">
        <v>19481.753799999999</v>
      </c>
      <c r="G112" s="101">
        <f t="shared" si="4"/>
        <v>238456.666512</v>
      </c>
      <c r="H112"/>
      <c r="I112" s="6"/>
      <c r="J112" s="6"/>
    </row>
    <row r="113" spans="1:10">
      <c r="A113" s="71">
        <v>107</v>
      </c>
      <c r="B113" s="80" t="s">
        <v>233</v>
      </c>
      <c r="C113" s="81" t="s">
        <v>234</v>
      </c>
      <c r="D113" s="80">
        <v>1</v>
      </c>
      <c r="E113" s="82" t="s">
        <v>235</v>
      </c>
      <c r="F113" s="103">
        <v>53129.373399999997</v>
      </c>
      <c r="G113" s="101">
        <f t="shared" si="4"/>
        <v>53129.373399999997</v>
      </c>
      <c r="H113"/>
      <c r="I113" s="6"/>
      <c r="J113" s="6"/>
    </row>
    <row r="114" spans="1:10">
      <c r="A114" s="71"/>
      <c r="B114" s="162" t="s">
        <v>236</v>
      </c>
      <c r="C114" s="163"/>
      <c r="D114" s="163"/>
      <c r="E114" s="163"/>
      <c r="F114" s="163"/>
      <c r="G114" s="164"/>
      <c r="H114" s="65">
        <f>SUM(G99:G113)</f>
        <v>26205876.392016001</v>
      </c>
      <c r="I114" s="6"/>
      <c r="J114" s="6"/>
    </row>
    <row r="115" spans="1:10">
      <c r="A115" s="71">
        <v>108</v>
      </c>
      <c r="B115" s="80" t="s">
        <v>237</v>
      </c>
      <c r="C115" s="81" t="s">
        <v>238</v>
      </c>
      <c r="D115" s="80">
        <v>45</v>
      </c>
      <c r="E115" s="82" t="s">
        <v>55</v>
      </c>
      <c r="F115" s="103">
        <v>147589.05220000001</v>
      </c>
      <c r="G115" s="101">
        <f>F115*D115</f>
        <v>6641507.3490000004</v>
      </c>
      <c r="H115"/>
      <c r="I115" s="6"/>
      <c r="J115" s="6"/>
    </row>
    <row r="116" spans="1:10">
      <c r="A116" s="71">
        <v>109</v>
      </c>
      <c r="B116" s="80" t="s">
        <v>239</v>
      </c>
      <c r="C116" s="81" t="s">
        <v>240</v>
      </c>
      <c r="D116" s="80">
        <v>30</v>
      </c>
      <c r="E116" s="82" t="s">
        <v>55</v>
      </c>
      <c r="F116" s="103">
        <v>172187.23540000001</v>
      </c>
      <c r="G116" s="101">
        <f>F116*D116</f>
        <v>5165617.0619999999</v>
      </c>
      <c r="H116"/>
      <c r="I116" s="6"/>
      <c r="J116" s="6"/>
    </row>
    <row r="117" spans="1:10">
      <c r="A117" s="71"/>
      <c r="B117" s="162" t="s">
        <v>241</v>
      </c>
      <c r="C117" s="163"/>
      <c r="D117" s="163"/>
      <c r="E117" s="163"/>
      <c r="F117" s="163"/>
      <c r="G117" s="164"/>
      <c r="H117" s="65">
        <f>G115+G116+G118</f>
        <v>11945494.033439999</v>
      </c>
      <c r="I117" s="6"/>
      <c r="J117" s="6"/>
    </row>
    <row r="118" spans="1:10">
      <c r="A118" s="83">
        <v>110</v>
      </c>
      <c r="B118" s="84" t="s">
        <v>242</v>
      </c>
      <c r="C118" s="85" t="s">
        <v>243</v>
      </c>
      <c r="D118" s="84">
        <v>14.35</v>
      </c>
      <c r="E118" s="86" t="s">
        <v>196</v>
      </c>
      <c r="F118" s="130">
        <v>9642.482399999999</v>
      </c>
      <c r="G118" s="105">
        <f>F118*D118</f>
        <v>138369.62243999998</v>
      </c>
      <c r="H118"/>
      <c r="I118" s="6"/>
      <c r="J118" s="6"/>
    </row>
    <row r="119" spans="1:10">
      <c r="A119" s="165"/>
      <c r="B119" s="168" t="s">
        <v>244</v>
      </c>
      <c r="C119" s="171"/>
      <c r="D119" s="174" t="s">
        <v>237</v>
      </c>
      <c r="E119" s="177"/>
      <c r="F119" s="178"/>
      <c r="G119" s="179"/>
      <c r="H119"/>
      <c r="I119" s="6"/>
      <c r="J119" s="6"/>
    </row>
    <row r="120" spans="1:10">
      <c r="A120" s="166"/>
      <c r="B120" s="169"/>
      <c r="C120" s="172"/>
      <c r="D120" s="175"/>
      <c r="E120" s="180"/>
      <c r="F120" s="181"/>
      <c r="G120" s="182"/>
      <c r="H120"/>
      <c r="I120" s="6"/>
      <c r="J120" s="6"/>
    </row>
    <row r="121" spans="1:10">
      <c r="A121" s="166"/>
      <c r="B121" s="169"/>
      <c r="C121" s="172"/>
      <c r="D121" s="175"/>
      <c r="E121" s="180"/>
      <c r="F121" s="181"/>
      <c r="G121" s="182"/>
      <c r="H121"/>
      <c r="I121" s="6"/>
      <c r="J121" s="6"/>
    </row>
    <row r="122" spans="1:10">
      <c r="A122" s="166"/>
      <c r="B122" s="169"/>
      <c r="C122" s="172"/>
      <c r="D122" s="175"/>
      <c r="E122" s="180"/>
      <c r="F122" s="181"/>
      <c r="G122" s="182"/>
      <c r="H122"/>
      <c r="I122" s="6"/>
      <c r="J122" s="6"/>
    </row>
    <row r="123" spans="1:10">
      <c r="A123" s="166"/>
      <c r="B123" s="169"/>
      <c r="C123" s="172"/>
      <c r="D123" s="176"/>
      <c r="E123" s="183"/>
      <c r="F123" s="184"/>
      <c r="G123" s="185"/>
      <c r="H123"/>
      <c r="I123" s="6"/>
      <c r="J123" s="6"/>
    </row>
    <row r="124" spans="1:10">
      <c r="A124" s="166"/>
      <c r="B124" s="169"/>
      <c r="C124" s="172"/>
      <c r="D124" s="174" t="s">
        <v>239</v>
      </c>
      <c r="E124" s="177"/>
      <c r="F124" s="178"/>
      <c r="G124" s="179"/>
      <c r="H124"/>
      <c r="I124" s="6"/>
      <c r="J124" s="6"/>
    </row>
    <row r="125" spans="1:10">
      <c r="A125" s="166"/>
      <c r="B125" s="169"/>
      <c r="C125" s="172"/>
      <c r="D125" s="175"/>
      <c r="E125" s="180"/>
      <c r="F125" s="181"/>
      <c r="G125" s="182"/>
      <c r="H125"/>
      <c r="I125" s="6"/>
      <c r="J125" s="6"/>
    </row>
    <row r="126" spans="1:10">
      <c r="A126" s="166"/>
      <c r="B126" s="169"/>
      <c r="C126" s="172"/>
      <c r="D126" s="175"/>
      <c r="E126" s="180"/>
      <c r="F126" s="181"/>
      <c r="G126" s="182"/>
      <c r="H126"/>
      <c r="I126" s="6"/>
      <c r="J126" s="6"/>
    </row>
    <row r="127" spans="1:10">
      <c r="A127" s="166"/>
      <c r="B127" s="169"/>
      <c r="C127" s="172"/>
      <c r="D127" s="175"/>
      <c r="E127" s="180"/>
      <c r="F127" s="181"/>
      <c r="G127" s="182"/>
      <c r="H127"/>
      <c r="I127" s="6"/>
      <c r="J127" s="6"/>
    </row>
    <row r="128" spans="1:10">
      <c r="A128" s="166"/>
      <c r="B128" s="169"/>
      <c r="C128" s="172"/>
      <c r="D128" s="176"/>
      <c r="E128" s="183"/>
      <c r="F128" s="184"/>
      <c r="G128" s="185"/>
      <c r="H128"/>
      <c r="I128" s="6"/>
      <c r="J128" s="6"/>
    </row>
    <row r="129" spans="1:10">
      <c r="A129" s="166"/>
      <c r="B129" s="169"/>
      <c r="C129" s="172"/>
      <c r="D129" s="174"/>
      <c r="E129" s="177"/>
      <c r="F129" s="178"/>
      <c r="G129" s="179"/>
      <c r="H129"/>
      <c r="I129" s="6"/>
      <c r="J129" s="6"/>
    </row>
    <row r="130" spans="1:10">
      <c r="A130" s="166"/>
      <c r="B130" s="169"/>
      <c r="C130" s="172"/>
      <c r="D130" s="175"/>
      <c r="E130" s="180"/>
      <c r="F130" s="181"/>
      <c r="G130" s="182"/>
      <c r="H130"/>
      <c r="I130" s="6"/>
      <c r="J130" s="6"/>
    </row>
    <row r="131" spans="1:10">
      <c r="A131" s="166"/>
      <c r="B131" s="169"/>
      <c r="C131" s="172"/>
      <c r="D131" s="175"/>
      <c r="E131" s="180"/>
      <c r="F131" s="181"/>
      <c r="G131" s="182"/>
      <c r="H131"/>
      <c r="I131" s="6"/>
      <c r="J131" s="6"/>
    </row>
    <row r="132" spans="1:10">
      <c r="A132" s="166"/>
      <c r="B132" s="169"/>
      <c r="C132" s="172"/>
      <c r="D132" s="175"/>
      <c r="E132" s="180"/>
      <c r="F132" s="181"/>
      <c r="G132" s="182"/>
      <c r="H132"/>
      <c r="I132" s="6"/>
      <c r="J132" s="6"/>
    </row>
    <row r="133" spans="1:10">
      <c r="A133" s="166"/>
      <c r="B133" s="169"/>
      <c r="C133" s="172"/>
      <c r="D133" s="175"/>
      <c r="E133" s="180"/>
      <c r="F133" s="181"/>
      <c r="G133" s="182"/>
      <c r="H133"/>
      <c r="I133" s="6"/>
      <c r="J133" s="6"/>
    </row>
    <row r="134" spans="1:10">
      <c r="A134" s="167"/>
      <c r="B134" s="170"/>
      <c r="C134" s="173"/>
      <c r="D134" s="176"/>
      <c r="E134" s="183"/>
      <c r="F134" s="184"/>
      <c r="G134" s="185"/>
      <c r="H134"/>
      <c r="I134" s="6"/>
      <c r="J134" s="6"/>
    </row>
    <row r="135" spans="1:10">
      <c r="A135" s="144" t="s">
        <v>245</v>
      </c>
      <c r="B135" s="145"/>
      <c r="C135" s="145"/>
      <c r="D135" s="145"/>
      <c r="E135" s="145"/>
      <c r="F135" s="145"/>
      <c r="G135" s="146"/>
      <c r="H135"/>
      <c r="I135" s="6"/>
      <c r="J135" s="6"/>
    </row>
    <row r="136" spans="1:10" ht="51">
      <c r="A136" s="43">
        <v>111</v>
      </c>
      <c r="B136" s="62" t="s">
        <v>246</v>
      </c>
      <c r="C136" s="87" t="s">
        <v>246</v>
      </c>
      <c r="D136" s="56">
        <v>60</v>
      </c>
      <c r="E136" s="64" t="s">
        <v>247</v>
      </c>
      <c r="F136" s="103">
        <v>515.93779999999992</v>
      </c>
      <c r="G136" s="101">
        <f>F136*D136</f>
        <v>30956.267999999996</v>
      </c>
      <c r="H136"/>
      <c r="I136" s="6"/>
      <c r="J136" s="6"/>
    </row>
    <row r="137" spans="1:10" ht="51">
      <c r="A137" s="43">
        <v>112</v>
      </c>
      <c r="B137" s="62" t="s">
        <v>248</v>
      </c>
      <c r="C137" s="88" t="str">
        <f>B137</f>
        <v>Lija para madera grano 220</v>
      </c>
      <c r="D137" s="56">
        <v>48</v>
      </c>
      <c r="E137" s="64" t="s">
        <v>247</v>
      </c>
      <c r="F137" s="103">
        <v>211.9042</v>
      </c>
      <c r="G137" s="101">
        <f t="shared" ref="G137:G179" si="5">F137*D137</f>
        <v>10171.401600000001</v>
      </c>
      <c r="H137"/>
      <c r="I137" s="6"/>
      <c r="J137" s="6"/>
    </row>
    <row r="138" spans="1:10" ht="51">
      <c r="A138" s="43">
        <v>113</v>
      </c>
      <c r="B138" s="62" t="s">
        <v>249</v>
      </c>
      <c r="C138" s="88" t="str">
        <f t="shared" ref="C138:C179" si="6">B138</f>
        <v>Lija para metal grano 180</v>
      </c>
      <c r="D138" s="56">
        <v>36</v>
      </c>
      <c r="E138" s="64" t="s">
        <v>247</v>
      </c>
      <c r="F138" s="103">
        <v>322.45760000000001</v>
      </c>
      <c r="G138" s="101">
        <f t="shared" si="5"/>
        <v>11608.473600000001</v>
      </c>
      <c r="H138"/>
      <c r="I138" s="6"/>
      <c r="J138" s="6"/>
    </row>
    <row r="139" spans="1:10" ht="33.950000000000003">
      <c r="A139" s="43">
        <v>114</v>
      </c>
      <c r="B139" s="62" t="s">
        <v>250</v>
      </c>
      <c r="C139" s="88" t="str">
        <f t="shared" si="6"/>
        <v>Espátula de 4"</v>
      </c>
      <c r="D139" s="56">
        <v>12</v>
      </c>
      <c r="E139" s="64" t="s">
        <v>55</v>
      </c>
      <c r="F139" s="103">
        <v>1980.8244000000002</v>
      </c>
      <c r="G139" s="101">
        <f t="shared" si="5"/>
        <v>23769.892800000001</v>
      </c>
      <c r="H139"/>
      <c r="I139" s="6"/>
      <c r="J139" s="6"/>
    </row>
    <row r="140" spans="1:10" ht="33.950000000000003">
      <c r="A140" s="43">
        <v>115</v>
      </c>
      <c r="B140" s="62" t="s">
        <v>251</v>
      </c>
      <c r="C140" s="88" t="str">
        <f t="shared" si="6"/>
        <v>Espátula de 6"</v>
      </c>
      <c r="D140" s="56">
        <v>8</v>
      </c>
      <c r="E140" s="64" t="s">
        <v>55</v>
      </c>
      <c r="F140" s="103">
        <v>1612.2973999999999</v>
      </c>
      <c r="G140" s="101">
        <f t="shared" si="5"/>
        <v>12898.379199999999</v>
      </c>
      <c r="H140"/>
      <c r="I140" s="6"/>
      <c r="J140" s="6"/>
    </row>
    <row r="141" spans="1:10" ht="33.950000000000003">
      <c r="A141" s="43">
        <v>116</v>
      </c>
      <c r="B141" s="62" t="s">
        <v>252</v>
      </c>
      <c r="C141" s="89" t="s">
        <v>253</v>
      </c>
      <c r="D141" s="56">
        <v>6</v>
      </c>
      <c r="E141" s="64" t="s">
        <v>55</v>
      </c>
      <c r="F141" s="103">
        <v>4717.1268</v>
      </c>
      <c r="G141" s="101">
        <f t="shared" si="5"/>
        <v>28302.7608</v>
      </c>
      <c r="H141"/>
      <c r="I141" s="6"/>
      <c r="J141" s="6"/>
    </row>
    <row r="142" spans="1:10" ht="84.95">
      <c r="A142" s="43">
        <v>117</v>
      </c>
      <c r="B142" s="62" t="s">
        <v>254</v>
      </c>
      <c r="C142" s="89" t="str">
        <f t="shared" si="6"/>
        <v>Estuco plástico para interiores (caneca 5 gal)</v>
      </c>
      <c r="D142" s="56">
        <v>8</v>
      </c>
      <c r="E142" s="64" t="s">
        <v>255</v>
      </c>
      <c r="F142" s="103">
        <v>8641.9182000000001</v>
      </c>
      <c r="G142" s="101">
        <f t="shared" si="5"/>
        <v>69135.345600000001</v>
      </c>
      <c r="H142"/>
      <c r="I142" s="6"/>
      <c r="J142" s="6"/>
    </row>
    <row r="143" spans="1:10" ht="33.950000000000003">
      <c r="A143" s="43">
        <v>118</v>
      </c>
      <c r="B143" s="62" t="s">
        <v>256</v>
      </c>
      <c r="C143" s="89" t="str">
        <f t="shared" si="6"/>
        <v>Masilla para madera</v>
      </c>
      <c r="D143" s="56">
        <v>6</v>
      </c>
      <c r="E143" s="64" t="s">
        <v>257</v>
      </c>
      <c r="F143" s="103">
        <v>11055.763000000001</v>
      </c>
      <c r="G143" s="101">
        <f t="shared" si="5"/>
        <v>66334.578000000009</v>
      </c>
      <c r="H143"/>
      <c r="I143" s="6"/>
      <c r="J143" s="6"/>
    </row>
    <row r="144" spans="1:10" ht="33.950000000000003">
      <c r="A144" s="43">
        <v>119</v>
      </c>
      <c r="B144" s="62" t="s">
        <v>258</v>
      </c>
      <c r="C144" s="89" t="str">
        <f t="shared" si="6"/>
        <v>Sellador para grietas</v>
      </c>
      <c r="D144" s="56">
        <v>12</v>
      </c>
      <c r="E144" s="64" t="s">
        <v>259</v>
      </c>
      <c r="F144" s="103">
        <v>9535.5949999999993</v>
      </c>
      <c r="G144" s="101">
        <f t="shared" si="5"/>
        <v>114427.13999999998</v>
      </c>
      <c r="H144"/>
      <c r="I144" s="6"/>
      <c r="J144" s="6"/>
    </row>
    <row r="145" spans="1:10" ht="68.099999999999994">
      <c r="A145" s="43">
        <v>120</v>
      </c>
      <c r="B145" s="62" t="s">
        <v>260</v>
      </c>
      <c r="C145" s="89" t="str">
        <f t="shared" si="6"/>
        <v>Pintura látex tipo 1 blanco hueso</v>
      </c>
      <c r="D145" s="56">
        <v>7</v>
      </c>
      <c r="E145" s="64" t="s">
        <v>261</v>
      </c>
      <c r="F145" s="103">
        <v>8890.6797999999999</v>
      </c>
      <c r="G145" s="101">
        <f t="shared" si="5"/>
        <v>62234.758600000001</v>
      </c>
      <c r="H145"/>
      <c r="I145" s="6"/>
      <c r="J145" s="6"/>
    </row>
    <row r="146" spans="1:10" ht="68.099999999999994">
      <c r="A146" s="43">
        <v>121</v>
      </c>
      <c r="B146" s="62" t="s">
        <v>262</v>
      </c>
      <c r="C146" s="89" t="str">
        <f t="shared" si="6"/>
        <v>Pintura esmalte para marcos metálicos</v>
      </c>
      <c r="D146" s="56">
        <v>8</v>
      </c>
      <c r="E146" s="64" t="s">
        <v>263</v>
      </c>
      <c r="F146" s="103">
        <v>12529.861599999998</v>
      </c>
      <c r="G146" s="101">
        <f t="shared" si="5"/>
        <v>100238.89279999999</v>
      </c>
      <c r="H146"/>
      <c r="I146" s="6"/>
      <c r="J146" s="6"/>
    </row>
    <row r="147" spans="1:10" ht="33.950000000000003">
      <c r="A147" s="43">
        <v>122</v>
      </c>
      <c r="B147" s="62" t="s">
        <v>264</v>
      </c>
      <c r="C147" s="89" t="str">
        <f t="shared" si="6"/>
        <v>Anticorrosivo gris</v>
      </c>
      <c r="D147" s="56">
        <v>6</v>
      </c>
      <c r="E147" s="64" t="s">
        <v>263</v>
      </c>
      <c r="F147" s="103">
        <v>7269.1609999999991</v>
      </c>
      <c r="G147" s="101">
        <f t="shared" si="5"/>
        <v>43614.965999999993</v>
      </c>
      <c r="H147"/>
      <c r="I147" s="6"/>
      <c r="J147" s="6"/>
    </row>
    <row r="148" spans="1:10" ht="33.950000000000003">
      <c r="A148" s="43">
        <v>123</v>
      </c>
      <c r="B148" s="62" t="s">
        <v>265</v>
      </c>
      <c r="C148" s="89" t="str">
        <f t="shared" si="6"/>
        <v>Brocha de 2"</v>
      </c>
      <c r="D148" s="56">
        <v>18</v>
      </c>
      <c r="E148" s="64" t="s">
        <v>55</v>
      </c>
      <c r="F148" s="103">
        <v>5067.2203999999992</v>
      </c>
      <c r="G148" s="101">
        <f t="shared" si="5"/>
        <v>91209.967199999985</v>
      </c>
      <c r="H148"/>
      <c r="I148" s="6"/>
      <c r="J148" s="6"/>
    </row>
    <row r="149" spans="1:10" ht="33.950000000000003">
      <c r="A149" s="43">
        <v>124</v>
      </c>
      <c r="B149" s="62" t="s">
        <v>266</v>
      </c>
      <c r="C149" s="89" t="str">
        <f t="shared" si="6"/>
        <v>Brocha de 3"</v>
      </c>
      <c r="D149" s="56">
        <v>12</v>
      </c>
      <c r="E149" s="64" t="s">
        <v>55</v>
      </c>
      <c r="F149" s="103">
        <v>1437.2505999999998</v>
      </c>
      <c r="G149" s="101">
        <f t="shared" si="5"/>
        <v>17247.0072</v>
      </c>
      <c r="H149"/>
      <c r="I149" s="6"/>
      <c r="J149" s="6"/>
    </row>
    <row r="150" spans="1:10" ht="33.950000000000003">
      <c r="A150" s="43">
        <v>125</v>
      </c>
      <c r="B150" s="62" t="s">
        <v>267</v>
      </c>
      <c r="C150" s="89" t="str">
        <f t="shared" si="6"/>
        <v>Brocha de 4"</v>
      </c>
      <c r="D150" s="56">
        <v>8</v>
      </c>
      <c r="E150" s="64" t="s">
        <v>55</v>
      </c>
      <c r="F150" s="103">
        <v>1686.0027999999998</v>
      </c>
      <c r="G150" s="101">
        <f t="shared" si="5"/>
        <v>13488.022399999998</v>
      </c>
      <c r="H150"/>
      <c r="I150" s="6"/>
      <c r="J150" s="6"/>
    </row>
    <row r="151" spans="1:10" ht="33.950000000000003">
      <c r="A151" s="43">
        <v>126</v>
      </c>
      <c r="B151" s="62" t="s">
        <v>268</v>
      </c>
      <c r="C151" s="89" t="str">
        <f t="shared" si="6"/>
        <v>Rodillo de felpa 9"</v>
      </c>
      <c r="D151" s="56">
        <v>15</v>
      </c>
      <c r="E151" s="64" t="s">
        <v>55</v>
      </c>
      <c r="F151" s="103">
        <v>2063.7417999999998</v>
      </c>
      <c r="G151" s="101">
        <f t="shared" si="5"/>
        <v>30956.126999999997</v>
      </c>
      <c r="H151"/>
      <c r="I151" s="6"/>
      <c r="J151" s="6"/>
    </row>
    <row r="152" spans="1:10" ht="51">
      <c r="A152" s="43">
        <v>127</v>
      </c>
      <c r="B152" s="62" t="s">
        <v>269</v>
      </c>
      <c r="C152" s="89" t="str">
        <f t="shared" si="6"/>
        <v xml:space="preserve">	Cinta de enmascarar 1"</v>
      </c>
      <c r="D152" s="56">
        <v>24</v>
      </c>
      <c r="E152" s="64" t="s">
        <v>270</v>
      </c>
      <c r="F152" s="103">
        <v>898.28279999999995</v>
      </c>
      <c r="G152" s="101">
        <f t="shared" si="5"/>
        <v>21558.787199999999</v>
      </c>
      <c r="H152"/>
      <c r="I152" s="6"/>
      <c r="J152" s="6"/>
    </row>
    <row r="153" spans="1:10" ht="51">
      <c r="A153" s="43">
        <v>128</v>
      </c>
      <c r="B153" s="62" t="s">
        <v>271</v>
      </c>
      <c r="C153" s="89" t="str">
        <f t="shared" si="6"/>
        <v>Cinta de enmascarar 2"</v>
      </c>
      <c r="D153" s="56">
        <v>18</v>
      </c>
      <c r="E153" s="64" t="s">
        <v>272</v>
      </c>
      <c r="F153" s="103">
        <v>1280.6277999999998</v>
      </c>
      <c r="G153" s="101">
        <f t="shared" si="5"/>
        <v>23051.300399999996</v>
      </c>
      <c r="H153"/>
      <c r="I153" s="6"/>
      <c r="J153" s="6"/>
    </row>
    <row r="154" spans="1:10" ht="68.099999999999994">
      <c r="A154" s="43">
        <v>129</v>
      </c>
      <c r="B154" s="62" t="s">
        <v>273</v>
      </c>
      <c r="C154" s="89" t="str">
        <f t="shared" si="6"/>
        <v>Tubería PVC conduit 3/4" x 3m</v>
      </c>
      <c r="D154" s="56">
        <v>48</v>
      </c>
      <c r="E154" s="64" t="s">
        <v>259</v>
      </c>
      <c r="F154" s="103">
        <v>718.62059999999997</v>
      </c>
      <c r="G154" s="101">
        <f t="shared" si="5"/>
        <v>34493.788799999995</v>
      </c>
      <c r="H154"/>
      <c r="I154" s="6"/>
      <c r="J154" s="6"/>
    </row>
    <row r="155" spans="1:10" ht="51">
      <c r="A155" s="43">
        <v>130</v>
      </c>
      <c r="B155" s="62" t="s">
        <v>274</v>
      </c>
      <c r="C155" s="89" t="str">
        <f t="shared" si="6"/>
        <v>Curva PVC conduit 3/4"</v>
      </c>
      <c r="D155" s="56">
        <v>72</v>
      </c>
      <c r="E155" s="64" t="s">
        <v>55</v>
      </c>
      <c r="F155" s="103">
        <v>488.29239999999999</v>
      </c>
      <c r="G155" s="101">
        <f t="shared" si="5"/>
        <v>35157.052799999998</v>
      </c>
      <c r="H155"/>
      <c r="I155" s="6"/>
      <c r="J155" s="6"/>
    </row>
    <row r="156" spans="1:10" ht="51">
      <c r="A156" s="43">
        <v>131</v>
      </c>
      <c r="B156" s="67" t="s">
        <v>275</v>
      </c>
      <c r="C156" s="90" t="str">
        <f t="shared" si="6"/>
        <v>Unión PVC conduit 3/4"</v>
      </c>
      <c r="D156" s="91">
        <v>36</v>
      </c>
      <c r="E156" s="92" t="s">
        <v>55</v>
      </c>
      <c r="F156" s="130">
        <v>211.9042</v>
      </c>
      <c r="G156" s="101">
        <f t="shared" si="5"/>
        <v>7628.5511999999999</v>
      </c>
      <c r="H156"/>
      <c r="I156" s="6"/>
      <c r="J156" s="6"/>
    </row>
    <row r="157" spans="1:10" ht="68.099999999999994">
      <c r="A157" s="43">
        <v>132</v>
      </c>
      <c r="B157" s="62" t="s">
        <v>276</v>
      </c>
      <c r="C157" s="89" t="str">
        <f t="shared" si="6"/>
        <v>Caja rectangular galvanizada 4" x 2"</v>
      </c>
      <c r="D157" s="56">
        <v>108</v>
      </c>
      <c r="E157" s="64" t="s">
        <v>55</v>
      </c>
      <c r="F157" s="103">
        <v>188.86479999999997</v>
      </c>
      <c r="G157" s="101">
        <f t="shared" si="5"/>
        <v>20397.398399999998</v>
      </c>
      <c r="H157"/>
      <c r="I157" s="6"/>
      <c r="J157" s="6"/>
    </row>
    <row r="158" spans="1:10" ht="51">
      <c r="A158" s="43">
        <v>133</v>
      </c>
      <c r="B158" s="62" t="s">
        <v>277</v>
      </c>
      <c r="C158" s="89" t="str">
        <f t="shared" si="6"/>
        <v>Caja octogonal galvanizada</v>
      </c>
      <c r="D158" s="56">
        <v>24</v>
      </c>
      <c r="E158" s="64" t="s">
        <v>55</v>
      </c>
      <c r="F158" s="103">
        <v>317.85159999999996</v>
      </c>
      <c r="G158" s="101">
        <f t="shared" si="5"/>
        <v>7628.4383999999991</v>
      </c>
      <c r="H158"/>
      <c r="I158" s="6"/>
      <c r="J158" s="6"/>
    </row>
    <row r="159" spans="1:10" ht="51">
      <c r="A159" s="43">
        <v>134</v>
      </c>
      <c r="B159" s="62" t="s">
        <v>278</v>
      </c>
      <c r="C159" s="89" t="str">
        <f t="shared" si="6"/>
        <v>Tapa ciega para caja rectangular</v>
      </c>
      <c r="D159" s="56">
        <v>12</v>
      </c>
      <c r="E159" s="64" t="s">
        <v>55</v>
      </c>
      <c r="F159" s="103">
        <v>746.26599999999996</v>
      </c>
      <c r="G159" s="101">
        <f t="shared" si="5"/>
        <v>8955.1919999999991</v>
      </c>
      <c r="H159"/>
      <c r="I159" s="6"/>
      <c r="J159" s="6"/>
    </row>
    <row r="160" spans="1:10" ht="68.099999999999994">
      <c r="A160" s="43">
        <v>135</v>
      </c>
      <c r="B160" s="62" t="s">
        <v>279</v>
      </c>
      <c r="C160" s="89" t="str">
        <f t="shared" si="6"/>
        <v>Cable THHN #12 AWG (rollo 100m)</v>
      </c>
      <c r="D160" s="56">
        <v>15</v>
      </c>
      <c r="E160" s="64" t="s">
        <v>272</v>
      </c>
      <c r="F160" s="103">
        <v>23668.541999999998</v>
      </c>
      <c r="G160" s="101">
        <f t="shared" si="5"/>
        <v>355028.12999999995</v>
      </c>
      <c r="H160"/>
      <c r="I160" s="6"/>
      <c r="J160" s="6"/>
    </row>
    <row r="161" spans="1:10" ht="68.099999999999994">
      <c r="A161" s="43">
        <v>136</v>
      </c>
      <c r="B161" s="62" t="s">
        <v>280</v>
      </c>
      <c r="C161" s="89" t="str">
        <f t="shared" si="6"/>
        <v>Cable THHN #14 AWG (rollo 100m)</v>
      </c>
      <c r="D161" s="56">
        <v>8</v>
      </c>
      <c r="E161" s="64" t="s">
        <v>272</v>
      </c>
      <c r="F161" s="103">
        <v>18288.076000000001</v>
      </c>
      <c r="G161" s="101">
        <f t="shared" si="5"/>
        <v>146304.60800000001</v>
      </c>
      <c r="H161"/>
      <c r="I161" s="6"/>
      <c r="J161" s="6"/>
    </row>
    <row r="162" spans="1:10" ht="68.099999999999994">
      <c r="A162" s="43">
        <v>137</v>
      </c>
      <c r="B162" s="62" t="s">
        <v>281</v>
      </c>
      <c r="C162" s="89" t="str">
        <f t="shared" si="6"/>
        <v>Cable desnudo #12 AWG tierra</v>
      </c>
      <c r="D162" s="56">
        <v>800</v>
      </c>
      <c r="E162" s="64" t="s">
        <v>282</v>
      </c>
      <c r="F162" s="103">
        <v>21190.213199999998</v>
      </c>
      <c r="G162" s="101">
        <f t="shared" si="5"/>
        <v>16952170.559999999</v>
      </c>
      <c r="H162"/>
      <c r="I162" s="6"/>
      <c r="J162" s="6"/>
    </row>
    <row r="163" spans="1:10" ht="51">
      <c r="A163" s="43">
        <v>138</v>
      </c>
      <c r="B163" s="62" t="s">
        <v>283</v>
      </c>
      <c r="C163" s="89" t="str">
        <f t="shared" si="6"/>
        <v>Cable multipolar 3x12 AWG</v>
      </c>
      <c r="D163" s="56">
        <v>150</v>
      </c>
      <c r="E163" s="64" t="s">
        <v>282</v>
      </c>
      <c r="F163" s="103">
        <v>1257.5883999999999</v>
      </c>
      <c r="G163" s="101">
        <f t="shared" si="5"/>
        <v>188638.25999999998</v>
      </c>
      <c r="H163"/>
      <c r="I163" s="6"/>
      <c r="J163" s="6"/>
    </row>
    <row r="164" spans="1:10" ht="119.1">
      <c r="A164" s="43">
        <v>139</v>
      </c>
      <c r="B164" s="62" t="s">
        <v>284</v>
      </c>
      <c r="C164" s="89" t="str">
        <f t="shared" si="6"/>
        <v>Tomacorriente doble con polo a tierra 15A (Para 17 computadores x 6 JAC)</v>
      </c>
      <c r="D164" s="56">
        <v>102</v>
      </c>
      <c r="E164" s="64" t="s">
        <v>55</v>
      </c>
      <c r="F164" s="103">
        <v>5017.4755999999998</v>
      </c>
      <c r="G164" s="101">
        <f t="shared" si="5"/>
        <v>511782.51119999995</v>
      </c>
      <c r="H164"/>
      <c r="I164" s="6"/>
      <c r="J164" s="6"/>
    </row>
    <row r="165" spans="1:10" ht="51">
      <c r="A165" s="43">
        <v>140</v>
      </c>
      <c r="B165" s="62" t="s">
        <v>285</v>
      </c>
      <c r="C165" s="89" t="str">
        <f t="shared" si="6"/>
        <v>Placa para tomacorriente doble</v>
      </c>
      <c r="D165" s="56">
        <v>102</v>
      </c>
      <c r="E165" s="64" t="s">
        <v>55</v>
      </c>
      <c r="F165" s="103">
        <v>5876.1373999999996</v>
      </c>
      <c r="G165" s="101">
        <f t="shared" si="5"/>
        <v>599366.0148</v>
      </c>
      <c r="H165"/>
      <c r="I165" s="6"/>
      <c r="J165" s="6"/>
    </row>
    <row r="166" spans="1:10" ht="33.950000000000003">
      <c r="A166" s="43">
        <v>141</v>
      </c>
      <c r="B166" s="62" t="s">
        <v>286</v>
      </c>
      <c r="C166" s="89" t="str">
        <f t="shared" si="6"/>
        <v>Interruptor sencillo 15A</v>
      </c>
      <c r="D166" s="56">
        <v>18</v>
      </c>
      <c r="E166" s="64" t="s">
        <v>55</v>
      </c>
      <c r="F166" s="103">
        <v>2374.2237999999998</v>
      </c>
      <c r="G166" s="101">
        <f t="shared" si="5"/>
        <v>42736.028399999996</v>
      </c>
      <c r="H166"/>
      <c r="I166" s="6"/>
      <c r="J166" s="6"/>
    </row>
    <row r="167" spans="1:10" ht="51">
      <c r="A167" s="43">
        <v>142</v>
      </c>
      <c r="B167" s="62" t="s">
        <v>287</v>
      </c>
      <c r="C167" s="89" t="str">
        <f t="shared" si="6"/>
        <v>Placa para interruptor sencillo</v>
      </c>
      <c r="D167" s="56">
        <v>18</v>
      </c>
      <c r="E167" s="64" t="s">
        <v>55</v>
      </c>
      <c r="F167" s="103">
        <v>2119.0232000000001</v>
      </c>
      <c r="G167" s="101">
        <f t="shared" si="5"/>
        <v>38142.417600000001</v>
      </c>
      <c r="H167"/>
      <c r="I167" s="6"/>
      <c r="J167" s="6"/>
    </row>
    <row r="168" spans="1:10" ht="51">
      <c r="A168" s="43">
        <v>143</v>
      </c>
      <c r="B168" s="62" t="s">
        <v>288</v>
      </c>
      <c r="C168" s="89" t="str">
        <f t="shared" si="6"/>
        <v>Tomacorriente especial para UPS</v>
      </c>
      <c r="D168" s="56">
        <v>12</v>
      </c>
      <c r="E168" s="64" t="s">
        <v>55</v>
      </c>
      <c r="F168" s="103">
        <v>12879.964599999999</v>
      </c>
      <c r="G168" s="101">
        <f t="shared" si="5"/>
        <v>154559.57519999999</v>
      </c>
      <c r="H168"/>
      <c r="I168" s="6"/>
      <c r="J168" s="6"/>
    </row>
    <row r="169" spans="1:10" ht="33.950000000000003">
      <c r="A169" s="43">
        <v>144</v>
      </c>
      <c r="B169" s="62" t="s">
        <v>289</v>
      </c>
      <c r="C169" s="89" t="str">
        <f t="shared" si="6"/>
        <v>Breaker 2x20A</v>
      </c>
      <c r="D169" s="56">
        <v>18</v>
      </c>
      <c r="E169" s="64" t="s">
        <v>55</v>
      </c>
      <c r="F169" s="103">
        <v>4606.5640000000003</v>
      </c>
      <c r="G169" s="101">
        <f t="shared" si="5"/>
        <v>82918.152000000002</v>
      </c>
      <c r="H169"/>
      <c r="I169" s="6"/>
      <c r="J169" s="6"/>
    </row>
    <row r="170" spans="1:10" ht="33.950000000000003">
      <c r="A170" s="43">
        <v>145</v>
      </c>
      <c r="B170" s="62" t="s">
        <v>290</v>
      </c>
      <c r="C170" s="89" t="str">
        <f t="shared" si="6"/>
        <v>Breaker 2x30A</v>
      </c>
      <c r="D170" s="56">
        <v>6</v>
      </c>
      <c r="E170" s="64" t="s">
        <v>55</v>
      </c>
      <c r="F170" s="103">
        <v>5988.5331999999999</v>
      </c>
      <c r="G170" s="101">
        <f t="shared" si="5"/>
        <v>35931.199200000003</v>
      </c>
      <c r="H170"/>
      <c r="I170" s="6"/>
      <c r="J170" s="6"/>
    </row>
    <row r="171" spans="1:10" ht="51">
      <c r="A171" s="43">
        <v>146</v>
      </c>
      <c r="B171" s="62" t="s">
        <v>291</v>
      </c>
      <c r="C171" s="89" t="str">
        <f t="shared" si="6"/>
        <v>Centro de carga 12 circuitos</v>
      </c>
      <c r="D171" s="56">
        <v>6</v>
      </c>
      <c r="E171" s="64" t="s">
        <v>55</v>
      </c>
      <c r="F171" s="103">
        <v>636.62439999999992</v>
      </c>
      <c r="G171" s="101">
        <f t="shared" si="5"/>
        <v>3819.7463999999995</v>
      </c>
      <c r="H171"/>
      <c r="I171" s="6"/>
      <c r="J171" s="6"/>
    </row>
    <row r="172" spans="1:10" ht="33.950000000000003">
      <c r="A172" s="43">
        <v>147</v>
      </c>
      <c r="B172" s="62" t="s">
        <v>292</v>
      </c>
      <c r="C172" s="89" t="str">
        <f t="shared" si="6"/>
        <v xml:space="preserve">	Totalizador 2x40A</v>
      </c>
      <c r="D172" s="56">
        <v>6</v>
      </c>
      <c r="E172" s="64" t="s">
        <v>55</v>
      </c>
      <c r="F172" s="103">
        <v>25658.578399999999</v>
      </c>
      <c r="G172" s="101">
        <f t="shared" si="5"/>
        <v>153951.47039999999</v>
      </c>
      <c r="H172"/>
      <c r="I172" s="6"/>
      <c r="J172" s="6"/>
    </row>
    <row r="173" spans="1:10" ht="51">
      <c r="A173" s="43">
        <v>148</v>
      </c>
      <c r="B173" s="62" t="s">
        <v>293</v>
      </c>
      <c r="C173" s="89" t="str">
        <f t="shared" si="6"/>
        <v>Supresor de picos 8 tomas</v>
      </c>
      <c r="D173" s="56">
        <v>12</v>
      </c>
      <c r="E173" s="64" t="s">
        <v>55</v>
      </c>
      <c r="F173" s="103">
        <v>11739.378000000001</v>
      </c>
      <c r="G173" s="101">
        <f t="shared" si="5"/>
        <v>140872.53600000002</v>
      </c>
      <c r="H173"/>
      <c r="I173" s="6"/>
      <c r="J173" s="6"/>
    </row>
    <row r="174" spans="1:10" ht="51">
      <c r="A174" s="43">
        <v>149</v>
      </c>
      <c r="B174" s="62" t="s">
        <v>294</v>
      </c>
      <c r="C174" s="89" t="str">
        <f t="shared" si="6"/>
        <v>Varilla cooperweld 5/8" x 2.4m</v>
      </c>
      <c r="D174" s="56">
        <v>12</v>
      </c>
      <c r="E174" s="64" t="s">
        <v>55</v>
      </c>
      <c r="F174" s="103">
        <v>27105.041000000001</v>
      </c>
      <c r="G174" s="101">
        <f t="shared" si="5"/>
        <v>325260.49200000003</v>
      </c>
      <c r="H174"/>
      <c r="I174" s="6"/>
      <c r="J174" s="6"/>
    </row>
    <row r="175" spans="1:10" ht="33.950000000000003">
      <c r="A175" s="43">
        <v>150</v>
      </c>
      <c r="B175" s="62" t="s">
        <v>295</v>
      </c>
      <c r="C175" s="89" t="str">
        <f t="shared" si="6"/>
        <v>Conector para varilla</v>
      </c>
      <c r="D175" s="56">
        <v>12</v>
      </c>
      <c r="E175" s="64" t="s">
        <v>55</v>
      </c>
      <c r="F175" s="103">
        <v>1206.9223999999999</v>
      </c>
      <c r="G175" s="101">
        <f t="shared" si="5"/>
        <v>14483.068799999999</v>
      </c>
      <c r="H175"/>
      <c r="I175" s="6"/>
      <c r="J175" s="6"/>
    </row>
    <row r="176" spans="1:10" ht="33.950000000000003">
      <c r="A176" s="43">
        <v>151</v>
      </c>
      <c r="B176" s="62" t="s">
        <v>296</v>
      </c>
      <c r="C176" s="89" t="str">
        <f t="shared" si="6"/>
        <v>Chazos plásticos #8</v>
      </c>
      <c r="D176" s="56">
        <v>300</v>
      </c>
      <c r="E176" s="64" t="s">
        <v>55</v>
      </c>
      <c r="F176" s="103">
        <v>2469.1167999999998</v>
      </c>
      <c r="G176" s="101">
        <f t="shared" si="5"/>
        <v>740735.03999999992</v>
      </c>
      <c r="H176"/>
      <c r="I176" s="6"/>
      <c r="J176" s="6"/>
    </row>
    <row r="177" spans="1:10" ht="51">
      <c r="A177" s="43">
        <v>152</v>
      </c>
      <c r="B177" s="62" t="s">
        <v>297</v>
      </c>
      <c r="C177" s="89" t="str">
        <f t="shared" si="6"/>
        <v>Tornillos autorroscantes 1"</v>
      </c>
      <c r="D177" s="56">
        <v>200</v>
      </c>
      <c r="E177" s="64" t="s">
        <v>55</v>
      </c>
      <c r="F177" s="103">
        <v>110.5534</v>
      </c>
      <c r="G177" s="101">
        <f t="shared" si="5"/>
        <v>22110.68</v>
      </c>
      <c r="H177"/>
      <c r="I177" s="6"/>
      <c r="J177" s="6"/>
    </row>
    <row r="178" spans="1:10" ht="51">
      <c r="A178" s="43">
        <v>153</v>
      </c>
      <c r="B178" s="62" t="s">
        <v>298</v>
      </c>
      <c r="C178" s="89" t="str">
        <f t="shared" si="6"/>
        <v>Abrazaderas plásticas 3/4"</v>
      </c>
      <c r="D178" s="56">
        <v>150</v>
      </c>
      <c r="E178" s="64" t="s">
        <v>55</v>
      </c>
      <c r="F178" s="103">
        <v>727.84199999999987</v>
      </c>
      <c r="G178" s="101">
        <f t="shared" si="5"/>
        <v>109176.29999999997</v>
      </c>
      <c r="H178"/>
      <c r="I178" s="6"/>
      <c r="J178" s="6"/>
    </row>
    <row r="179" spans="1:10" ht="33.950000000000003">
      <c r="A179" s="43">
        <v>154</v>
      </c>
      <c r="B179" s="62" t="s">
        <v>299</v>
      </c>
      <c r="C179" s="89" t="str">
        <f t="shared" si="6"/>
        <v>Silicona estructural</v>
      </c>
      <c r="D179" s="56">
        <v>12</v>
      </c>
      <c r="E179" s="64" t="s">
        <v>259</v>
      </c>
      <c r="F179" s="103">
        <v>5426.5353999999998</v>
      </c>
      <c r="G179" s="101">
        <f t="shared" si="5"/>
        <v>65118.424799999993</v>
      </c>
      <c r="H179"/>
      <c r="I179" s="6"/>
      <c r="J179" s="6"/>
    </row>
    <row r="180" spans="1:10">
      <c r="A180" s="186" t="s">
        <v>300</v>
      </c>
      <c r="B180" s="187"/>
      <c r="C180" s="187"/>
      <c r="D180" s="187"/>
      <c r="E180" s="187"/>
      <c r="F180" s="187"/>
      <c r="G180" s="188"/>
      <c r="H180" s="65">
        <f>SUM(G136:G179)</f>
        <v>21568569.704799995</v>
      </c>
      <c r="I180" s="6"/>
      <c r="J180" s="6"/>
    </row>
    <row r="181" spans="1:10" ht="323.10000000000002">
      <c r="A181" s="43">
        <v>155</v>
      </c>
      <c r="B181" s="62" t="s">
        <v>301</v>
      </c>
      <c r="C181" s="93" t="s">
        <v>302</v>
      </c>
      <c r="D181" s="56">
        <v>1</v>
      </c>
      <c r="E181" s="52" t="s">
        <v>55</v>
      </c>
      <c r="F181" s="129">
        <v>13451034</v>
      </c>
      <c r="G181" s="101">
        <f>F181*D181</f>
        <v>13451034</v>
      </c>
      <c r="H181"/>
      <c r="I181" s="6"/>
      <c r="J181" s="6"/>
    </row>
    <row r="182" spans="1:10">
      <c r="A182" s="186" t="s">
        <v>303</v>
      </c>
      <c r="B182" s="187"/>
      <c r="C182" s="187"/>
      <c r="D182" s="187"/>
      <c r="E182" s="187"/>
      <c r="F182" s="187"/>
      <c r="G182" s="188"/>
      <c r="H182"/>
      <c r="I182" s="6"/>
      <c r="J182" s="6"/>
    </row>
    <row r="183" spans="1:10" ht="68.099999999999994">
      <c r="A183" s="43">
        <v>156</v>
      </c>
      <c r="B183" s="62" t="s">
        <v>136</v>
      </c>
      <c r="C183" s="93" t="s">
        <v>137</v>
      </c>
      <c r="D183" s="56">
        <v>13</v>
      </c>
      <c r="E183" s="52" t="s">
        <v>55</v>
      </c>
      <c r="F183" s="155">
        <v>7228600</v>
      </c>
      <c r="G183" s="189">
        <f>F183*D183</f>
        <v>93971800</v>
      </c>
      <c r="H183"/>
      <c r="I183" s="6"/>
      <c r="J183" s="6"/>
    </row>
    <row r="184" spans="1:10" ht="17.100000000000001">
      <c r="A184" s="43">
        <v>157</v>
      </c>
      <c r="B184" s="62" t="s">
        <v>138</v>
      </c>
      <c r="C184" s="93" t="s">
        <v>304</v>
      </c>
      <c r="D184" s="56">
        <v>13</v>
      </c>
      <c r="E184" s="52" t="s">
        <v>55</v>
      </c>
      <c r="F184" s="156"/>
      <c r="G184" s="190"/>
      <c r="H184"/>
      <c r="I184" s="6"/>
      <c r="J184" s="6"/>
    </row>
    <row r="185" spans="1:10" ht="323.10000000000002">
      <c r="A185" s="43">
        <v>158</v>
      </c>
      <c r="B185" s="62" t="s">
        <v>305</v>
      </c>
      <c r="C185" s="93" t="s">
        <v>306</v>
      </c>
      <c r="D185" s="56">
        <v>13</v>
      </c>
      <c r="E185" s="52" t="s">
        <v>55</v>
      </c>
      <c r="F185" s="156"/>
      <c r="G185" s="190"/>
      <c r="H185"/>
      <c r="I185" s="6"/>
      <c r="J185" s="6"/>
    </row>
    <row r="186" spans="1:10" ht="84.95">
      <c r="A186" s="43">
        <v>159</v>
      </c>
      <c r="B186" s="62" t="s">
        <v>307</v>
      </c>
      <c r="C186" s="93" t="s">
        <v>308</v>
      </c>
      <c r="D186" s="56">
        <v>13</v>
      </c>
      <c r="E186" s="52" t="s">
        <v>55</v>
      </c>
      <c r="F186" s="156"/>
      <c r="G186" s="190"/>
      <c r="H186"/>
      <c r="I186" s="6"/>
      <c r="J186" s="6"/>
    </row>
    <row r="187" spans="1:10" ht="84.95">
      <c r="A187" s="43">
        <v>160</v>
      </c>
      <c r="B187" s="62" t="s">
        <v>309</v>
      </c>
      <c r="C187" s="93" t="s">
        <v>310</v>
      </c>
      <c r="D187" s="56">
        <v>13</v>
      </c>
      <c r="E187" s="52" t="s">
        <v>55</v>
      </c>
      <c r="F187" s="156"/>
      <c r="G187" s="190"/>
      <c r="H187"/>
      <c r="I187" s="6"/>
      <c r="J187" s="6"/>
    </row>
    <row r="188" spans="1:10" ht="33.950000000000003">
      <c r="A188" s="43">
        <v>161</v>
      </c>
      <c r="B188" s="168" t="s">
        <v>311</v>
      </c>
      <c r="C188" s="94" t="s">
        <v>312</v>
      </c>
      <c r="D188" s="56">
        <v>13</v>
      </c>
      <c r="E188" s="52" t="s">
        <v>55</v>
      </c>
      <c r="F188" s="156"/>
      <c r="G188" s="190"/>
      <c r="H188"/>
      <c r="I188" s="6"/>
      <c r="J188" s="6"/>
    </row>
    <row r="189" spans="1:10" ht="33.950000000000003">
      <c r="A189" s="43">
        <v>162</v>
      </c>
      <c r="B189" s="169"/>
      <c r="C189" s="95" t="s">
        <v>313</v>
      </c>
      <c r="D189" s="56">
        <v>13</v>
      </c>
      <c r="E189" s="52" t="s">
        <v>55</v>
      </c>
      <c r="F189" s="156"/>
      <c r="G189" s="190"/>
      <c r="H189"/>
      <c r="I189" s="6"/>
      <c r="J189" s="6"/>
    </row>
    <row r="190" spans="1:10" ht="17.100000000000001">
      <c r="A190" s="43">
        <v>163</v>
      </c>
      <c r="B190" s="169"/>
      <c r="C190" s="95" t="s">
        <v>314</v>
      </c>
      <c r="D190" s="56">
        <v>13</v>
      </c>
      <c r="E190" s="52" t="s">
        <v>55</v>
      </c>
      <c r="F190" s="156"/>
      <c r="G190" s="190"/>
      <c r="H190"/>
      <c r="I190" s="6"/>
      <c r="J190" s="6"/>
    </row>
    <row r="191" spans="1:10" ht="51">
      <c r="A191" s="43">
        <v>164</v>
      </c>
      <c r="B191" s="170"/>
      <c r="C191" s="95" t="s">
        <v>315</v>
      </c>
      <c r="D191" s="56">
        <v>13</v>
      </c>
      <c r="E191" s="52" t="s">
        <v>55</v>
      </c>
      <c r="F191" s="156"/>
      <c r="G191" s="190"/>
      <c r="H191"/>
      <c r="I191" s="6"/>
      <c r="J191" s="6"/>
    </row>
    <row r="192" spans="1:10" ht="84.95">
      <c r="A192" s="43">
        <v>165</v>
      </c>
      <c r="B192" s="62" t="s">
        <v>316</v>
      </c>
      <c r="C192" s="93" t="s">
        <v>317</v>
      </c>
      <c r="D192" s="56">
        <v>13</v>
      </c>
      <c r="E192" s="52" t="s">
        <v>55</v>
      </c>
      <c r="F192" s="156"/>
      <c r="G192" s="190"/>
      <c r="H192"/>
      <c r="I192" s="6"/>
      <c r="J192" s="6"/>
    </row>
    <row r="193" spans="1:10" ht="153">
      <c r="A193" s="43">
        <v>166</v>
      </c>
      <c r="B193" s="62" t="s">
        <v>318</v>
      </c>
      <c r="C193" s="93" t="s">
        <v>319</v>
      </c>
      <c r="D193" s="56">
        <v>13</v>
      </c>
      <c r="E193" s="52" t="s">
        <v>55</v>
      </c>
      <c r="F193" s="156"/>
      <c r="G193" s="190"/>
      <c r="H193"/>
      <c r="I193" s="6"/>
      <c r="J193" s="6"/>
    </row>
    <row r="194" spans="1:10" ht="288.95">
      <c r="A194" s="43">
        <v>167</v>
      </c>
      <c r="B194" s="62" t="s">
        <v>320</v>
      </c>
      <c r="C194" s="93" t="s">
        <v>321</v>
      </c>
      <c r="D194" s="56">
        <v>13</v>
      </c>
      <c r="E194" s="52" t="s">
        <v>55</v>
      </c>
      <c r="F194" s="156"/>
      <c r="G194" s="190"/>
      <c r="H194"/>
      <c r="I194" s="6"/>
      <c r="J194" s="6"/>
    </row>
    <row r="195" spans="1:10" ht="119.1">
      <c r="A195" s="43">
        <v>168</v>
      </c>
      <c r="B195" s="62" t="s">
        <v>160</v>
      </c>
      <c r="C195" s="93" t="s">
        <v>322</v>
      </c>
      <c r="D195" s="56">
        <v>13</v>
      </c>
      <c r="E195" s="52" t="s">
        <v>55</v>
      </c>
      <c r="F195" s="156"/>
      <c r="G195" s="190"/>
      <c r="H195"/>
      <c r="I195" s="6"/>
      <c r="J195" s="6"/>
    </row>
    <row r="196" spans="1:10" ht="119.1">
      <c r="A196" s="43">
        <v>169</v>
      </c>
      <c r="B196" s="62" t="s">
        <v>162</v>
      </c>
      <c r="C196" s="93" t="s">
        <v>323</v>
      </c>
      <c r="D196" s="56">
        <v>13</v>
      </c>
      <c r="E196" s="52" t="s">
        <v>55</v>
      </c>
      <c r="F196" s="156"/>
      <c r="G196" s="190"/>
      <c r="H196"/>
      <c r="I196" s="6"/>
      <c r="J196" s="6"/>
    </row>
    <row r="197" spans="1:10" ht="51">
      <c r="A197" s="43">
        <v>170</v>
      </c>
      <c r="B197" s="62" t="s">
        <v>164</v>
      </c>
      <c r="C197" s="93" t="s">
        <v>324</v>
      </c>
      <c r="D197" s="56">
        <v>13</v>
      </c>
      <c r="E197" s="52" t="s">
        <v>55</v>
      </c>
      <c r="F197" s="156"/>
      <c r="G197" s="190"/>
      <c r="H197"/>
      <c r="I197" s="6"/>
      <c r="J197" s="6"/>
    </row>
    <row r="198" spans="1:10" ht="186.95">
      <c r="A198" s="43">
        <v>171</v>
      </c>
      <c r="B198" s="62" t="s">
        <v>166</v>
      </c>
      <c r="C198" s="93" t="s">
        <v>325</v>
      </c>
      <c r="D198" s="56">
        <v>13</v>
      </c>
      <c r="E198" s="52" t="s">
        <v>55</v>
      </c>
      <c r="F198" s="156"/>
      <c r="G198" s="190"/>
      <c r="H198"/>
      <c r="I198" s="6"/>
      <c r="J198" s="6"/>
    </row>
    <row r="199" spans="1:10" ht="51">
      <c r="A199" s="43">
        <v>172</v>
      </c>
      <c r="B199" s="62" t="s">
        <v>168</v>
      </c>
      <c r="C199" s="93"/>
      <c r="D199" s="56">
        <v>13</v>
      </c>
      <c r="E199" s="52" t="s">
        <v>55</v>
      </c>
      <c r="F199" s="156"/>
      <c r="G199" s="190"/>
      <c r="H199"/>
      <c r="I199" s="6"/>
      <c r="J199" s="6"/>
    </row>
    <row r="200" spans="1:10" ht="68.099999999999994">
      <c r="A200" s="43">
        <v>173</v>
      </c>
      <c r="B200" s="62" t="s">
        <v>326</v>
      </c>
      <c r="C200" s="93" t="s">
        <v>327</v>
      </c>
      <c r="D200" s="56">
        <v>13</v>
      </c>
      <c r="E200" s="52" t="s">
        <v>55</v>
      </c>
      <c r="F200" s="156"/>
      <c r="G200" s="190"/>
      <c r="H200"/>
      <c r="I200" s="6"/>
      <c r="J200" s="6"/>
    </row>
    <row r="201" spans="1:10" ht="33.950000000000003">
      <c r="A201" s="43">
        <v>174</v>
      </c>
      <c r="B201" s="62" t="s">
        <v>170</v>
      </c>
      <c r="C201" s="93" t="s">
        <v>328</v>
      </c>
      <c r="D201" s="56">
        <v>13</v>
      </c>
      <c r="E201" s="52" t="s">
        <v>55</v>
      </c>
      <c r="F201" s="156"/>
      <c r="G201" s="190"/>
      <c r="H201"/>
      <c r="I201" s="6"/>
      <c r="J201" s="6"/>
    </row>
    <row r="202" spans="1:10" ht="33.950000000000003">
      <c r="A202" s="43">
        <v>175</v>
      </c>
      <c r="B202" s="62" t="s">
        <v>172</v>
      </c>
      <c r="C202" s="93" t="s">
        <v>173</v>
      </c>
      <c r="D202" s="56">
        <v>13</v>
      </c>
      <c r="E202" s="52" t="s">
        <v>55</v>
      </c>
      <c r="F202" s="156"/>
      <c r="G202" s="190"/>
      <c r="H202"/>
      <c r="I202" s="6"/>
      <c r="J202" s="6"/>
    </row>
    <row r="203" spans="1:10" ht="33.950000000000003">
      <c r="A203" s="43">
        <v>176</v>
      </c>
      <c r="B203" s="62" t="s">
        <v>174</v>
      </c>
      <c r="C203" s="93" t="s">
        <v>175</v>
      </c>
      <c r="D203" s="56">
        <v>13</v>
      </c>
      <c r="E203" s="52" t="s">
        <v>55</v>
      </c>
      <c r="F203" s="156"/>
      <c r="G203" s="190"/>
      <c r="H203"/>
      <c r="I203" s="6"/>
      <c r="J203" s="6"/>
    </row>
    <row r="204" spans="1:10" ht="68.099999999999994">
      <c r="A204" s="43">
        <v>177</v>
      </c>
      <c r="B204" s="62" t="s">
        <v>176</v>
      </c>
      <c r="C204" s="93" t="s">
        <v>329</v>
      </c>
      <c r="D204" s="56">
        <v>13</v>
      </c>
      <c r="E204" s="52" t="s">
        <v>55</v>
      </c>
      <c r="F204" s="156"/>
      <c r="G204" s="190"/>
      <c r="H204"/>
      <c r="I204" s="6"/>
      <c r="J204" s="6"/>
    </row>
    <row r="205" spans="1:10" ht="68.099999999999994">
      <c r="A205" s="43">
        <v>178</v>
      </c>
      <c r="B205" s="62" t="s">
        <v>330</v>
      </c>
      <c r="C205" s="93" t="s">
        <v>331</v>
      </c>
      <c r="D205" s="56">
        <v>13</v>
      </c>
      <c r="E205" s="52" t="s">
        <v>55</v>
      </c>
      <c r="F205" s="156"/>
      <c r="G205" s="190"/>
      <c r="H205"/>
      <c r="I205" s="6"/>
      <c r="J205" s="6"/>
    </row>
    <row r="206" spans="1:10" ht="33.950000000000003">
      <c r="A206" s="43">
        <v>179</v>
      </c>
      <c r="B206" s="62" t="s">
        <v>332</v>
      </c>
      <c r="C206" s="93" t="s">
        <v>333</v>
      </c>
      <c r="D206" s="56">
        <v>13</v>
      </c>
      <c r="E206" s="52" t="s">
        <v>55</v>
      </c>
      <c r="F206" s="157"/>
      <c r="G206" s="191"/>
      <c r="H206"/>
      <c r="I206" s="6"/>
      <c r="J206" s="6"/>
    </row>
    <row r="207" spans="1:10">
      <c r="A207" s="195" t="s">
        <v>334</v>
      </c>
      <c r="B207" s="196"/>
      <c r="C207" s="196"/>
      <c r="D207" s="196"/>
      <c r="E207" s="196"/>
      <c r="F207" s="196"/>
      <c r="G207" s="197"/>
      <c r="H207" s="65">
        <f>G183</f>
        <v>93971800</v>
      </c>
      <c r="I207" s="6"/>
      <c r="J207" s="6"/>
    </row>
    <row r="208" spans="1:10" ht="48">
      <c r="A208" s="43">
        <v>180</v>
      </c>
      <c r="B208" s="96" t="s">
        <v>136</v>
      </c>
      <c r="C208" s="96" t="s">
        <v>335</v>
      </c>
      <c r="D208" s="56">
        <v>1</v>
      </c>
      <c r="E208" s="52" t="s">
        <v>55</v>
      </c>
      <c r="F208" s="155">
        <v>9400000</v>
      </c>
      <c r="G208" s="198">
        <f>F208</f>
        <v>9400000</v>
      </c>
      <c r="H208"/>
      <c r="I208" s="6"/>
      <c r="J208" s="6"/>
    </row>
    <row r="209" spans="1:10" ht="51">
      <c r="A209" s="43">
        <v>181</v>
      </c>
      <c r="B209" s="62" t="s">
        <v>336</v>
      </c>
      <c r="C209" s="93" t="s">
        <v>337</v>
      </c>
      <c r="D209" s="56">
        <v>1</v>
      </c>
      <c r="E209" s="52" t="s">
        <v>55</v>
      </c>
      <c r="F209" s="156"/>
      <c r="G209" s="199"/>
      <c r="H209"/>
      <c r="I209" s="6"/>
      <c r="J209" s="6"/>
    </row>
    <row r="210" spans="1:10" ht="51">
      <c r="A210" s="43">
        <v>182</v>
      </c>
      <c r="B210" s="62" t="s">
        <v>338</v>
      </c>
      <c r="C210" s="93" t="s">
        <v>339</v>
      </c>
      <c r="D210" s="56">
        <v>1</v>
      </c>
      <c r="E210" s="52" t="s">
        <v>55</v>
      </c>
      <c r="F210" s="156"/>
      <c r="G210" s="199"/>
      <c r="H210"/>
      <c r="I210" s="6"/>
      <c r="J210" s="6"/>
    </row>
    <row r="211" spans="1:10" ht="51">
      <c r="A211" s="43">
        <v>183</v>
      </c>
      <c r="B211" s="62" t="s">
        <v>340</v>
      </c>
      <c r="C211" s="93" t="s">
        <v>341</v>
      </c>
      <c r="D211" s="56">
        <v>1</v>
      </c>
      <c r="E211" s="52" t="s">
        <v>55</v>
      </c>
      <c r="F211" s="156"/>
      <c r="G211" s="199"/>
      <c r="H211"/>
      <c r="I211" s="6"/>
      <c r="J211" s="6"/>
    </row>
    <row r="212" spans="1:10" ht="68.099999999999994">
      <c r="A212" s="43">
        <v>184</v>
      </c>
      <c r="B212" s="62" t="s">
        <v>342</v>
      </c>
      <c r="C212" s="93" t="s">
        <v>343</v>
      </c>
      <c r="D212" s="56">
        <v>1</v>
      </c>
      <c r="E212" s="52" t="s">
        <v>55</v>
      </c>
      <c r="F212" s="156"/>
      <c r="G212" s="199"/>
      <c r="H212"/>
      <c r="I212" s="6"/>
      <c r="J212" s="6"/>
    </row>
    <row r="213" spans="1:10" ht="63" customHeight="1">
      <c r="A213" s="43">
        <v>185</v>
      </c>
      <c r="B213" s="62" t="s">
        <v>344</v>
      </c>
      <c r="C213" s="93" t="s">
        <v>345</v>
      </c>
      <c r="D213" s="56">
        <v>1</v>
      </c>
      <c r="E213" s="52" t="s">
        <v>55</v>
      </c>
      <c r="F213" s="156"/>
      <c r="G213" s="199"/>
      <c r="H213"/>
      <c r="I213" s="6"/>
      <c r="J213" s="6"/>
    </row>
    <row r="214" spans="1:10" ht="62.1" customHeight="1">
      <c r="A214" s="43">
        <v>186</v>
      </c>
      <c r="B214" s="62" t="s">
        <v>346</v>
      </c>
      <c r="C214" s="93" t="s">
        <v>347</v>
      </c>
      <c r="D214" s="56">
        <v>1</v>
      </c>
      <c r="E214" s="52" t="s">
        <v>55</v>
      </c>
      <c r="F214" s="156"/>
      <c r="G214" s="199"/>
      <c r="H214"/>
      <c r="I214" s="6"/>
      <c r="J214" s="6"/>
    </row>
    <row r="215" spans="1:10" ht="59.1" customHeight="1">
      <c r="A215" s="43">
        <v>187</v>
      </c>
      <c r="B215" s="62" t="s">
        <v>348</v>
      </c>
      <c r="C215" s="93" t="s">
        <v>349</v>
      </c>
      <c r="D215" s="56">
        <v>1</v>
      </c>
      <c r="E215" s="52" t="s">
        <v>55</v>
      </c>
      <c r="F215" s="156"/>
      <c r="G215" s="199"/>
      <c r="H215"/>
      <c r="I215" s="6"/>
      <c r="J215" s="6"/>
    </row>
    <row r="216" spans="1:10" ht="39.950000000000003" customHeight="1">
      <c r="A216" s="43">
        <v>188</v>
      </c>
      <c r="B216" s="62" t="s">
        <v>350</v>
      </c>
      <c r="C216" s="93" t="s">
        <v>351</v>
      </c>
      <c r="D216" s="56">
        <v>1</v>
      </c>
      <c r="E216" s="52" t="s">
        <v>55</v>
      </c>
      <c r="F216" s="156"/>
      <c r="G216" s="199"/>
      <c r="H216"/>
      <c r="I216" s="6"/>
      <c r="J216" s="6"/>
    </row>
    <row r="217" spans="1:10" ht="33.950000000000003" customHeight="1">
      <c r="A217" s="43">
        <v>189</v>
      </c>
      <c r="B217" s="62"/>
      <c r="C217" s="93" t="s">
        <v>352</v>
      </c>
      <c r="D217" s="56">
        <v>1</v>
      </c>
      <c r="E217" s="52" t="s">
        <v>55</v>
      </c>
      <c r="F217" s="156"/>
      <c r="G217" s="199"/>
      <c r="H217"/>
      <c r="I217" s="6"/>
      <c r="J217" s="6"/>
    </row>
    <row r="218" spans="1:10" ht="50.1" customHeight="1">
      <c r="A218" s="43">
        <v>190</v>
      </c>
      <c r="B218" s="62"/>
      <c r="C218" s="93" t="s">
        <v>353</v>
      </c>
      <c r="D218" s="56">
        <v>1</v>
      </c>
      <c r="E218" s="52" t="s">
        <v>55</v>
      </c>
      <c r="F218" s="156"/>
      <c r="G218" s="199"/>
      <c r="H218"/>
      <c r="I218" s="6"/>
      <c r="J218" s="6"/>
    </row>
    <row r="219" spans="1:10" ht="53.1" customHeight="1">
      <c r="A219" s="43">
        <v>191</v>
      </c>
      <c r="B219" s="62" t="s">
        <v>354</v>
      </c>
      <c r="C219" s="93" t="s">
        <v>355</v>
      </c>
      <c r="D219" s="56">
        <v>1</v>
      </c>
      <c r="E219" s="52" t="s">
        <v>55</v>
      </c>
      <c r="F219" s="156"/>
      <c r="G219" s="199"/>
      <c r="H219"/>
      <c r="I219" s="6"/>
      <c r="J219" s="6"/>
    </row>
    <row r="220" spans="1:10" ht="41.1" customHeight="1">
      <c r="A220" s="43">
        <v>192</v>
      </c>
      <c r="B220" s="62" t="s">
        <v>356</v>
      </c>
      <c r="C220" s="93" t="s">
        <v>357</v>
      </c>
      <c r="D220" s="56">
        <v>1</v>
      </c>
      <c r="E220" s="52" t="s">
        <v>55</v>
      </c>
      <c r="F220" s="156"/>
      <c r="G220" s="199"/>
      <c r="H220"/>
      <c r="I220" s="6"/>
      <c r="J220" s="6"/>
    </row>
    <row r="221" spans="1:10" ht="30.95" customHeight="1">
      <c r="A221" s="43">
        <v>193</v>
      </c>
      <c r="B221" s="62" t="s">
        <v>358</v>
      </c>
      <c r="C221" s="93" t="s">
        <v>359</v>
      </c>
      <c r="D221" s="56">
        <v>1</v>
      </c>
      <c r="E221" s="52" t="s">
        <v>55</v>
      </c>
      <c r="F221" s="156"/>
      <c r="G221" s="199"/>
      <c r="H221"/>
      <c r="I221" s="6"/>
      <c r="J221" s="6"/>
    </row>
    <row r="222" spans="1:10" ht="35.1" customHeight="1">
      <c r="A222" s="43">
        <v>194</v>
      </c>
      <c r="B222" s="62" t="s">
        <v>360</v>
      </c>
      <c r="C222" s="93" t="s">
        <v>361</v>
      </c>
      <c r="D222" s="56">
        <v>1</v>
      </c>
      <c r="E222" s="52" t="s">
        <v>55</v>
      </c>
      <c r="F222" s="156"/>
      <c r="G222" s="199"/>
      <c r="H222"/>
      <c r="I222" s="6"/>
      <c r="J222" s="6"/>
    </row>
    <row r="223" spans="1:10" ht="33.950000000000003">
      <c r="A223" s="43">
        <v>195</v>
      </c>
      <c r="B223" s="62" t="s">
        <v>362</v>
      </c>
      <c r="C223" s="93" t="s">
        <v>363</v>
      </c>
      <c r="D223" s="56">
        <v>1</v>
      </c>
      <c r="E223" s="52" t="s">
        <v>55</v>
      </c>
      <c r="F223" s="156"/>
      <c r="G223" s="199"/>
      <c r="H223"/>
      <c r="I223" s="8"/>
      <c r="J223" s="8"/>
    </row>
    <row r="224" spans="1:10" ht="51">
      <c r="A224" s="43">
        <v>196</v>
      </c>
      <c r="B224" s="62" t="s">
        <v>364</v>
      </c>
      <c r="C224" s="93" t="s">
        <v>365</v>
      </c>
      <c r="D224" s="56">
        <v>1</v>
      </c>
      <c r="E224" s="52" t="s">
        <v>55</v>
      </c>
      <c r="F224" s="156"/>
      <c r="G224" s="199"/>
      <c r="H224"/>
      <c r="I224" s="6"/>
      <c r="J224" s="6"/>
    </row>
    <row r="225" spans="1:10" ht="51">
      <c r="A225" s="43">
        <v>197</v>
      </c>
      <c r="B225" s="62" t="s">
        <v>366</v>
      </c>
      <c r="C225" s="93" t="s">
        <v>367</v>
      </c>
      <c r="D225" s="56">
        <v>1</v>
      </c>
      <c r="E225" s="52" t="s">
        <v>55</v>
      </c>
      <c r="F225" s="156"/>
      <c r="G225" s="199"/>
      <c r="H225"/>
      <c r="I225" s="6"/>
      <c r="J225" s="6"/>
    </row>
    <row r="226" spans="1:10" ht="33.950000000000003">
      <c r="A226" s="43">
        <v>198</v>
      </c>
      <c r="B226" s="62" t="s">
        <v>368</v>
      </c>
      <c r="C226" s="93" t="s">
        <v>369</v>
      </c>
      <c r="D226" s="56">
        <v>1</v>
      </c>
      <c r="E226" s="52" t="s">
        <v>55</v>
      </c>
      <c r="F226" s="156"/>
      <c r="G226" s="199"/>
      <c r="H226"/>
      <c r="I226" s="6"/>
      <c r="J226" s="6"/>
    </row>
    <row r="227" spans="1:10" ht="30" customHeight="1">
      <c r="A227" s="43">
        <v>199</v>
      </c>
      <c r="B227" s="62" t="s">
        <v>174</v>
      </c>
      <c r="C227" s="93" t="s">
        <v>370</v>
      </c>
      <c r="D227" s="56">
        <v>1</v>
      </c>
      <c r="E227" s="52" t="s">
        <v>55</v>
      </c>
      <c r="F227" s="156"/>
      <c r="G227" s="199"/>
      <c r="H227"/>
      <c r="I227" s="6"/>
      <c r="J227" s="6"/>
    </row>
    <row r="228" spans="1:10" ht="68.099999999999994">
      <c r="A228" s="43">
        <v>200</v>
      </c>
      <c r="B228" s="62" t="s">
        <v>176</v>
      </c>
      <c r="C228" s="93" t="s">
        <v>177</v>
      </c>
      <c r="D228" s="56">
        <v>1</v>
      </c>
      <c r="E228" s="52" t="s">
        <v>55</v>
      </c>
      <c r="F228" s="156"/>
      <c r="G228" s="199"/>
      <c r="H228"/>
      <c r="I228" s="6"/>
      <c r="J228" s="6"/>
    </row>
    <row r="229" spans="1:10" ht="84.95">
      <c r="A229" s="43">
        <v>201</v>
      </c>
      <c r="B229" s="62" t="s">
        <v>371</v>
      </c>
      <c r="C229" s="93" t="s">
        <v>372</v>
      </c>
      <c r="D229" s="56">
        <v>1</v>
      </c>
      <c r="E229" s="52" t="s">
        <v>55</v>
      </c>
      <c r="F229" s="156"/>
      <c r="G229" s="199"/>
      <c r="H229"/>
      <c r="I229" s="6"/>
      <c r="J229" s="6"/>
    </row>
    <row r="230" spans="1:10" ht="33.950000000000003">
      <c r="A230" s="43">
        <v>202</v>
      </c>
      <c r="B230" s="62" t="s">
        <v>332</v>
      </c>
      <c r="C230" s="93" t="s">
        <v>333</v>
      </c>
      <c r="D230" s="56">
        <v>1</v>
      </c>
      <c r="E230" s="52" t="s">
        <v>55</v>
      </c>
      <c r="F230" s="157"/>
      <c r="G230" s="200"/>
      <c r="H230"/>
      <c r="I230" s="6"/>
      <c r="J230" s="6"/>
    </row>
    <row r="231" spans="1:10">
      <c r="A231" s="186" t="s">
        <v>373</v>
      </c>
      <c r="B231" s="187"/>
      <c r="C231" s="187"/>
      <c r="D231" s="187"/>
      <c r="E231" s="187"/>
      <c r="F231" s="187"/>
      <c r="G231" s="188"/>
      <c r="H231" s="97">
        <f>G208</f>
        <v>9400000</v>
      </c>
      <c r="I231" s="6"/>
      <c r="J231" s="6"/>
    </row>
    <row r="232" spans="1:10" ht="131.1" customHeight="1">
      <c r="A232" s="43">
        <v>203</v>
      </c>
      <c r="B232" s="62" t="s">
        <v>136</v>
      </c>
      <c r="C232" s="93" t="s">
        <v>137</v>
      </c>
      <c r="D232" s="56">
        <v>3</v>
      </c>
      <c r="E232" s="52" t="s">
        <v>55</v>
      </c>
      <c r="F232" s="155">
        <v>4042000</v>
      </c>
      <c r="G232" s="198">
        <f>F232*D232</f>
        <v>12126000</v>
      </c>
      <c r="H232"/>
      <c r="I232" s="6"/>
      <c r="J232" s="6"/>
    </row>
    <row r="233" spans="1:10" ht="30" customHeight="1">
      <c r="A233" s="43">
        <v>204</v>
      </c>
      <c r="B233" s="62" t="s">
        <v>138</v>
      </c>
      <c r="C233" s="93" t="s">
        <v>304</v>
      </c>
      <c r="D233" s="56">
        <v>3</v>
      </c>
      <c r="E233" s="52" t="s">
        <v>55</v>
      </c>
      <c r="F233" s="156"/>
      <c r="G233" s="199"/>
      <c r="H233"/>
      <c r="I233" s="6"/>
      <c r="J233" s="6"/>
    </row>
    <row r="234" spans="1:10" ht="51">
      <c r="A234" s="43">
        <v>205</v>
      </c>
      <c r="B234" s="62" t="s">
        <v>140</v>
      </c>
      <c r="C234" s="93" t="s">
        <v>374</v>
      </c>
      <c r="D234" s="56">
        <v>3</v>
      </c>
      <c r="E234" s="52" t="s">
        <v>55</v>
      </c>
      <c r="F234" s="156"/>
      <c r="G234" s="199"/>
      <c r="H234"/>
      <c r="I234" s="6"/>
      <c r="J234" s="6"/>
    </row>
    <row r="235" spans="1:10" ht="339.95">
      <c r="A235" s="43">
        <v>206</v>
      </c>
      <c r="B235" s="62" t="s">
        <v>375</v>
      </c>
      <c r="C235" s="93" t="s">
        <v>376</v>
      </c>
      <c r="D235" s="56">
        <v>3</v>
      </c>
      <c r="E235" s="52" t="s">
        <v>55</v>
      </c>
      <c r="F235" s="156"/>
      <c r="G235" s="199"/>
      <c r="H235"/>
      <c r="I235" s="6"/>
      <c r="J235" s="6"/>
    </row>
    <row r="236" spans="1:10" ht="119.1">
      <c r="A236" s="43">
        <v>207</v>
      </c>
      <c r="B236" s="62" t="s">
        <v>377</v>
      </c>
      <c r="C236" s="93" t="s">
        <v>378</v>
      </c>
      <c r="D236" s="56">
        <v>3</v>
      </c>
      <c r="E236" s="52" t="s">
        <v>55</v>
      </c>
      <c r="F236" s="156"/>
      <c r="G236" s="199"/>
      <c r="H236"/>
      <c r="I236" s="6"/>
      <c r="J236" s="6"/>
    </row>
    <row r="237" spans="1:10" ht="84.95">
      <c r="A237" s="43">
        <v>208</v>
      </c>
      <c r="B237" s="62" t="s">
        <v>379</v>
      </c>
      <c r="C237" s="93" t="s">
        <v>380</v>
      </c>
      <c r="D237" s="56">
        <v>3</v>
      </c>
      <c r="E237" s="52" t="s">
        <v>55</v>
      </c>
      <c r="F237" s="156"/>
      <c r="G237" s="199"/>
      <c r="H237"/>
      <c r="I237" s="6"/>
      <c r="J237" s="6"/>
    </row>
    <row r="238" spans="1:10" ht="153">
      <c r="A238" s="43">
        <v>209</v>
      </c>
      <c r="B238" s="62" t="s">
        <v>148</v>
      </c>
      <c r="C238" s="93" t="s">
        <v>381</v>
      </c>
      <c r="D238" s="56">
        <v>3</v>
      </c>
      <c r="E238" s="52" t="s">
        <v>55</v>
      </c>
      <c r="F238" s="156"/>
      <c r="G238" s="199"/>
      <c r="H238"/>
      <c r="I238" s="6"/>
      <c r="J238" s="6"/>
    </row>
    <row r="239" spans="1:10" ht="135.94999999999999">
      <c r="A239" s="43">
        <v>210</v>
      </c>
      <c r="B239" s="62" t="s">
        <v>316</v>
      </c>
      <c r="C239" s="93" t="s">
        <v>382</v>
      </c>
      <c r="D239" s="56">
        <v>3</v>
      </c>
      <c r="E239" s="52" t="s">
        <v>55</v>
      </c>
      <c r="F239" s="156"/>
      <c r="G239" s="199"/>
      <c r="H239"/>
      <c r="I239" s="6"/>
      <c r="J239" s="6"/>
    </row>
    <row r="240" spans="1:10" ht="204">
      <c r="A240" s="43">
        <v>211</v>
      </c>
      <c r="B240" s="62" t="s">
        <v>383</v>
      </c>
      <c r="C240" s="93" t="s">
        <v>384</v>
      </c>
      <c r="D240" s="56">
        <v>3</v>
      </c>
      <c r="E240" s="52" t="s">
        <v>55</v>
      </c>
      <c r="F240" s="156"/>
      <c r="G240" s="199"/>
      <c r="H240"/>
      <c r="I240" s="6"/>
      <c r="J240" s="6"/>
    </row>
    <row r="241" spans="1:10" ht="306">
      <c r="A241" s="43">
        <v>212</v>
      </c>
      <c r="B241" s="62" t="s">
        <v>320</v>
      </c>
      <c r="C241" s="93" t="s">
        <v>385</v>
      </c>
      <c r="D241" s="56">
        <v>3</v>
      </c>
      <c r="E241" s="52" t="s">
        <v>55</v>
      </c>
      <c r="F241" s="156"/>
      <c r="G241" s="199"/>
      <c r="H241"/>
      <c r="I241" s="6"/>
      <c r="J241" s="6"/>
    </row>
    <row r="242" spans="1:10" ht="51">
      <c r="A242" s="43">
        <v>213</v>
      </c>
      <c r="B242" s="62" t="s">
        <v>156</v>
      </c>
      <c r="C242" s="93" t="s">
        <v>157</v>
      </c>
      <c r="D242" s="56">
        <v>3</v>
      </c>
      <c r="E242" s="52" t="s">
        <v>55</v>
      </c>
      <c r="F242" s="156"/>
      <c r="G242" s="199"/>
      <c r="H242"/>
      <c r="I242" s="6"/>
      <c r="J242" s="6"/>
    </row>
    <row r="243" spans="1:10" ht="33.950000000000003">
      <c r="A243" s="43">
        <v>214</v>
      </c>
      <c r="B243" s="62" t="s">
        <v>158</v>
      </c>
      <c r="C243" s="93" t="s">
        <v>386</v>
      </c>
      <c r="D243" s="56">
        <v>3</v>
      </c>
      <c r="E243" s="52" t="s">
        <v>55</v>
      </c>
      <c r="F243" s="156"/>
      <c r="G243" s="199"/>
      <c r="H243"/>
      <c r="I243" s="6"/>
      <c r="J243" s="6"/>
    </row>
    <row r="244" spans="1:10" ht="119.1">
      <c r="A244" s="43">
        <v>215</v>
      </c>
      <c r="B244" s="62" t="s">
        <v>160</v>
      </c>
      <c r="C244" s="93" t="s">
        <v>387</v>
      </c>
      <c r="D244" s="56">
        <v>3</v>
      </c>
      <c r="E244" s="52" t="s">
        <v>55</v>
      </c>
      <c r="F244" s="156"/>
      <c r="G244" s="199"/>
      <c r="H244"/>
      <c r="I244" s="6"/>
      <c r="J244" s="6"/>
    </row>
    <row r="245" spans="1:10" ht="119.1">
      <c r="A245" s="43">
        <v>216</v>
      </c>
      <c r="B245" s="62" t="s">
        <v>162</v>
      </c>
      <c r="C245" s="93" t="s">
        <v>323</v>
      </c>
      <c r="D245" s="56">
        <v>3</v>
      </c>
      <c r="E245" s="52" t="s">
        <v>55</v>
      </c>
      <c r="F245" s="156"/>
      <c r="G245" s="199"/>
      <c r="H245"/>
      <c r="I245" s="6"/>
      <c r="J245" s="6"/>
    </row>
    <row r="246" spans="1:10" ht="33.950000000000003">
      <c r="A246" s="43">
        <v>217</v>
      </c>
      <c r="B246" s="62" t="s">
        <v>164</v>
      </c>
      <c r="C246" s="93" t="s">
        <v>388</v>
      </c>
      <c r="D246" s="56">
        <v>3</v>
      </c>
      <c r="E246" s="52" t="s">
        <v>55</v>
      </c>
      <c r="F246" s="156"/>
      <c r="G246" s="199"/>
      <c r="H246"/>
      <c r="I246" s="6"/>
      <c r="J246" s="6"/>
    </row>
    <row r="247" spans="1:10" ht="221.1">
      <c r="A247" s="43">
        <v>218</v>
      </c>
      <c r="B247" s="62" t="s">
        <v>166</v>
      </c>
      <c r="C247" s="93" t="s">
        <v>389</v>
      </c>
      <c r="D247" s="56">
        <v>3</v>
      </c>
      <c r="E247" s="52" t="s">
        <v>55</v>
      </c>
      <c r="F247" s="156"/>
      <c r="G247" s="199"/>
      <c r="H247"/>
      <c r="I247" s="6"/>
      <c r="J247" s="6"/>
    </row>
    <row r="248" spans="1:10" ht="51">
      <c r="A248" s="43">
        <v>219</v>
      </c>
      <c r="B248" s="62" t="s">
        <v>168</v>
      </c>
      <c r="C248" s="93" t="s">
        <v>390</v>
      </c>
      <c r="D248" s="56">
        <v>3</v>
      </c>
      <c r="E248" s="52" t="s">
        <v>55</v>
      </c>
      <c r="F248" s="156"/>
      <c r="G248" s="199"/>
      <c r="H248"/>
      <c r="I248" s="6"/>
      <c r="J248" s="6"/>
    </row>
    <row r="249" spans="1:10" ht="68.099999999999994">
      <c r="A249" s="43">
        <v>220</v>
      </c>
      <c r="B249" s="62" t="s">
        <v>326</v>
      </c>
      <c r="C249" s="93" t="s">
        <v>327</v>
      </c>
      <c r="D249" s="56">
        <v>3</v>
      </c>
      <c r="E249" s="52" t="s">
        <v>55</v>
      </c>
      <c r="F249" s="156"/>
      <c r="G249" s="199"/>
      <c r="H249"/>
      <c r="I249" s="6"/>
      <c r="J249" s="6"/>
    </row>
    <row r="250" spans="1:10" ht="33.950000000000003">
      <c r="A250" s="43">
        <v>221</v>
      </c>
      <c r="B250" s="62" t="s">
        <v>170</v>
      </c>
      <c r="C250" s="93" t="s">
        <v>328</v>
      </c>
      <c r="D250" s="56">
        <v>3</v>
      </c>
      <c r="E250" s="52" t="s">
        <v>55</v>
      </c>
      <c r="F250" s="156"/>
      <c r="G250" s="199"/>
      <c r="H250"/>
      <c r="I250" s="6"/>
      <c r="J250" s="6"/>
    </row>
    <row r="251" spans="1:10" ht="33.950000000000003">
      <c r="A251" s="43">
        <v>222</v>
      </c>
      <c r="B251" s="62" t="s">
        <v>172</v>
      </c>
      <c r="C251" s="93" t="s">
        <v>173</v>
      </c>
      <c r="D251" s="56">
        <v>3</v>
      </c>
      <c r="E251" s="52" t="s">
        <v>55</v>
      </c>
      <c r="F251" s="156"/>
      <c r="G251" s="199"/>
      <c r="H251"/>
      <c r="I251" s="6"/>
      <c r="J251" s="6"/>
    </row>
    <row r="252" spans="1:10" ht="33.950000000000003">
      <c r="A252" s="43">
        <v>223</v>
      </c>
      <c r="B252" s="62" t="s">
        <v>174</v>
      </c>
      <c r="C252" s="93" t="s">
        <v>175</v>
      </c>
      <c r="D252" s="56">
        <v>3</v>
      </c>
      <c r="E252" s="52" t="s">
        <v>55</v>
      </c>
      <c r="F252" s="156"/>
      <c r="G252" s="199"/>
      <c r="H252"/>
      <c r="I252" s="6"/>
      <c r="J252" s="6"/>
    </row>
    <row r="253" spans="1:10" ht="68.099999999999994">
      <c r="A253" s="43">
        <v>224</v>
      </c>
      <c r="B253" s="62" t="s">
        <v>176</v>
      </c>
      <c r="C253" s="93" t="s">
        <v>329</v>
      </c>
      <c r="D253" s="56">
        <v>3</v>
      </c>
      <c r="E253" s="52" t="s">
        <v>55</v>
      </c>
      <c r="F253" s="156"/>
      <c r="G253" s="199"/>
      <c r="H253"/>
      <c r="I253" s="6"/>
      <c r="J253" s="6"/>
    </row>
    <row r="254" spans="1:10" ht="68.099999999999994">
      <c r="A254" s="43">
        <v>225</v>
      </c>
      <c r="B254" s="62" t="s">
        <v>330</v>
      </c>
      <c r="C254" s="93" t="s">
        <v>331</v>
      </c>
      <c r="D254" s="56">
        <v>3</v>
      </c>
      <c r="E254" s="52" t="s">
        <v>55</v>
      </c>
      <c r="F254" s="156"/>
      <c r="G254" s="199"/>
      <c r="H254"/>
      <c r="I254" s="6"/>
      <c r="J254" s="6"/>
    </row>
    <row r="255" spans="1:10" ht="33.950000000000003">
      <c r="A255" s="43">
        <v>226</v>
      </c>
      <c r="B255" s="98" t="s">
        <v>332</v>
      </c>
      <c r="C255" s="99" t="s">
        <v>333</v>
      </c>
      <c r="D255" s="56">
        <v>3</v>
      </c>
      <c r="E255" s="52" t="s">
        <v>55</v>
      </c>
      <c r="F255" s="157"/>
      <c r="G255" s="200"/>
      <c r="H255" s="97">
        <f>G232</f>
        <v>12126000</v>
      </c>
      <c r="I255" s="6"/>
      <c r="J255" s="6"/>
    </row>
    <row r="256" spans="1:10" ht="18.95">
      <c r="A256" s="192" t="s">
        <v>391</v>
      </c>
      <c r="B256" s="193"/>
      <c r="C256" s="193"/>
      <c r="D256" s="193"/>
      <c r="E256" s="193"/>
      <c r="F256" s="194"/>
      <c r="G256" s="106">
        <f>H255+H231+H207+H180+H117+H114+H98+H93+H84+H20</f>
        <v>2408159183.9045119</v>
      </c>
      <c r="H256"/>
      <c r="I256" s="6"/>
      <c r="J256" s="110"/>
    </row>
    <row r="257" spans="1:10" ht="18.95">
      <c r="A257" s="153" t="s">
        <v>392</v>
      </c>
      <c r="B257" s="153"/>
      <c r="C257" s="153"/>
      <c r="D257" s="153"/>
      <c r="E257" s="153"/>
      <c r="F257" s="153"/>
      <c r="G257" s="111">
        <f>G256*0.06</f>
        <v>144489551.0342707</v>
      </c>
      <c r="H257" s="65"/>
      <c r="I257" s="6"/>
      <c r="J257" s="110"/>
    </row>
    <row r="258" spans="1:10" ht="18.95">
      <c r="A258" s="154" t="s">
        <v>393</v>
      </c>
      <c r="B258" s="154"/>
      <c r="C258" s="154"/>
      <c r="D258" s="154"/>
      <c r="E258" s="154"/>
      <c r="F258" s="154"/>
      <c r="G258" s="135" cm="1">
        <f t="array" ref="G258:H258">'EM VIDEO VIGILANCIA '!E13:F13</f>
        <v>1298925811.674974</v>
      </c>
      <c r="H258">
        <v>0</v>
      </c>
      <c r="I258" s="6"/>
      <c r="J258" s="110"/>
    </row>
    <row r="259" spans="1:10" ht="18.95">
      <c r="A259" s="142" t="s">
        <v>394</v>
      </c>
      <c r="B259" s="142"/>
      <c r="C259" s="142"/>
      <c r="D259" s="142"/>
      <c r="E259" s="142"/>
      <c r="F259" s="142"/>
      <c r="G259" s="133">
        <f>'TALENTO HUMANO'!G7</f>
        <v>834824056</v>
      </c>
      <c r="H259"/>
      <c r="I259" s="6"/>
      <c r="J259" s="6"/>
    </row>
    <row r="260" spans="1:10" ht="18.95">
      <c r="A260" s="143" t="s">
        <v>395</v>
      </c>
      <c r="B260" s="143"/>
      <c r="C260" s="143"/>
      <c r="D260" s="143"/>
      <c r="E260" s="143"/>
      <c r="F260" s="143"/>
      <c r="G260" s="134">
        <f>G256+G258+G259</f>
        <v>4541909051.5794859</v>
      </c>
      <c r="H260" s="100"/>
      <c r="I260" s="6"/>
      <c r="J260" s="6"/>
    </row>
    <row r="261" spans="1:10">
      <c r="A261" s="9"/>
      <c r="B261" s="11"/>
      <c r="C261" s="5"/>
      <c r="D261" s="5"/>
      <c r="E261" s="5"/>
      <c r="F261" s="131"/>
      <c r="G261" s="107"/>
      <c r="H261" s="6"/>
      <c r="I261" s="6"/>
      <c r="J261" s="6"/>
    </row>
    <row r="262" spans="1:10">
      <c r="A262" s="9"/>
      <c r="B262" s="11"/>
      <c r="C262" s="5"/>
      <c r="D262" s="5"/>
      <c r="E262" s="5"/>
      <c r="F262" s="131"/>
      <c r="G262" s="107"/>
      <c r="H262" s="6"/>
      <c r="I262" s="6"/>
      <c r="J262" s="6"/>
    </row>
    <row r="263" spans="1:10">
      <c r="A263" s="9"/>
      <c r="B263" s="11"/>
      <c r="C263" s="5"/>
      <c r="D263" s="5"/>
      <c r="E263" s="5"/>
      <c r="F263" s="131"/>
      <c r="G263" s="107"/>
      <c r="H263" s="6"/>
      <c r="I263" s="6"/>
      <c r="J263" s="6"/>
    </row>
    <row r="264" spans="1:10">
      <c r="A264" s="9"/>
      <c r="B264" s="11"/>
      <c r="C264" s="5"/>
      <c r="D264" s="5"/>
      <c r="E264" s="5"/>
      <c r="F264" s="131"/>
      <c r="G264" s="107"/>
      <c r="H264" s="6"/>
      <c r="I264" s="6"/>
      <c r="J264" s="6"/>
    </row>
    <row r="265" spans="1:10">
      <c r="A265" s="9"/>
      <c r="B265" s="11"/>
      <c r="C265" s="5"/>
      <c r="D265" s="5"/>
      <c r="E265" s="5"/>
      <c r="F265" s="131"/>
      <c r="G265" s="107"/>
      <c r="H265" s="6"/>
      <c r="I265" s="6"/>
      <c r="J265" s="6"/>
    </row>
    <row r="266" spans="1:10">
      <c r="A266" s="9"/>
      <c r="B266" s="11"/>
      <c r="C266" s="5"/>
      <c r="D266" s="5"/>
      <c r="E266" s="5"/>
      <c r="F266" s="131"/>
      <c r="G266" s="107"/>
      <c r="H266" s="6"/>
      <c r="I266" s="6"/>
      <c r="J266" s="6"/>
    </row>
    <row r="267" spans="1:10">
      <c r="A267" s="9"/>
      <c r="B267" s="11"/>
      <c r="C267" s="5"/>
      <c r="D267" s="5"/>
      <c r="E267" s="5"/>
      <c r="F267" s="131"/>
      <c r="G267" s="107"/>
      <c r="H267" s="6"/>
      <c r="I267" s="6"/>
      <c r="J267" s="6"/>
    </row>
    <row r="268" spans="1:10">
      <c r="A268" s="9"/>
      <c r="B268" s="11"/>
      <c r="C268" s="5"/>
      <c r="D268" s="5"/>
      <c r="E268" s="5"/>
      <c r="F268" s="131"/>
      <c r="G268" s="107"/>
      <c r="H268" s="6"/>
      <c r="I268" s="6"/>
      <c r="J268" s="6"/>
    </row>
    <row r="269" spans="1:10">
      <c r="A269" s="9"/>
      <c r="B269" s="11"/>
      <c r="C269" s="5"/>
      <c r="D269" s="5"/>
      <c r="E269" s="5"/>
      <c r="F269" s="131"/>
      <c r="G269" s="107"/>
      <c r="H269" s="6"/>
      <c r="I269" s="6"/>
      <c r="J269" s="6"/>
    </row>
    <row r="270" spans="1:10">
      <c r="A270" s="9"/>
      <c r="B270" s="11"/>
      <c r="C270" s="5"/>
      <c r="D270" s="5"/>
      <c r="E270" s="5"/>
      <c r="F270" s="131"/>
      <c r="G270" s="107"/>
      <c r="H270" s="6"/>
      <c r="I270" s="6"/>
      <c r="J270" s="6"/>
    </row>
    <row r="271" spans="1:10">
      <c r="A271" s="9"/>
      <c r="B271" s="11"/>
      <c r="C271" s="5"/>
      <c r="D271" s="5"/>
      <c r="E271" s="5"/>
      <c r="F271" s="131"/>
      <c r="G271" s="107"/>
      <c r="H271" s="6"/>
      <c r="I271" s="6"/>
      <c r="J271" s="6"/>
    </row>
    <row r="272" spans="1:10">
      <c r="A272" s="9"/>
      <c r="B272" s="11"/>
      <c r="C272" s="5"/>
      <c r="D272" s="5"/>
      <c r="E272" s="5"/>
      <c r="F272" s="131"/>
      <c r="G272" s="107"/>
      <c r="H272" s="6"/>
      <c r="I272" s="6"/>
      <c r="J272" s="6"/>
    </row>
    <row r="273" spans="1:10">
      <c r="A273" s="9"/>
      <c r="B273" s="11"/>
      <c r="C273" s="5"/>
      <c r="D273" s="5"/>
      <c r="E273" s="5"/>
      <c r="F273" s="131"/>
      <c r="G273" s="107"/>
      <c r="H273" s="6"/>
      <c r="I273" s="6"/>
      <c r="J273" s="6"/>
    </row>
    <row r="274" spans="1:10">
      <c r="A274" s="9"/>
      <c r="B274" s="11"/>
      <c r="C274" s="5"/>
      <c r="D274" s="5"/>
      <c r="E274" s="5"/>
      <c r="F274" s="131"/>
      <c r="G274" s="107"/>
      <c r="H274" s="6"/>
      <c r="I274" s="6"/>
      <c r="J274" s="6"/>
    </row>
    <row r="275" spans="1:10">
      <c r="A275" s="9"/>
      <c r="B275" s="11"/>
      <c r="C275" s="5"/>
      <c r="D275" s="5"/>
      <c r="E275" s="5"/>
      <c r="F275" s="131"/>
      <c r="G275" s="107"/>
      <c r="H275" s="6"/>
      <c r="I275" s="6"/>
      <c r="J275" s="6"/>
    </row>
    <row r="276" spans="1:10">
      <c r="A276" s="9"/>
      <c r="B276" s="11"/>
      <c r="C276" s="5"/>
      <c r="D276" s="5"/>
      <c r="E276" s="5"/>
      <c r="F276" s="131"/>
      <c r="G276" s="107"/>
      <c r="H276" s="6"/>
      <c r="I276" s="6"/>
      <c r="J276" s="6"/>
    </row>
    <row r="277" spans="1:10">
      <c r="A277" s="9"/>
      <c r="B277" s="11"/>
      <c r="C277" s="5"/>
      <c r="D277" s="5"/>
      <c r="E277" s="5"/>
      <c r="F277" s="131"/>
      <c r="G277" s="107"/>
      <c r="H277" s="6"/>
      <c r="I277" s="6"/>
      <c r="J277" s="6"/>
    </row>
    <row r="278" spans="1:10">
      <c r="A278" s="9"/>
      <c r="B278" s="11"/>
      <c r="C278" s="5"/>
      <c r="D278" s="5"/>
      <c r="E278" s="5"/>
      <c r="F278" s="131"/>
      <c r="G278" s="107"/>
      <c r="H278" s="6"/>
      <c r="I278" s="6"/>
      <c r="J278" s="6"/>
    </row>
    <row r="279" spans="1:10">
      <c r="A279" s="9"/>
      <c r="B279" s="11"/>
      <c r="C279" s="5"/>
      <c r="D279" s="5"/>
      <c r="E279" s="5"/>
      <c r="F279" s="131"/>
      <c r="G279" s="107"/>
      <c r="H279" s="6"/>
      <c r="I279" s="6"/>
      <c r="J279" s="6"/>
    </row>
    <row r="280" spans="1:10">
      <c r="A280" s="9"/>
      <c r="B280" s="11"/>
      <c r="C280" s="5"/>
      <c r="D280" s="5"/>
      <c r="E280" s="5"/>
      <c r="F280" s="131"/>
      <c r="G280" s="107"/>
      <c r="H280" s="6"/>
      <c r="I280" s="6"/>
      <c r="J280" s="6"/>
    </row>
    <row r="281" spans="1:10">
      <c r="A281" s="9"/>
      <c r="B281" s="11"/>
      <c r="C281" s="5"/>
      <c r="D281" s="5"/>
      <c r="E281" s="5"/>
      <c r="F281" s="131"/>
      <c r="G281" s="107"/>
      <c r="H281" s="6"/>
      <c r="I281" s="6"/>
      <c r="J281" s="6"/>
    </row>
    <row r="282" spans="1:10">
      <c r="A282" s="9"/>
      <c r="B282" s="11"/>
      <c r="C282" s="5"/>
      <c r="D282" s="5"/>
      <c r="E282" s="5"/>
      <c r="F282" s="131"/>
      <c r="G282" s="107"/>
      <c r="H282" s="6"/>
      <c r="I282" s="6"/>
      <c r="J282" s="6"/>
    </row>
    <row r="283" spans="1:10">
      <c r="A283" s="9"/>
      <c r="B283" s="11"/>
      <c r="C283" s="5"/>
      <c r="D283" s="5"/>
      <c r="E283" s="5"/>
      <c r="F283" s="131"/>
      <c r="G283" s="107"/>
      <c r="H283" s="6"/>
      <c r="I283" s="6"/>
      <c r="J283" s="6"/>
    </row>
    <row r="284" spans="1:10">
      <c r="A284" s="9"/>
      <c r="B284" s="11"/>
      <c r="C284" s="5"/>
      <c r="D284" s="5"/>
      <c r="E284" s="5"/>
      <c r="F284" s="131"/>
      <c r="G284" s="107"/>
      <c r="H284" s="6"/>
      <c r="I284" s="6"/>
      <c r="J284" s="6"/>
    </row>
    <row r="285" spans="1:10">
      <c r="A285" s="9"/>
      <c r="B285" s="11"/>
      <c r="C285" s="5"/>
      <c r="D285" s="5"/>
      <c r="E285" s="5"/>
      <c r="F285" s="131"/>
      <c r="G285" s="107"/>
      <c r="H285" s="6"/>
      <c r="I285" s="6"/>
      <c r="J285" s="6"/>
    </row>
    <row r="286" spans="1:10">
      <c r="A286" s="9"/>
      <c r="B286" s="11"/>
      <c r="C286" s="5"/>
      <c r="D286" s="5"/>
      <c r="E286" s="5"/>
      <c r="F286" s="131"/>
      <c r="G286" s="107"/>
      <c r="H286" s="6"/>
      <c r="I286" s="6"/>
      <c r="J286" s="6"/>
    </row>
    <row r="287" spans="1:10">
      <c r="A287" s="9"/>
      <c r="B287" s="11"/>
      <c r="C287" s="5"/>
      <c r="D287" s="5"/>
      <c r="E287" s="5"/>
      <c r="F287" s="131"/>
      <c r="G287" s="107"/>
      <c r="H287" s="6"/>
      <c r="I287" s="6"/>
      <c r="J287" s="6"/>
    </row>
    <row r="288" spans="1:10">
      <c r="A288" s="9"/>
      <c r="B288" s="11"/>
      <c r="C288" s="5"/>
      <c r="D288" s="5"/>
      <c r="E288" s="5"/>
      <c r="F288" s="131"/>
      <c r="G288" s="107"/>
      <c r="H288" s="6"/>
      <c r="I288" s="6"/>
      <c r="J288" s="6"/>
    </row>
    <row r="289" spans="1:10">
      <c r="A289" s="9"/>
      <c r="B289" s="11"/>
      <c r="C289" s="5"/>
      <c r="D289" s="5"/>
      <c r="E289" s="5"/>
      <c r="F289" s="131"/>
      <c r="G289" s="107"/>
      <c r="H289" s="6"/>
      <c r="I289" s="6"/>
      <c r="J289" s="6"/>
    </row>
    <row r="290" spans="1:10">
      <c r="A290" s="9"/>
      <c r="B290" s="11"/>
      <c r="C290" s="5"/>
      <c r="D290" s="5"/>
      <c r="E290" s="5"/>
      <c r="F290" s="131"/>
      <c r="G290" s="107"/>
      <c r="H290" s="6"/>
      <c r="I290" s="6"/>
      <c r="J290" s="6"/>
    </row>
    <row r="291" spans="1:10">
      <c r="A291" s="9"/>
      <c r="B291" s="11"/>
      <c r="C291" s="5"/>
      <c r="D291" s="5"/>
      <c r="E291" s="5"/>
      <c r="F291" s="131"/>
      <c r="G291" s="107"/>
      <c r="H291" s="6"/>
      <c r="I291" s="6"/>
      <c r="J291" s="6"/>
    </row>
    <row r="292" spans="1:10">
      <c r="A292" s="9"/>
      <c r="B292" s="11"/>
      <c r="C292" s="5"/>
      <c r="D292" s="5"/>
      <c r="E292" s="5"/>
      <c r="F292" s="131"/>
      <c r="G292" s="107"/>
      <c r="H292" s="6"/>
      <c r="I292" s="6"/>
      <c r="J292" s="6"/>
    </row>
    <row r="293" spans="1:10">
      <c r="A293" s="9"/>
      <c r="B293" s="11"/>
      <c r="C293" s="5"/>
      <c r="D293" s="5"/>
      <c r="E293" s="5"/>
      <c r="F293" s="131"/>
      <c r="G293" s="107"/>
      <c r="H293" s="6"/>
      <c r="I293" s="6"/>
      <c r="J293" s="6"/>
    </row>
    <row r="294" spans="1:10">
      <c r="A294" s="9"/>
      <c r="B294" s="11"/>
      <c r="C294" s="5"/>
      <c r="D294" s="5"/>
      <c r="E294" s="5"/>
      <c r="F294" s="131"/>
      <c r="G294" s="107"/>
      <c r="H294" s="6"/>
      <c r="I294" s="6"/>
      <c r="J294" s="6"/>
    </row>
    <row r="295" spans="1:10">
      <c r="A295" s="9"/>
      <c r="B295" s="11"/>
      <c r="C295" s="5"/>
      <c r="D295" s="5"/>
      <c r="E295" s="5"/>
      <c r="F295" s="131"/>
      <c r="G295" s="107"/>
      <c r="H295" s="6"/>
      <c r="I295" s="6"/>
      <c r="J295" s="6"/>
    </row>
    <row r="296" spans="1:10">
      <c r="A296" s="9"/>
      <c r="B296" s="11"/>
      <c r="C296" s="5"/>
      <c r="D296" s="5"/>
      <c r="E296" s="5"/>
      <c r="F296" s="131"/>
      <c r="G296" s="107"/>
      <c r="H296" s="6"/>
      <c r="I296" s="6"/>
      <c r="J296" s="6"/>
    </row>
    <row r="297" spans="1:10">
      <c r="A297" s="9"/>
      <c r="B297" s="11"/>
      <c r="C297" s="5"/>
      <c r="D297" s="5"/>
      <c r="E297" s="5"/>
      <c r="F297" s="131"/>
      <c r="G297" s="107"/>
      <c r="H297" s="6"/>
      <c r="I297" s="6"/>
      <c r="J297" s="6"/>
    </row>
    <row r="298" spans="1:10">
      <c r="A298" s="9"/>
      <c r="B298" s="11"/>
      <c r="C298" s="5"/>
      <c r="D298" s="5"/>
      <c r="E298" s="5"/>
      <c r="F298" s="131"/>
      <c r="G298" s="107"/>
      <c r="H298" s="6"/>
      <c r="I298" s="6"/>
      <c r="J298" s="6"/>
    </row>
    <row r="299" spans="1:10">
      <c r="A299" s="9"/>
      <c r="B299" s="11"/>
      <c r="C299" s="5"/>
      <c r="D299" s="5"/>
      <c r="E299" s="5"/>
      <c r="F299" s="131"/>
      <c r="G299" s="107"/>
      <c r="H299" s="6"/>
      <c r="I299" s="6"/>
      <c r="J299" s="6"/>
    </row>
    <row r="300" spans="1:10">
      <c r="A300" s="9"/>
      <c r="B300" s="11"/>
      <c r="C300" s="5"/>
      <c r="D300" s="5"/>
      <c r="E300" s="5"/>
      <c r="F300" s="131"/>
      <c r="G300" s="107"/>
      <c r="H300" s="6"/>
      <c r="I300" s="6"/>
      <c r="J300" s="6"/>
    </row>
    <row r="301" spans="1:10">
      <c r="A301" s="9"/>
      <c r="B301" s="11"/>
      <c r="C301" s="5"/>
      <c r="D301" s="5"/>
      <c r="E301" s="5"/>
      <c r="F301" s="131"/>
      <c r="G301" s="107"/>
      <c r="H301" s="6"/>
      <c r="I301" s="6"/>
      <c r="J301" s="6"/>
    </row>
    <row r="302" spans="1:10">
      <c r="A302" s="9"/>
      <c r="B302" s="11"/>
      <c r="C302" s="5"/>
      <c r="D302" s="5"/>
      <c r="E302" s="5"/>
      <c r="F302" s="131"/>
      <c r="G302" s="107"/>
      <c r="H302" s="6"/>
      <c r="I302" s="6"/>
      <c r="J302" s="6"/>
    </row>
    <row r="303" spans="1:10">
      <c r="A303" s="9"/>
      <c r="B303" s="11"/>
      <c r="C303" s="5"/>
      <c r="D303" s="5"/>
      <c r="E303" s="5"/>
      <c r="F303" s="131"/>
      <c r="G303" s="107"/>
      <c r="H303" s="6"/>
      <c r="I303" s="6"/>
      <c r="J303" s="6"/>
    </row>
    <row r="304" spans="1:10">
      <c r="A304" s="9"/>
      <c r="B304" s="11"/>
      <c r="C304" s="5"/>
      <c r="D304" s="5"/>
      <c r="E304" s="5"/>
      <c r="F304" s="131"/>
      <c r="G304" s="107"/>
      <c r="H304" s="6"/>
      <c r="I304" s="6"/>
      <c r="J304" s="6"/>
    </row>
    <row r="305" spans="1:10">
      <c r="A305" s="9"/>
      <c r="B305" s="11"/>
      <c r="C305" s="5"/>
      <c r="D305" s="5"/>
      <c r="E305" s="5"/>
      <c r="F305" s="131"/>
      <c r="G305" s="107"/>
      <c r="H305" s="6"/>
      <c r="I305" s="6"/>
      <c r="J305" s="6"/>
    </row>
    <row r="306" spans="1:10">
      <c r="A306" s="9"/>
      <c r="B306" s="11"/>
      <c r="C306" s="5"/>
      <c r="D306" s="5"/>
      <c r="E306" s="5"/>
      <c r="F306" s="131"/>
      <c r="G306" s="107"/>
      <c r="H306" s="6"/>
      <c r="I306" s="6"/>
      <c r="J306" s="6"/>
    </row>
    <row r="307" spans="1:10">
      <c r="A307" s="9"/>
      <c r="B307" s="11"/>
      <c r="C307" s="5"/>
      <c r="D307" s="5"/>
      <c r="E307" s="5"/>
      <c r="F307" s="131"/>
      <c r="G307" s="107"/>
      <c r="H307" s="6"/>
      <c r="I307" s="6"/>
      <c r="J307" s="6"/>
    </row>
    <row r="308" spans="1:10">
      <c r="A308" s="9"/>
      <c r="B308" s="11"/>
      <c r="C308" s="5"/>
      <c r="D308" s="5"/>
      <c r="E308" s="5"/>
      <c r="F308" s="131"/>
      <c r="G308" s="107"/>
      <c r="H308" s="6"/>
      <c r="I308" s="6"/>
      <c r="J308" s="6"/>
    </row>
    <row r="309" spans="1:10">
      <c r="A309" s="9"/>
      <c r="B309" s="11"/>
      <c r="C309" s="5"/>
      <c r="D309" s="5"/>
      <c r="E309" s="5"/>
      <c r="F309" s="131"/>
      <c r="G309" s="107"/>
      <c r="H309" s="6"/>
      <c r="I309" s="6"/>
      <c r="J309" s="6"/>
    </row>
    <row r="310" spans="1:10">
      <c r="A310" s="9"/>
      <c r="B310" s="11"/>
      <c r="C310" s="5"/>
      <c r="D310" s="5"/>
      <c r="E310" s="5"/>
      <c r="F310" s="131"/>
      <c r="G310" s="107"/>
      <c r="H310" s="6"/>
      <c r="I310" s="6"/>
      <c r="J310" s="6"/>
    </row>
    <row r="311" spans="1:10">
      <c r="A311" s="9"/>
      <c r="B311" s="11"/>
      <c r="C311" s="5"/>
      <c r="D311" s="5"/>
      <c r="E311" s="5"/>
      <c r="F311" s="131"/>
      <c r="G311" s="107"/>
      <c r="H311" s="6"/>
      <c r="I311" s="6"/>
      <c r="J311" s="6"/>
    </row>
    <row r="312" spans="1:10">
      <c r="A312" s="9"/>
      <c r="B312" s="11"/>
      <c r="C312" s="5"/>
      <c r="D312" s="5"/>
      <c r="E312" s="5"/>
      <c r="F312" s="131"/>
      <c r="G312" s="107"/>
      <c r="H312" s="6"/>
      <c r="I312" s="6"/>
      <c r="J312" s="6"/>
    </row>
    <row r="313" spans="1:10">
      <c r="A313" s="9"/>
      <c r="B313" s="11"/>
      <c r="C313" s="5"/>
      <c r="D313" s="5"/>
      <c r="E313" s="5"/>
      <c r="F313" s="131"/>
      <c r="G313" s="107"/>
      <c r="H313" s="6"/>
      <c r="I313" s="6"/>
      <c r="J313" s="6"/>
    </row>
    <row r="314" spans="1:10">
      <c r="A314" s="9"/>
      <c r="B314" s="11"/>
      <c r="C314" s="5"/>
      <c r="D314" s="5"/>
      <c r="E314" s="5"/>
      <c r="F314" s="131"/>
      <c r="G314" s="107"/>
      <c r="H314" s="6"/>
      <c r="I314" s="6"/>
      <c r="J314" s="6"/>
    </row>
    <row r="315" spans="1:10">
      <c r="A315" s="9"/>
      <c r="B315" s="11"/>
      <c r="C315" s="5"/>
      <c r="D315" s="5"/>
      <c r="E315" s="5"/>
      <c r="F315" s="131"/>
      <c r="G315" s="107"/>
      <c r="H315" s="6"/>
      <c r="I315" s="6"/>
      <c r="J315" s="6"/>
    </row>
    <row r="316" spans="1:10">
      <c r="A316" s="9"/>
      <c r="B316" s="11"/>
      <c r="C316" s="5"/>
      <c r="D316" s="5"/>
      <c r="E316" s="5"/>
      <c r="F316" s="131"/>
      <c r="G316" s="107"/>
      <c r="H316" s="6"/>
      <c r="I316" s="6"/>
      <c r="J316" s="6"/>
    </row>
    <row r="317" spans="1:10">
      <c r="A317" s="9"/>
      <c r="B317" s="11"/>
      <c r="C317" s="5"/>
      <c r="D317" s="5"/>
      <c r="E317" s="5"/>
      <c r="F317" s="131"/>
      <c r="G317" s="107"/>
      <c r="H317" s="6"/>
      <c r="I317" s="6"/>
      <c r="J317" s="6"/>
    </row>
    <row r="318" spans="1:10">
      <c r="A318" s="9"/>
      <c r="B318" s="11"/>
      <c r="C318" s="5"/>
      <c r="D318" s="5"/>
      <c r="E318" s="5"/>
      <c r="F318" s="131"/>
      <c r="G318" s="107"/>
      <c r="H318" s="6"/>
      <c r="I318" s="6"/>
      <c r="J318" s="6"/>
    </row>
    <row r="319" spans="1:10">
      <c r="A319" s="9"/>
      <c r="B319" s="11"/>
      <c r="C319" s="5"/>
      <c r="D319" s="5"/>
      <c r="E319" s="5"/>
      <c r="F319" s="131"/>
      <c r="G319" s="107"/>
      <c r="H319" s="6"/>
      <c r="I319" s="6"/>
      <c r="J319" s="6"/>
    </row>
    <row r="320" spans="1:10">
      <c r="A320" s="9"/>
      <c r="B320" s="11"/>
      <c r="C320" s="5"/>
      <c r="D320" s="5"/>
      <c r="E320" s="5"/>
      <c r="F320" s="131"/>
      <c r="G320" s="107"/>
      <c r="H320" s="6"/>
      <c r="I320" s="6"/>
      <c r="J320" s="6"/>
    </row>
    <row r="321" spans="1:10">
      <c r="A321" s="9"/>
      <c r="B321" s="11"/>
      <c r="C321" s="5"/>
      <c r="D321" s="5"/>
      <c r="E321" s="5"/>
      <c r="F321" s="131"/>
      <c r="G321" s="107"/>
      <c r="H321" s="6"/>
      <c r="I321" s="6"/>
      <c r="J321" s="6"/>
    </row>
    <row r="322" spans="1:10">
      <c r="A322" s="9"/>
      <c r="B322" s="11"/>
      <c r="C322" s="5"/>
      <c r="D322" s="5"/>
      <c r="E322" s="5"/>
      <c r="F322" s="131"/>
      <c r="G322" s="107"/>
      <c r="H322" s="6"/>
      <c r="I322" s="6"/>
      <c r="J322" s="6"/>
    </row>
    <row r="323" spans="1:10">
      <c r="A323" s="9"/>
      <c r="B323" s="11"/>
      <c r="C323" s="5"/>
      <c r="D323" s="5"/>
      <c r="E323" s="5"/>
      <c r="F323" s="131"/>
      <c r="G323" s="107"/>
      <c r="H323" s="6"/>
      <c r="I323" s="6"/>
      <c r="J323" s="6"/>
    </row>
    <row r="324" spans="1:10">
      <c r="A324" s="9"/>
      <c r="B324" s="11"/>
      <c r="C324" s="5"/>
      <c r="D324" s="5"/>
      <c r="E324" s="5"/>
      <c r="F324" s="131"/>
      <c r="G324" s="107"/>
      <c r="H324" s="6"/>
      <c r="I324" s="6"/>
      <c r="J324" s="6"/>
    </row>
    <row r="325" spans="1:10">
      <c r="A325" s="9"/>
      <c r="B325" s="11"/>
      <c r="C325" s="5"/>
      <c r="D325" s="5"/>
      <c r="E325" s="5"/>
      <c r="F325" s="131"/>
      <c r="G325" s="107"/>
      <c r="H325" s="6"/>
      <c r="I325" s="6"/>
      <c r="J325" s="6"/>
    </row>
    <row r="326" spans="1:10">
      <c r="A326" s="9"/>
      <c r="B326" s="11"/>
      <c r="C326" s="5"/>
      <c r="D326" s="5"/>
      <c r="E326" s="5"/>
      <c r="F326" s="131"/>
      <c r="G326" s="107"/>
      <c r="H326" s="6"/>
      <c r="I326" s="6"/>
      <c r="J326" s="6"/>
    </row>
    <row r="327" spans="1:10">
      <c r="A327" s="9"/>
      <c r="B327" s="11"/>
      <c r="C327" s="5"/>
      <c r="D327" s="5"/>
      <c r="E327" s="5"/>
      <c r="F327" s="131"/>
      <c r="G327" s="107"/>
      <c r="H327" s="6"/>
      <c r="I327" s="6"/>
      <c r="J327" s="6"/>
    </row>
    <row r="328" spans="1:10">
      <c r="A328" s="9"/>
      <c r="B328" s="11"/>
      <c r="C328" s="5"/>
      <c r="D328" s="5"/>
      <c r="E328" s="5"/>
      <c r="F328" s="131"/>
      <c r="G328" s="107"/>
      <c r="H328" s="6"/>
      <c r="I328" s="6"/>
      <c r="J328" s="6"/>
    </row>
    <row r="329" spans="1:10">
      <c r="A329" s="9"/>
      <c r="B329" s="11"/>
      <c r="C329" s="5"/>
      <c r="D329" s="5"/>
      <c r="E329" s="5"/>
      <c r="F329" s="131"/>
      <c r="G329" s="107"/>
      <c r="H329" s="6"/>
      <c r="I329" s="6"/>
      <c r="J329" s="6"/>
    </row>
    <row r="330" spans="1:10">
      <c r="A330" s="9"/>
      <c r="B330" s="11"/>
      <c r="C330" s="5"/>
      <c r="D330" s="5"/>
      <c r="E330" s="5"/>
      <c r="F330" s="131"/>
      <c r="G330" s="107"/>
      <c r="H330" s="6"/>
      <c r="I330" s="6"/>
      <c r="J330" s="6"/>
    </row>
    <row r="331" spans="1:10">
      <c r="A331" s="9"/>
      <c r="B331" s="11"/>
      <c r="C331" s="5"/>
      <c r="D331" s="5"/>
      <c r="E331" s="5"/>
      <c r="F331" s="131"/>
      <c r="G331" s="107"/>
      <c r="H331" s="6"/>
      <c r="I331" s="6"/>
      <c r="J331" s="6"/>
    </row>
    <row r="332" spans="1:10">
      <c r="A332" s="9"/>
      <c r="B332" s="11"/>
      <c r="C332" s="5"/>
      <c r="D332" s="5"/>
      <c r="E332" s="5"/>
      <c r="F332" s="131"/>
      <c r="G332" s="107"/>
      <c r="H332" s="6"/>
      <c r="I332" s="6"/>
      <c r="J332" s="6"/>
    </row>
    <row r="333" spans="1:10">
      <c r="A333" s="9"/>
      <c r="B333" s="11"/>
      <c r="C333" s="5"/>
      <c r="D333" s="5"/>
      <c r="E333" s="5"/>
      <c r="F333" s="131"/>
      <c r="G333" s="107"/>
      <c r="H333" s="6"/>
      <c r="I333" s="6"/>
      <c r="J333" s="6"/>
    </row>
    <row r="334" spans="1:10">
      <c r="A334" s="9"/>
      <c r="B334" s="11"/>
      <c r="C334" s="5"/>
      <c r="D334" s="5"/>
      <c r="E334" s="5"/>
      <c r="F334" s="131"/>
      <c r="G334" s="107"/>
      <c r="H334" s="6"/>
      <c r="I334" s="6"/>
      <c r="J334" s="6"/>
    </row>
    <row r="335" spans="1:10">
      <c r="A335" s="9"/>
      <c r="B335" s="11"/>
      <c r="C335" s="5"/>
      <c r="D335" s="5"/>
      <c r="E335" s="5"/>
      <c r="F335" s="131"/>
      <c r="G335" s="107"/>
      <c r="H335" s="6"/>
      <c r="I335" s="6"/>
      <c r="J335" s="6"/>
    </row>
    <row r="336" spans="1:10">
      <c r="A336" s="9"/>
      <c r="B336" s="11"/>
      <c r="C336" s="5"/>
      <c r="D336" s="5"/>
      <c r="E336" s="5"/>
      <c r="F336" s="131"/>
      <c r="G336" s="107"/>
      <c r="H336" s="6"/>
      <c r="I336" s="6"/>
      <c r="J336" s="6"/>
    </row>
    <row r="337" spans="1:10">
      <c r="A337" s="9"/>
      <c r="B337" s="11"/>
      <c r="C337" s="5"/>
      <c r="D337" s="5"/>
      <c r="E337" s="5"/>
      <c r="F337" s="131"/>
      <c r="G337" s="107"/>
      <c r="H337" s="6"/>
      <c r="I337" s="6"/>
      <c r="J337" s="6"/>
    </row>
    <row r="338" spans="1:10">
      <c r="A338" s="9"/>
      <c r="B338" s="11"/>
      <c r="C338" s="5"/>
      <c r="D338" s="5"/>
      <c r="E338" s="5"/>
      <c r="F338" s="131"/>
      <c r="G338" s="107"/>
      <c r="H338" s="6"/>
      <c r="I338" s="6"/>
      <c r="J338" s="6"/>
    </row>
    <row r="339" spans="1:10">
      <c r="A339" s="9"/>
      <c r="B339" s="11"/>
      <c r="C339" s="5"/>
      <c r="D339" s="5"/>
      <c r="E339" s="5"/>
      <c r="F339" s="131"/>
      <c r="G339" s="107"/>
      <c r="H339" s="6"/>
      <c r="I339" s="6"/>
      <c r="J339" s="6"/>
    </row>
    <row r="340" spans="1:10">
      <c r="A340" s="9"/>
      <c r="B340" s="11"/>
      <c r="C340" s="5"/>
      <c r="D340" s="5"/>
      <c r="E340" s="5"/>
      <c r="F340" s="131"/>
      <c r="G340" s="107"/>
      <c r="H340" s="6"/>
      <c r="I340" s="6"/>
      <c r="J340" s="6"/>
    </row>
    <row r="341" spans="1:10">
      <c r="A341" s="9"/>
      <c r="B341" s="11"/>
      <c r="C341" s="5"/>
      <c r="D341" s="5"/>
      <c r="E341" s="5"/>
      <c r="F341" s="131"/>
      <c r="G341" s="107"/>
      <c r="H341" s="6"/>
      <c r="I341" s="6"/>
      <c r="J341" s="6"/>
    </row>
    <row r="342" spans="1:10">
      <c r="A342" s="9"/>
      <c r="B342" s="11"/>
      <c r="C342" s="5"/>
      <c r="D342" s="5"/>
      <c r="E342" s="5"/>
      <c r="F342" s="131"/>
      <c r="G342" s="107"/>
      <c r="H342" s="6"/>
      <c r="I342" s="6"/>
      <c r="J342" s="6"/>
    </row>
    <row r="343" spans="1:10">
      <c r="A343" s="9"/>
      <c r="B343" s="11"/>
      <c r="C343" s="5"/>
      <c r="D343" s="5"/>
      <c r="E343" s="5"/>
      <c r="F343" s="131"/>
      <c r="G343" s="107"/>
      <c r="H343" s="6"/>
      <c r="I343" s="6"/>
      <c r="J343" s="6"/>
    </row>
    <row r="344" spans="1:10">
      <c r="A344" s="9"/>
      <c r="B344" s="11"/>
      <c r="C344" s="5"/>
      <c r="D344" s="5"/>
      <c r="E344" s="5"/>
      <c r="F344" s="131"/>
      <c r="G344" s="107"/>
      <c r="H344" s="6"/>
      <c r="I344" s="6"/>
      <c r="J344" s="6"/>
    </row>
    <row r="345" spans="1:10">
      <c r="A345" s="9"/>
      <c r="B345" s="11"/>
      <c r="C345" s="5"/>
      <c r="D345" s="5"/>
      <c r="E345" s="5"/>
      <c r="F345" s="131"/>
      <c r="G345" s="107"/>
      <c r="H345" s="6"/>
      <c r="I345" s="6"/>
      <c r="J345" s="6"/>
    </row>
    <row r="346" spans="1:10">
      <c r="A346" s="9"/>
      <c r="B346" s="11"/>
      <c r="C346" s="5"/>
      <c r="D346" s="5"/>
      <c r="E346" s="5"/>
      <c r="F346" s="131"/>
      <c r="G346" s="107"/>
      <c r="H346" s="6"/>
      <c r="I346" s="6"/>
      <c r="J346" s="6"/>
    </row>
    <row r="347" spans="1:10">
      <c r="A347" s="9"/>
      <c r="B347" s="11"/>
      <c r="C347" s="5"/>
      <c r="D347" s="5"/>
      <c r="E347" s="5"/>
      <c r="F347" s="131"/>
      <c r="G347" s="107"/>
      <c r="H347" s="6"/>
      <c r="I347" s="6"/>
      <c r="J347" s="6"/>
    </row>
    <row r="348" spans="1:10">
      <c r="A348" s="9"/>
      <c r="B348" s="11"/>
      <c r="C348" s="5"/>
      <c r="D348" s="5"/>
      <c r="E348" s="5"/>
      <c r="F348" s="131"/>
      <c r="G348" s="107"/>
      <c r="H348" s="6"/>
      <c r="I348" s="6"/>
      <c r="J348" s="6"/>
    </row>
    <row r="349" spans="1:10">
      <c r="A349" s="9"/>
      <c r="B349" s="11"/>
      <c r="C349" s="5"/>
      <c r="D349" s="5"/>
      <c r="E349" s="5"/>
      <c r="F349" s="131"/>
      <c r="G349" s="107"/>
      <c r="H349" s="6"/>
      <c r="I349" s="6"/>
      <c r="J349" s="6"/>
    </row>
    <row r="350" spans="1:10">
      <c r="A350" s="9"/>
      <c r="B350" s="11"/>
      <c r="C350" s="5"/>
      <c r="D350" s="5"/>
      <c r="E350" s="5"/>
      <c r="F350" s="131"/>
      <c r="G350" s="107"/>
      <c r="H350" s="6"/>
      <c r="I350" s="6"/>
      <c r="J350" s="6"/>
    </row>
    <row r="351" spans="1:10">
      <c r="A351" s="9"/>
      <c r="B351" s="11"/>
      <c r="C351" s="5"/>
      <c r="D351" s="5"/>
      <c r="E351" s="5"/>
      <c r="F351" s="131"/>
      <c r="G351" s="107"/>
      <c r="H351" s="6"/>
      <c r="I351" s="6"/>
      <c r="J351" s="6"/>
    </row>
    <row r="352" spans="1:10">
      <c r="A352" s="9"/>
      <c r="B352" s="11"/>
      <c r="C352" s="5"/>
      <c r="D352" s="5"/>
      <c r="E352" s="5"/>
      <c r="F352" s="131"/>
      <c r="G352" s="107"/>
      <c r="H352" s="6"/>
      <c r="I352" s="6"/>
      <c r="J352" s="6"/>
    </row>
    <row r="353" spans="1:10">
      <c r="A353" s="9"/>
      <c r="B353" s="11"/>
      <c r="C353" s="5"/>
      <c r="D353" s="5"/>
      <c r="E353" s="5"/>
      <c r="F353" s="131"/>
      <c r="G353" s="107"/>
      <c r="H353" s="6"/>
      <c r="I353" s="6"/>
      <c r="J353" s="6"/>
    </row>
    <row r="354" spans="1:10">
      <c r="A354" s="9"/>
      <c r="B354" s="11"/>
      <c r="C354" s="5"/>
      <c r="D354" s="5"/>
      <c r="E354" s="5"/>
      <c r="F354" s="131"/>
      <c r="G354" s="107"/>
      <c r="H354" s="6"/>
      <c r="I354" s="6"/>
      <c r="J354" s="6"/>
    </row>
    <row r="355" spans="1:10">
      <c r="A355" s="9"/>
      <c r="B355" s="11"/>
      <c r="C355" s="5"/>
      <c r="D355" s="5"/>
      <c r="E355" s="5"/>
      <c r="F355" s="131"/>
      <c r="G355" s="107"/>
      <c r="H355" s="6"/>
      <c r="I355" s="6"/>
      <c r="J355" s="6"/>
    </row>
    <row r="356" spans="1:10">
      <c r="A356" s="9"/>
      <c r="B356" s="11"/>
      <c r="C356" s="5"/>
      <c r="D356" s="5"/>
      <c r="E356" s="5"/>
      <c r="F356" s="131"/>
      <c r="G356" s="107"/>
      <c r="H356" s="6"/>
      <c r="I356" s="6"/>
      <c r="J356" s="6"/>
    </row>
    <row r="357" spans="1:10">
      <c r="A357" s="9"/>
      <c r="B357" s="11"/>
      <c r="C357" s="5"/>
      <c r="D357" s="5"/>
      <c r="E357" s="5"/>
      <c r="F357" s="131"/>
      <c r="G357" s="107"/>
      <c r="H357" s="6"/>
      <c r="I357" s="6"/>
      <c r="J357" s="6"/>
    </row>
    <row r="358" spans="1:10">
      <c r="A358" s="9"/>
      <c r="B358" s="11"/>
      <c r="C358" s="5"/>
      <c r="D358" s="5"/>
      <c r="E358" s="5"/>
      <c r="F358" s="131"/>
      <c r="G358" s="107"/>
      <c r="H358" s="6"/>
      <c r="I358" s="6"/>
      <c r="J358" s="6"/>
    </row>
    <row r="359" spans="1:10">
      <c r="A359" s="9"/>
      <c r="B359" s="11"/>
      <c r="C359" s="5"/>
      <c r="D359" s="5"/>
      <c r="E359" s="5"/>
      <c r="F359" s="131"/>
      <c r="G359" s="107"/>
      <c r="H359" s="6"/>
      <c r="I359" s="6"/>
      <c r="J359" s="6"/>
    </row>
    <row r="360" spans="1:10">
      <c r="A360" s="9"/>
      <c r="B360" s="11"/>
      <c r="C360" s="5"/>
      <c r="D360" s="5"/>
      <c r="E360" s="5"/>
      <c r="F360" s="131"/>
      <c r="G360" s="107"/>
      <c r="H360" s="6"/>
      <c r="I360" s="6"/>
      <c r="J360" s="6"/>
    </row>
    <row r="361" spans="1:10">
      <c r="A361" s="9"/>
      <c r="B361" s="11"/>
      <c r="C361" s="5"/>
      <c r="D361" s="5"/>
      <c r="E361" s="5"/>
      <c r="F361" s="131"/>
      <c r="G361" s="107"/>
      <c r="H361" s="6"/>
      <c r="I361" s="6"/>
      <c r="J361" s="6"/>
    </row>
    <row r="362" spans="1:10">
      <c r="A362" s="9"/>
      <c r="B362" s="11"/>
      <c r="C362" s="5"/>
      <c r="D362" s="5"/>
      <c r="E362" s="5"/>
      <c r="F362" s="131"/>
      <c r="G362" s="107"/>
      <c r="H362" s="6"/>
      <c r="I362" s="6"/>
      <c r="J362" s="6"/>
    </row>
    <row r="363" spans="1:10">
      <c r="A363" s="9"/>
      <c r="B363" s="11"/>
      <c r="C363" s="5"/>
      <c r="D363" s="5"/>
      <c r="E363" s="5"/>
      <c r="F363" s="131"/>
      <c r="G363" s="107"/>
      <c r="H363" s="6"/>
      <c r="I363" s="6"/>
      <c r="J363" s="6"/>
    </row>
    <row r="364" spans="1:10">
      <c r="A364" s="9"/>
      <c r="B364" s="11"/>
      <c r="C364" s="5"/>
      <c r="D364" s="5"/>
      <c r="E364" s="5"/>
      <c r="F364" s="131"/>
      <c r="G364" s="107"/>
      <c r="H364" s="6"/>
      <c r="I364" s="6"/>
      <c r="J364" s="6"/>
    </row>
    <row r="365" spans="1:10">
      <c r="A365" s="9"/>
      <c r="B365" s="11"/>
      <c r="C365" s="5"/>
      <c r="D365" s="5"/>
      <c r="E365" s="5"/>
      <c r="F365" s="131"/>
      <c r="G365" s="107"/>
      <c r="H365" s="6"/>
      <c r="I365" s="6"/>
      <c r="J365" s="6"/>
    </row>
    <row r="366" spans="1:10">
      <c r="A366" s="9"/>
      <c r="B366" s="11"/>
      <c r="C366" s="5"/>
      <c r="D366" s="5"/>
      <c r="E366" s="5"/>
      <c r="F366" s="131"/>
      <c r="G366" s="107"/>
      <c r="H366" s="6"/>
      <c r="I366" s="6"/>
      <c r="J366" s="6"/>
    </row>
    <row r="367" spans="1:10">
      <c r="A367" s="9"/>
      <c r="B367" s="11"/>
      <c r="C367" s="5"/>
      <c r="D367" s="5"/>
      <c r="E367" s="5"/>
      <c r="F367" s="131"/>
      <c r="G367" s="107"/>
      <c r="H367" s="6"/>
      <c r="I367" s="6"/>
      <c r="J367" s="6"/>
    </row>
    <row r="368" spans="1:10">
      <c r="A368" s="9"/>
      <c r="B368" s="11"/>
      <c r="C368" s="5"/>
      <c r="D368" s="5"/>
      <c r="E368" s="5"/>
      <c r="F368" s="131"/>
      <c r="G368" s="107"/>
      <c r="H368" s="6"/>
      <c r="I368" s="6"/>
      <c r="J368" s="6"/>
    </row>
    <row r="369" spans="1:10">
      <c r="A369" s="9"/>
      <c r="B369" s="11"/>
      <c r="C369" s="5"/>
      <c r="D369" s="5"/>
      <c r="E369" s="5"/>
      <c r="F369" s="131"/>
      <c r="G369" s="107"/>
      <c r="H369" s="6"/>
      <c r="I369" s="6"/>
      <c r="J369" s="6"/>
    </row>
    <row r="370" spans="1:10">
      <c r="A370" s="9"/>
      <c r="B370" s="11"/>
      <c r="C370" s="5"/>
      <c r="D370" s="5"/>
      <c r="E370" s="5"/>
      <c r="F370" s="131"/>
      <c r="G370" s="107"/>
      <c r="H370" s="6"/>
      <c r="I370" s="6"/>
      <c r="J370" s="6"/>
    </row>
    <row r="371" spans="1:10">
      <c r="A371" s="9"/>
      <c r="B371" s="11"/>
      <c r="C371" s="5"/>
      <c r="D371" s="5"/>
      <c r="E371" s="5"/>
      <c r="F371" s="131"/>
      <c r="G371" s="107"/>
      <c r="H371" s="6"/>
      <c r="I371" s="6"/>
      <c r="J371" s="6"/>
    </row>
    <row r="372" spans="1:10">
      <c r="A372" s="9"/>
      <c r="B372" s="11"/>
      <c r="C372" s="5"/>
      <c r="D372" s="5"/>
      <c r="E372" s="5"/>
      <c r="F372" s="131"/>
      <c r="G372" s="107"/>
      <c r="H372" s="6"/>
      <c r="I372" s="6"/>
      <c r="J372" s="6"/>
    </row>
    <row r="373" spans="1:10">
      <c r="A373" s="9"/>
      <c r="B373" s="11"/>
      <c r="C373" s="5"/>
      <c r="D373" s="5"/>
      <c r="E373" s="5"/>
      <c r="F373" s="131"/>
      <c r="G373" s="107"/>
      <c r="H373" s="6"/>
      <c r="I373" s="6"/>
      <c r="J373" s="6"/>
    </row>
    <row r="374" spans="1:10">
      <c r="A374" s="9"/>
      <c r="B374" s="11"/>
      <c r="C374" s="5"/>
      <c r="D374" s="5"/>
      <c r="E374" s="5"/>
      <c r="F374" s="131"/>
      <c r="G374" s="107"/>
      <c r="H374" s="6"/>
      <c r="I374" s="6"/>
      <c r="J374" s="6"/>
    </row>
    <row r="375" spans="1:10">
      <c r="A375" s="9"/>
      <c r="B375" s="11"/>
      <c r="C375" s="5"/>
      <c r="D375" s="5"/>
      <c r="E375" s="5"/>
      <c r="F375" s="131"/>
      <c r="G375" s="107"/>
      <c r="H375" s="6"/>
      <c r="I375" s="6"/>
      <c r="J375" s="6"/>
    </row>
    <row r="376" spans="1:10">
      <c r="A376" s="9"/>
      <c r="B376" s="11"/>
      <c r="C376" s="5"/>
      <c r="D376" s="5"/>
      <c r="E376" s="5"/>
      <c r="F376" s="131"/>
      <c r="G376" s="107"/>
      <c r="H376" s="6"/>
      <c r="I376" s="6"/>
      <c r="J376" s="6"/>
    </row>
    <row r="377" spans="1:10">
      <c r="A377" s="9"/>
      <c r="B377" s="11"/>
      <c r="C377" s="5"/>
      <c r="D377" s="5"/>
      <c r="E377" s="5"/>
      <c r="F377" s="131"/>
      <c r="G377" s="107"/>
      <c r="H377" s="6"/>
      <c r="I377" s="6"/>
      <c r="J377" s="6"/>
    </row>
    <row r="378" spans="1:10">
      <c r="A378" s="9"/>
      <c r="B378" s="11"/>
      <c r="C378" s="5"/>
      <c r="D378" s="5"/>
      <c r="E378" s="5"/>
      <c r="F378" s="131"/>
      <c r="G378" s="107"/>
      <c r="H378" s="6"/>
      <c r="I378" s="6"/>
      <c r="J378" s="6"/>
    </row>
    <row r="379" spans="1:10">
      <c r="A379" s="9"/>
      <c r="B379" s="11"/>
      <c r="C379" s="5"/>
      <c r="D379" s="5"/>
      <c r="E379" s="5"/>
      <c r="F379" s="131"/>
      <c r="G379" s="107"/>
      <c r="H379" s="6"/>
      <c r="I379" s="6"/>
      <c r="J379" s="6"/>
    </row>
    <row r="380" spans="1:10">
      <c r="A380" s="9"/>
      <c r="B380" s="11"/>
      <c r="C380" s="5"/>
      <c r="D380" s="5"/>
      <c r="E380" s="5"/>
      <c r="F380" s="131"/>
      <c r="G380" s="107"/>
      <c r="H380" s="6"/>
      <c r="I380" s="6"/>
      <c r="J380" s="6"/>
    </row>
    <row r="381" spans="1:10">
      <c r="A381" s="9"/>
      <c r="B381" s="11"/>
      <c r="C381" s="5"/>
      <c r="D381" s="5"/>
      <c r="E381" s="5"/>
      <c r="F381" s="131"/>
      <c r="G381" s="107"/>
      <c r="H381" s="6"/>
      <c r="I381" s="6"/>
      <c r="J381" s="6"/>
    </row>
    <row r="382" spans="1:10">
      <c r="A382" s="9"/>
      <c r="B382" s="11"/>
      <c r="C382" s="5"/>
      <c r="D382" s="5"/>
      <c r="E382" s="5"/>
      <c r="F382" s="131"/>
      <c r="G382" s="107"/>
      <c r="H382" s="6"/>
      <c r="I382" s="6"/>
      <c r="J382" s="6"/>
    </row>
    <row r="383" spans="1:10">
      <c r="A383" s="9"/>
      <c r="B383" s="11"/>
      <c r="C383" s="5"/>
      <c r="D383" s="5"/>
      <c r="E383" s="5"/>
      <c r="F383" s="131"/>
      <c r="G383" s="107"/>
      <c r="H383" s="6"/>
      <c r="I383" s="6"/>
      <c r="J383" s="6"/>
    </row>
    <row r="384" spans="1:10">
      <c r="A384" s="9"/>
      <c r="B384" s="11"/>
      <c r="C384" s="5"/>
      <c r="D384" s="5"/>
      <c r="E384" s="5"/>
      <c r="F384" s="131"/>
      <c r="G384" s="107"/>
      <c r="H384" s="6"/>
      <c r="I384" s="6"/>
      <c r="J384" s="6"/>
    </row>
    <row r="385" spans="1:10">
      <c r="A385" s="9"/>
      <c r="B385" s="11"/>
      <c r="C385" s="5"/>
      <c r="D385" s="5"/>
      <c r="E385" s="5"/>
      <c r="F385" s="131"/>
      <c r="G385" s="107"/>
      <c r="H385" s="6"/>
      <c r="I385" s="6"/>
      <c r="J385" s="6"/>
    </row>
    <row r="386" spans="1:10">
      <c r="A386" s="9"/>
      <c r="B386" s="11"/>
      <c r="C386" s="5"/>
      <c r="D386" s="5"/>
      <c r="E386" s="5"/>
      <c r="F386" s="131"/>
      <c r="G386" s="107"/>
      <c r="H386" s="6"/>
      <c r="I386" s="6"/>
      <c r="J386" s="6"/>
    </row>
    <row r="387" spans="1:10">
      <c r="A387" s="9"/>
      <c r="B387" s="11"/>
      <c r="C387" s="5"/>
      <c r="D387" s="5"/>
      <c r="E387" s="5"/>
      <c r="F387" s="131"/>
      <c r="G387" s="107"/>
      <c r="H387" s="6"/>
      <c r="I387" s="6"/>
      <c r="J387" s="6"/>
    </row>
    <row r="388" spans="1:10">
      <c r="A388" s="9"/>
      <c r="B388" s="11"/>
      <c r="C388" s="5"/>
      <c r="D388" s="5"/>
      <c r="E388" s="5"/>
      <c r="F388" s="131"/>
      <c r="G388" s="107"/>
      <c r="H388" s="6"/>
      <c r="I388" s="6"/>
      <c r="J388" s="6"/>
    </row>
    <row r="389" spans="1:10">
      <c r="A389" s="9"/>
      <c r="B389" s="11"/>
      <c r="C389" s="5"/>
      <c r="D389" s="5"/>
      <c r="E389" s="5"/>
      <c r="F389" s="131"/>
      <c r="G389" s="107"/>
      <c r="H389" s="6"/>
      <c r="I389" s="6"/>
      <c r="J389" s="6"/>
    </row>
    <row r="390" spans="1:10">
      <c r="A390" s="9"/>
      <c r="B390" s="11"/>
      <c r="C390" s="5"/>
      <c r="D390" s="5"/>
      <c r="E390" s="5"/>
      <c r="F390" s="131"/>
      <c r="G390" s="107"/>
      <c r="H390" s="6"/>
      <c r="I390" s="6"/>
      <c r="J390" s="6"/>
    </row>
    <row r="391" spans="1:10">
      <c r="A391" s="9"/>
      <c r="B391" s="11"/>
      <c r="C391" s="5"/>
      <c r="D391" s="5"/>
      <c r="E391" s="5"/>
      <c r="F391" s="131"/>
      <c r="G391" s="107"/>
      <c r="H391" s="6"/>
      <c r="I391" s="6"/>
      <c r="J391" s="6"/>
    </row>
    <row r="392" spans="1:10">
      <c r="A392" s="9"/>
      <c r="B392" s="11"/>
      <c r="C392" s="5"/>
      <c r="D392" s="5"/>
      <c r="E392" s="5"/>
      <c r="F392" s="131"/>
      <c r="G392" s="107"/>
      <c r="H392" s="6"/>
      <c r="I392" s="6"/>
      <c r="J392" s="6"/>
    </row>
    <row r="393" spans="1:10">
      <c r="A393" s="9"/>
      <c r="B393" s="11"/>
      <c r="C393" s="5"/>
      <c r="D393" s="5"/>
      <c r="E393" s="5"/>
      <c r="F393" s="131"/>
      <c r="G393" s="107"/>
      <c r="H393" s="6"/>
      <c r="I393" s="6"/>
      <c r="J393" s="6"/>
    </row>
    <row r="394" spans="1:10">
      <c r="A394" s="9"/>
      <c r="B394" s="11"/>
      <c r="C394" s="5"/>
      <c r="D394" s="5"/>
      <c r="E394" s="5"/>
      <c r="F394" s="131"/>
      <c r="G394" s="107"/>
      <c r="H394" s="6"/>
      <c r="I394" s="6"/>
      <c r="J394" s="6"/>
    </row>
    <row r="395" spans="1:10">
      <c r="A395" s="9"/>
      <c r="B395" s="11"/>
      <c r="C395" s="5"/>
      <c r="D395" s="5"/>
      <c r="E395" s="5"/>
      <c r="F395" s="131"/>
      <c r="G395" s="107"/>
      <c r="H395" s="6"/>
      <c r="I395" s="6"/>
      <c r="J395" s="6"/>
    </row>
    <row r="396" spans="1:10">
      <c r="A396" s="9"/>
      <c r="B396" s="11"/>
      <c r="C396" s="5"/>
      <c r="D396" s="5"/>
      <c r="E396" s="5"/>
      <c r="F396" s="131"/>
      <c r="G396" s="107"/>
      <c r="H396" s="6"/>
      <c r="I396" s="6"/>
      <c r="J396" s="6"/>
    </row>
    <row r="397" spans="1:10">
      <c r="A397" s="9"/>
      <c r="B397" s="11"/>
      <c r="C397" s="5"/>
      <c r="D397" s="5"/>
      <c r="E397" s="5"/>
      <c r="F397" s="131"/>
      <c r="G397" s="107"/>
      <c r="H397" s="6"/>
      <c r="I397" s="6"/>
      <c r="J397" s="6"/>
    </row>
    <row r="398" spans="1:10">
      <c r="A398" s="9"/>
      <c r="B398" s="11"/>
      <c r="C398" s="5"/>
      <c r="D398" s="5"/>
      <c r="E398" s="5"/>
      <c r="F398" s="131"/>
      <c r="G398" s="107"/>
      <c r="H398" s="6"/>
      <c r="I398" s="6"/>
      <c r="J398" s="6"/>
    </row>
    <row r="399" spans="1:10">
      <c r="A399" s="9"/>
      <c r="B399" s="11"/>
      <c r="C399" s="5"/>
      <c r="D399" s="5"/>
      <c r="E399" s="5"/>
      <c r="F399" s="131"/>
      <c r="G399" s="107"/>
      <c r="H399" s="6"/>
      <c r="I399" s="6"/>
      <c r="J399" s="6"/>
    </row>
    <row r="400" spans="1:10">
      <c r="A400" s="9"/>
      <c r="B400" s="11"/>
      <c r="C400" s="5"/>
      <c r="D400" s="5"/>
      <c r="E400" s="5"/>
      <c r="F400" s="131"/>
      <c r="G400" s="107"/>
      <c r="H400" s="6"/>
      <c r="I400" s="6"/>
      <c r="J400" s="6"/>
    </row>
    <row r="401" spans="1:10">
      <c r="A401" s="9"/>
      <c r="B401" s="11"/>
      <c r="C401" s="5"/>
      <c r="D401" s="5"/>
      <c r="E401" s="5"/>
      <c r="F401" s="131"/>
      <c r="G401" s="107"/>
      <c r="H401" s="6"/>
      <c r="I401" s="6"/>
      <c r="J401" s="6"/>
    </row>
    <row r="402" spans="1:10">
      <c r="A402" s="9"/>
      <c r="B402" s="11"/>
      <c r="C402" s="5"/>
      <c r="D402" s="5"/>
      <c r="E402" s="5"/>
      <c r="F402" s="131"/>
      <c r="G402" s="107"/>
      <c r="H402" s="6"/>
      <c r="I402" s="6"/>
      <c r="J402" s="6"/>
    </row>
    <row r="403" spans="1:10">
      <c r="A403" s="9"/>
      <c r="B403" s="11"/>
      <c r="C403" s="5"/>
      <c r="D403" s="5"/>
      <c r="E403" s="5"/>
      <c r="F403" s="131"/>
      <c r="G403" s="107"/>
      <c r="H403" s="6"/>
      <c r="I403" s="6"/>
      <c r="J403" s="6"/>
    </row>
    <row r="404" spans="1:10">
      <c r="A404" s="9"/>
      <c r="B404" s="11"/>
      <c r="C404" s="5"/>
      <c r="D404" s="5"/>
      <c r="E404" s="5"/>
      <c r="F404" s="131"/>
      <c r="G404" s="107"/>
      <c r="H404" s="6"/>
      <c r="I404" s="6"/>
      <c r="J404" s="6"/>
    </row>
    <row r="405" spans="1:10">
      <c r="A405" s="9"/>
      <c r="B405" s="11"/>
      <c r="C405" s="5"/>
      <c r="D405" s="5"/>
      <c r="E405" s="5"/>
      <c r="F405" s="131"/>
      <c r="G405" s="107"/>
      <c r="H405" s="6"/>
      <c r="I405" s="6"/>
      <c r="J405" s="6"/>
    </row>
    <row r="406" spans="1:10">
      <c r="A406" s="9"/>
      <c r="B406" s="11"/>
      <c r="C406" s="5"/>
      <c r="D406" s="5"/>
      <c r="E406" s="5"/>
      <c r="F406" s="131"/>
      <c r="G406" s="107"/>
      <c r="H406" s="6"/>
      <c r="I406" s="6"/>
      <c r="J406" s="6"/>
    </row>
    <row r="407" spans="1:10">
      <c r="A407" s="9"/>
      <c r="B407" s="11"/>
      <c r="C407" s="5"/>
      <c r="D407" s="5"/>
      <c r="E407" s="5"/>
      <c r="F407" s="131"/>
      <c r="G407" s="107"/>
      <c r="H407" s="6"/>
      <c r="I407" s="6"/>
      <c r="J407" s="6"/>
    </row>
    <row r="408" spans="1:10">
      <c r="A408" s="9"/>
      <c r="B408" s="11"/>
      <c r="C408" s="5"/>
      <c r="D408" s="5"/>
      <c r="E408" s="5"/>
      <c r="F408" s="131"/>
      <c r="G408" s="107"/>
      <c r="H408" s="6"/>
      <c r="I408" s="6"/>
      <c r="J408" s="6"/>
    </row>
    <row r="409" spans="1:10">
      <c r="A409" s="9"/>
      <c r="B409" s="11"/>
      <c r="C409" s="5"/>
      <c r="D409" s="5"/>
      <c r="E409" s="5"/>
      <c r="F409" s="131"/>
      <c r="G409" s="107"/>
      <c r="H409" s="6"/>
      <c r="I409" s="6"/>
      <c r="J409" s="6"/>
    </row>
    <row r="410" spans="1:10">
      <c r="A410" s="9"/>
      <c r="B410" s="11"/>
      <c r="C410" s="5"/>
      <c r="D410" s="5"/>
      <c r="E410" s="5"/>
      <c r="F410" s="131"/>
      <c r="G410" s="107"/>
      <c r="H410" s="6"/>
      <c r="I410" s="6"/>
      <c r="J410" s="6"/>
    </row>
    <row r="411" spans="1:10">
      <c r="A411" s="9"/>
      <c r="B411" s="11"/>
      <c r="C411" s="5"/>
      <c r="D411" s="5"/>
      <c r="E411" s="5"/>
      <c r="F411" s="131"/>
      <c r="G411" s="107"/>
      <c r="H411" s="6"/>
      <c r="I411" s="6"/>
      <c r="J411" s="6"/>
    </row>
    <row r="412" spans="1:10">
      <c r="A412" s="9"/>
      <c r="B412" s="11"/>
      <c r="C412" s="5"/>
      <c r="D412" s="5"/>
      <c r="E412" s="5"/>
      <c r="F412" s="131"/>
      <c r="G412" s="107"/>
      <c r="H412" s="6"/>
      <c r="I412" s="6"/>
      <c r="J412" s="6"/>
    </row>
    <row r="413" spans="1:10">
      <c r="A413" s="9"/>
      <c r="B413" s="11"/>
      <c r="C413" s="5"/>
      <c r="D413" s="5"/>
      <c r="E413" s="5"/>
      <c r="F413" s="131"/>
      <c r="G413" s="107"/>
      <c r="H413" s="6"/>
      <c r="I413" s="6"/>
      <c r="J413" s="6"/>
    </row>
    <row r="414" spans="1:10">
      <c r="A414" s="9"/>
      <c r="B414" s="11"/>
      <c r="C414" s="5"/>
      <c r="D414" s="5"/>
      <c r="E414" s="5"/>
      <c r="F414" s="131"/>
      <c r="G414" s="107"/>
      <c r="H414" s="6"/>
      <c r="I414" s="6"/>
      <c r="J414" s="6"/>
    </row>
    <row r="415" spans="1:10">
      <c r="A415" s="9"/>
      <c r="B415" s="11"/>
      <c r="C415" s="5"/>
      <c r="D415" s="5"/>
      <c r="E415" s="5"/>
      <c r="F415" s="131"/>
      <c r="G415" s="107"/>
      <c r="H415" s="6"/>
      <c r="I415" s="6"/>
      <c r="J415" s="6"/>
    </row>
    <row r="416" spans="1:10">
      <c r="A416" s="9"/>
      <c r="B416" s="11"/>
      <c r="C416" s="5"/>
      <c r="D416" s="5"/>
      <c r="E416" s="5"/>
      <c r="F416" s="131"/>
      <c r="G416" s="107"/>
      <c r="H416" s="6"/>
      <c r="I416" s="6"/>
      <c r="J416" s="6"/>
    </row>
    <row r="417" spans="1:10">
      <c r="A417" s="9"/>
      <c r="B417" s="11"/>
      <c r="C417" s="5"/>
      <c r="D417" s="5"/>
      <c r="E417" s="5"/>
      <c r="F417" s="131"/>
      <c r="G417" s="107"/>
      <c r="H417" s="6"/>
      <c r="I417" s="6"/>
      <c r="J417" s="6"/>
    </row>
    <row r="418" spans="1:10">
      <c r="A418" s="9"/>
      <c r="B418" s="11"/>
      <c r="C418" s="5"/>
      <c r="D418" s="5"/>
      <c r="E418" s="5"/>
      <c r="F418" s="131"/>
      <c r="G418" s="107"/>
      <c r="H418" s="6"/>
      <c r="I418" s="6"/>
      <c r="J418" s="6"/>
    </row>
    <row r="419" spans="1:10">
      <c r="A419" s="9"/>
      <c r="B419" s="11"/>
      <c r="C419" s="5"/>
      <c r="D419" s="5"/>
      <c r="E419" s="5"/>
      <c r="F419" s="131"/>
      <c r="G419" s="107"/>
      <c r="H419" s="6"/>
      <c r="I419" s="6"/>
      <c r="J419" s="6"/>
    </row>
    <row r="420" spans="1:10">
      <c r="A420" s="9"/>
      <c r="B420" s="11"/>
      <c r="C420" s="5"/>
      <c r="D420" s="5"/>
      <c r="E420" s="5"/>
      <c r="F420" s="131"/>
      <c r="G420" s="107"/>
      <c r="H420" s="6"/>
      <c r="I420" s="6"/>
      <c r="J420" s="6"/>
    </row>
    <row r="421" spans="1:10">
      <c r="A421" s="9"/>
      <c r="B421" s="11"/>
      <c r="C421" s="5"/>
      <c r="D421" s="5"/>
      <c r="E421" s="5"/>
      <c r="F421" s="131"/>
      <c r="G421" s="107"/>
      <c r="H421" s="6"/>
      <c r="I421" s="6"/>
      <c r="J421" s="6"/>
    </row>
    <row r="422" spans="1:10">
      <c r="A422" s="9"/>
      <c r="B422" s="11"/>
      <c r="C422" s="5"/>
      <c r="D422" s="5"/>
      <c r="E422" s="5"/>
      <c r="F422" s="131"/>
      <c r="G422" s="107"/>
      <c r="H422" s="6"/>
      <c r="I422" s="6"/>
      <c r="J422" s="6"/>
    </row>
    <row r="423" spans="1:10">
      <c r="A423" s="9"/>
      <c r="B423" s="11"/>
      <c r="C423" s="5"/>
      <c r="D423" s="5"/>
      <c r="E423" s="5"/>
      <c r="F423" s="131"/>
      <c r="G423" s="107"/>
      <c r="H423" s="6"/>
      <c r="I423" s="6"/>
      <c r="J423" s="6"/>
    </row>
    <row r="424" spans="1:10">
      <c r="A424" s="9"/>
      <c r="B424" s="11"/>
      <c r="C424" s="5"/>
      <c r="D424" s="5"/>
      <c r="E424" s="5"/>
      <c r="F424" s="131"/>
      <c r="G424" s="107"/>
      <c r="H424" s="6"/>
      <c r="I424" s="6"/>
      <c r="J424" s="6"/>
    </row>
    <row r="425" spans="1:10">
      <c r="A425" s="9"/>
      <c r="B425" s="11"/>
      <c r="C425" s="5"/>
      <c r="D425" s="5"/>
      <c r="E425" s="5"/>
      <c r="F425" s="131"/>
      <c r="G425" s="107"/>
      <c r="H425" s="6"/>
      <c r="I425" s="6"/>
      <c r="J425" s="6"/>
    </row>
    <row r="426" spans="1:10">
      <c r="A426" s="9"/>
      <c r="B426" s="11"/>
      <c r="C426" s="5"/>
      <c r="D426" s="5"/>
      <c r="E426" s="5"/>
      <c r="F426" s="131"/>
      <c r="G426" s="107"/>
      <c r="H426" s="6"/>
      <c r="I426" s="6"/>
      <c r="J426" s="6"/>
    </row>
    <row r="427" spans="1:10">
      <c r="A427" s="9"/>
      <c r="B427" s="11"/>
      <c r="C427" s="5"/>
      <c r="D427" s="5"/>
      <c r="E427" s="5"/>
      <c r="F427" s="131"/>
      <c r="G427" s="107"/>
      <c r="H427" s="6"/>
      <c r="I427" s="6"/>
      <c r="J427" s="6"/>
    </row>
    <row r="428" spans="1:10">
      <c r="A428" s="9"/>
      <c r="B428" s="11"/>
      <c r="C428" s="5"/>
      <c r="D428" s="5"/>
      <c r="E428" s="5"/>
      <c r="F428" s="131"/>
      <c r="G428" s="107"/>
      <c r="H428" s="6"/>
      <c r="I428" s="6"/>
      <c r="J428" s="6"/>
    </row>
    <row r="429" spans="1:10">
      <c r="A429" s="9"/>
      <c r="B429" s="11"/>
      <c r="C429" s="5"/>
      <c r="D429" s="5"/>
      <c r="E429" s="5"/>
      <c r="F429" s="131"/>
      <c r="G429" s="107"/>
      <c r="H429" s="6"/>
      <c r="I429" s="6"/>
      <c r="J429" s="6"/>
    </row>
    <row r="430" spans="1:10">
      <c r="A430" s="9"/>
      <c r="B430" s="11"/>
      <c r="C430" s="5"/>
      <c r="D430" s="5"/>
      <c r="E430" s="5"/>
      <c r="F430" s="131"/>
      <c r="G430" s="107"/>
      <c r="H430" s="6"/>
      <c r="I430" s="6"/>
      <c r="J430" s="6"/>
    </row>
    <row r="431" spans="1:10">
      <c r="A431" s="9"/>
      <c r="B431" s="11"/>
      <c r="C431" s="5"/>
      <c r="D431" s="5"/>
      <c r="E431" s="5"/>
      <c r="F431" s="131"/>
      <c r="G431" s="107"/>
      <c r="H431" s="6"/>
      <c r="I431" s="6"/>
      <c r="J431" s="6"/>
    </row>
    <row r="432" spans="1:10">
      <c r="A432" s="9"/>
      <c r="B432" s="11"/>
      <c r="C432" s="5"/>
      <c r="D432" s="5"/>
      <c r="E432" s="5"/>
      <c r="F432" s="131"/>
      <c r="G432" s="107"/>
      <c r="H432" s="6"/>
      <c r="I432" s="6"/>
      <c r="J432" s="6"/>
    </row>
    <row r="433" spans="1:10">
      <c r="A433" s="9"/>
      <c r="B433" s="11"/>
      <c r="C433" s="5"/>
      <c r="D433" s="5"/>
      <c r="E433" s="5"/>
      <c r="F433" s="131"/>
      <c r="G433" s="107"/>
      <c r="H433" s="6"/>
      <c r="I433" s="6"/>
      <c r="J433" s="6"/>
    </row>
    <row r="434" spans="1:10">
      <c r="A434" s="9"/>
      <c r="B434" s="11"/>
      <c r="C434" s="5"/>
      <c r="D434" s="5"/>
      <c r="E434" s="5"/>
      <c r="F434" s="131"/>
      <c r="G434" s="107"/>
      <c r="H434" s="6"/>
      <c r="I434" s="6"/>
      <c r="J434" s="6"/>
    </row>
    <row r="435" spans="1:10">
      <c r="A435" s="9"/>
      <c r="B435" s="11"/>
      <c r="C435" s="5"/>
      <c r="D435" s="5"/>
      <c r="E435" s="5"/>
      <c r="F435" s="131"/>
      <c r="G435" s="107"/>
      <c r="H435" s="6"/>
      <c r="I435" s="6"/>
      <c r="J435" s="6"/>
    </row>
    <row r="436" spans="1:10">
      <c r="A436" s="9"/>
      <c r="B436" s="11"/>
      <c r="C436" s="5"/>
      <c r="D436" s="5"/>
      <c r="E436" s="5"/>
      <c r="F436" s="131"/>
      <c r="G436" s="107"/>
      <c r="H436" s="6"/>
      <c r="I436" s="6"/>
      <c r="J436" s="6"/>
    </row>
    <row r="437" spans="1:10">
      <c r="A437" s="9"/>
      <c r="B437" s="11"/>
      <c r="C437" s="5"/>
      <c r="D437" s="5"/>
      <c r="E437" s="5"/>
      <c r="F437" s="131"/>
      <c r="G437" s="107"/>
      <c r="H437" s="6"/>
      <c r="I437" s="6"/>
      <c r="J437" s="6"/>
    </row>
    <row r="438" spans="1:10">
      <c r="A438" s="9"/>
      <c r="B438" s="11"/>
      <c r="C438" s="5"/>
      <c r="D438" s="5"/>
      <c r="E438" s="5"/>
      <c r="F438" s="131"/>
      <c r="G438" s="107"/>
      <c r="H438" s="6"/>
      <c r="I438" s="6"/>
      <c r="J438" s="6"/>
    </row>
    <row r="439" spans="1:10">
      <c r="A439" s="9"/>
      <c r="B439" s="11"/>
      <c r="C439" s="5"/>
      <c r="D439" s="5"/>
      <c r="E439" s="5"/>
      <c r="F439" s="131"/>
      <c r="G439" s="107"/>
      <c r="H439" s="6"/>
      <c r="I439" s="6"/>
      <c r="J439" s="6"/>
    </row>
    <row r="440" spans="1:10">
      <c r="A440" s="9"/>
      <c r="B440" s="11"/>
      <c r="C440" s="5"/>
      <c r="D440" s="5"/>
      <c r="E440" s="5"/>
      <c r="F440" s="131"/>
      <c r="G440" s="107"/>
      <c r="H440" s="6"/>
      <c r="I440" s="6"/>
      <c r="J440" s="6"/>
    </row>
    <row r="441" spans="1:10">
      <c r="A441" s="9"/>
      <c r="B441" s="11"/>
      <c r="C441" s="5"/>
      <c r="D441" s="5"/>
      <c r="E441" s="5"/>
      <c r="F441" s="131"/>
      <c r="G441" s="107"/>
      <c r="H441" s="6"/>
      <c r="I441" s="6"/>
      <c r="J441" s="6"/>
    </row>
    <row r="442" spans="1:10">
      <c r="A442" s="9"/>
      <c r="B442" s="11"/>
      <c r="C442" s="5"/>
      <c r="D442" s="5"/>
      <c r="E442" s="5"/>
      <c r="F442" s="131"/>
      <c r="G442" s="107"/>
      <c r="H442" s="6"/>
      <c r="I442" s="6"/>
      <c r="J442" s="6"/>
    </row>
    <row r="443" spans="1:10">
      <c r="A443" s="9"/>
      <c r="B443" s="11"/>
      <c r="C443" s="5"/>
      <c r="D443" s="5"/>
      <c r="E443" s="5"/>
      <c r="F443" s="131"/>
      <c r="G443" s="107"/>
      <c r="H443" s="6"/>
      <c r="I443" s="6"/>
      <c r="J443" s="6"/>
    </row>
    <row r="444" spans="1:10">
      <c r="A444" s="9"/>
      <c r="B444" s="11"/>
      <c r="C444" s="5"/>
      <c r="D444" s="5"/>
      <c r="E444" s="5"/>
      <c r="F444" s="131"/>
      <c r="G444" s="107"/>
      <c r="H444" s="6"/>
      <c r="I444" s="6"/>
      <c r="J444" s="6"/>
    </row>
    <row r="445" spans="1:10">
      <c r="A445" s="9"/>
      <c r="B445" s="11"/>
      <c r="C445" s="5"/>
      <c r="D445" s="5"/>
      <c r="E445" s="5"/>
      <c r="F445" s="131"/>
      <c r="G445" s="107"/>
      <c r="H445" s="6"/>
      <c r="I445" s="6"/>
      <c r="J445" s="6"/>
    </row>
    <row r="446" spans="1:10">
      <c r="A446" s="9"/>
      <c r="B446" s="11"/>
      <c r="C446" s="5"/>
      <c r="D446" s="5"/>
      <c r="E446" s="5"/>
      <c r="F446" s="131"/>
      <c r="G446" s="107"/>
      <c r="H446" s="6"/>
      <c r="I446" s="6"/>
      <c r="J446" s="6"/>
    </row>
    <row r="447" spans="1:10">
      <c r="A447" s="9"/>
      <c r="B447" s="11"/>
      <c r="C447" s="5"/>
      <c r="D447" s="5"/>
      <c r="E447" s="5"/>
      <c r="F447" s="131"/>
      <c r="G447" s="107"/>
      <c r="H447" s="6"/>
      <c r="I447" s="6"/>
      <c r="J447" s="6"/>
    </row>
    <row r="448" spans="1:10">
      <c r="A448" s="9"/>
      <c r="B448" s="11"/>
      <c r="C448" s="5"/>
      <c r="D448" s="5"/>
      <c r="E448" s="5"/>
      <c r="F448" s="131"/>
      <c r="G448" s="107"/>
      <c r="H448" s="6"/>
      <c r="I448" s="6"/>
      <c r="J448" s="6"/>
    </row>
    <row r="449" spans="1:10">
      <c r="A449" s="9"/>
      <c r="B449" s="11"/>
      <c r="C449" s="5"/>
      <c r="D449" s="5"/>
      <c r="E449" s="5"/>
      <c r="F449" s="131"/>
      <c r="G449" s="107"/>
      <c r="H449" s="6"/>
      <c r="I449" s="6"/>
      <c r="J449" s="6"/>
    </row>
    <row r="450" spans="1:10">
      <c r="A450" s="9"/>
      <c r="B450" s="11"/>
      <c r="C450" s="5"/>
      <c r="D450" s="5"/>
      <c r="E450" s="5"/>
      <c r="F450" s="131"/>
      <c r="G450" s="107"/>
      <c r="H450" s="6"/>
      <c r="I450" s="6"/>
      <c r="J450" s="6"/>
    </row>
    <row r="451" spans="1:10">
      <c r="A451" s="9"/>
      <c r="B451" s="11"/>
      <c r="C451" s="5"/>
      <c r="D451" s="5"/>
      <c r="E451" s="5"/>
      <c r="F451" s="131"/>
      <c r="G451" s="107"/>
      <c r="H451" s="6"/>
      <c r="I451" s="6"/>
      <c r="J451" s="6"/>
    </row>
    <row r="452" spans="1:10">
      <c r="A452" s="9"/>
      <c r="B452" s="11"/>
      <c r="C452" s="5"/>
      <c r="D452" s="5"/>
      <c r="E452" s="5"/>
      <c r="F452" s="131"/>
      <c r="G452" s="107"/>
      <c r="H452" s="6"/>
      <c r="I452" s="6"/>
      <c r="J452" s="6"/>
    </row>
    <row r="453" spans="1:10">
      <c r="A453" s="9"/>
      <c r="B453" s="11"/>
      <c r="C453" s="5"/>
      <c r="D453" s="5"/>
      <c r="E453" s="5"/>
      <c r="F453" s="131"/>
      <c r="G453" s="107"/>
      <c r="H453" s="6"/>
      <c r="I453" s="6"/>
      <c r="J453" s="6"/>
    </row>
    <row r="454" spans="1:10">
      <c r="A454" s="9"/>
      <c r="B454" s="11"/>
      <c r="C454" s="5"/>
      <c r="D454" s="5"/>
      <c r="E454" s="5"/>
      <c r="F454" s="131"/>
      <c r="G454" s="107"/>
      <c r="H454" s="6"/>
      <c r="I454" s="6"/>
      <c r="J454" s="6"/>
    </row>
    <row r="455" spans="1:10">
      <c r="A455" s="9"/>
      <c r="B455" s="11"/>
      <c r="C455" s="5"/>
      <c r="D455" s="5"/>
      <c r="E455" s="5"/>
      <c r="F455" s="131"/>
      <c r="G455" s="107"/>
      <c r="H455" s="6"/>
      <c r="I455" s="6"/>
      <c r="J455" s="6"/>
    </row>
    <row r="456" spans="1:10">
      <c r="A456" s="9"/>
      <c r="B456" s="11"/>
      <c r="C456" s="5"/>
      <c r="D456" s="5"/>
      <c r="E456" s="5"/>
      <c r="F456" s="131"/>
      <c r="G456" s="107"/>
      <c r="H456" s="6"/>
      <c r="I456" s="6"/>
      <c r="J456" s="6"/>
    </row>
    <row r="457" spans="1:10">
      <c r="A457" s="9"/>
      <c r="B457" s="11"/>
      <c r="C457" s="5"/>
      <c r="D457" s="5"/>
      <c r="E457" s="5"/>
      <c r="F457" s="131"/>
      <c r="G457" s="107"/>
      <c r="H457" s="6"/>
      <c r="I457" s="6"/>
      <c r="J457" s="6"/>
    </row>
    <row r="458" spans="1:10">
      <c r="A458" s="9"/>
      <c r="B458" s="11"/>
      <c r="C458" s="5"/>
      <c r="D458" s="5"/>
      <c r="E458" s="5"/>
      <c r="F458" s="131"/>
      <c r="G458" s="107"/>
      <c r="H458" s="6"/>
      <c r="I458" s="6"/>
      <c r="J458" s="6"/>
    </row>
    <row r="459" spans="1:10">
      <c r="A459" s="9"/>
      <c r="B459" s="11"/>
      <c r="C459" s="5"/>
      <c r="D459" s="5"/>
      <c r="E459" s="5"/>
      <c r="F459" s="131"/>
      <c r="G459" s="107"/>
      <c r="H459" s="6"/>
      <c r="I459" s="6"/>
      <c r="J459" s="6"/>
    </row>
    <row r="460" spans="1:10">
      <c r="A460" s="9"/>
      <c r="B460" s="11"/>
      <c r="C460" s="5"/>
      <c r="D460" s="5"/>
      <c r="E460" s="5"/>
      <c r="F460" s="131"/>
      <c r="G460" s="107"/>
      <c r="H460" s="6"/>
      <c r="I460" s="6"/>
      <c r="J460" s="6"/>
    </row>
    <row r="461" spans="1:10">
      <c r="A461" s="9"/>
      <c r="B461" s="11"/>
      <c r="C461" s="5"/>
      <c r="D461" s="5"/>
      <c r="E461" s="5"/>
      <c r="F461" s="131"/>
      <c r="G461" s="107"/>
      <c r="H461" s="6"/>
      <c r="I461" s="6"/>
      <c r="J461" s="6"/>
    </row>
    <row r="462" spans="1:10">
      <c r="A462" s="9"/>
      <c r="B462" s="11"/>
      <c r="C462" s="5"/>
      <c r="D462" s="5"/>
      <c r="E462" s="5"/>
      <c r="F462" s="131"/>
      <c r="G462" s="107"/>
      <c r="H462" s="6"/>
      <c r="I462" s="6"/>
      <c r="J462" s="6"/>
    </row>
    <row r="463" spans="1:10">
      <c r="A463" s="9"/>
      <c r="B463" s="11"/>
      <c r="C463" s="5"/>
      <c r="D463" s="5"/>
      <c r="E463" s="5"/>
      <c r="F463" s="131"/>
      <c r="G463" s="107"/>
      <c r="H463" s="6"/>
      <c r="I463" s="6"/>
      <c r="J463" s="6"/>
    </row>
    <row r="464" spans="1:10">
      <c r="A464" s="9"/>
      <c r="B464" s="11"/>
      <c r="C464" s="5"/>
      <c r="D464" s="5"/>
      <c r="E464" s="5"/>
      <c r="F464" s="131"/>
      <c r="G464" s="107"/>
      <c r="H464" s="6"/>
      <c r="I464" s="6"/>
      <c r="J464" s="6"/>
    </row>
    <row r="465" spans="1:10">
      <c r="A465" s="9"/>
      <c r="B465" s="11"/>
      <c r="C465" s="5"/>
      <c r="D465" s="5"/>
      <c r="E465" s="5"/>
      <c r="F465" s="131"/>
      <c r="G465" s="107"/>
      <c r="H465" s="6"/>
      <c r="I465" s="6"/>
      <c r="J465" s="6"/>
    </row>
    <row r="466" spans="1:10">
      <c r="A466" s="9"/>
      <c r="B466" s="11"/>
      <c r="C466" s="5"/>
      <c r="D466" s="5"/>
      <c r="E466" s="5"/>
      <c r="F466" s="131"/>
      <c r="G466" s="107"/>
      <c r="H466" s="6"/>
      <c r="I466" s="6"/>
      <c r="J466" s="6"/>
    </row>
    <row r="467" spans="1:10">
      <c r="A467" s="9"/>
      <c r="B467" s="11"/>
      <c r="C467" s="5"/>
      <c r="D467" s="5"/>
      <c r="E467" s="5"/>
      <c r="F467" s="131"/>
      <c r="G467" s="107"/>
      <c r="H467" s="6"/>
      <c r="I467" s="6"/>
      <c r="J467" s="6"/>
    </row>
    <row r="468" spans="1:10">
      <c r="A468" s="9"/>
      <c r="B468" s="11"/>
      <c r="C468" s="5"/>
      <c r="D468" s="5"/>
      <c r="E468" s="5"/>
      <c r="F468" s="131"/>
      <c r="G468" s="107"/>
      <c r="H468" s="6"/>
      <c r="I468" s="6"/>
      <c r="J468" s="6"/>
    </row>
    <row r="469" spans="1:10">
      <c r="A469" s="9"/>
      <c r="B469" s="11"/>
      <c r="C469" s="5"/>
      <c r="D469" s="5"/>
      <c r="E469" s="5"/>
      <c r="F469" s="131"/>
      <c r="G469" s="107"/>
      <c r="H469" s="6"/>
      <c r="I469" s="6"/>
      <c r="J469" s="6"/>
    </row>
    <row r="470" spans="1:10">
      <c r="A470" s="9"/>
      <c r="B470" s="11"/>
      <c r="C470" s="5"/>
      <c r="D470" s="5"/>
      <c r="E470" s="5"/>
      <c r="F470" s="131"/>
      <c r="G470" s="107"/>
      <c r="H470" s="6"/>
      <c r="I470" s="6"/>
      <c r="J470" s="6"/>
    </row>
    <row r="471" spans="1:10">
      <c r="A471" s="9"/>
      <c r="B471" s="11"/>
      <c r="C471" s="5"/>
      <c r="D471" s="5"/>
      <c r="E471" s="5"/>
      <c r="F471" s="131"/>
      <c r="G471" s="107"/>
      <c r="H471" s="6"/>
      <c r="I471" s="6"/>
      <c r="J471" s="6"/>
    </row>
    <row r="472" spans="1:10">
      <c r="A472" s="9"/>
      <c r="B472" s="11"/>
      <c r="C472" s="5"/>
      <c r="D472" s="5"/>
      <c r="E472" s="5"/>
      <c r="F472" s="131"/>
      <c r="G472" s="107"/>
      <c r="H472" s="6"/>
      <c r="I472" s="6"/>
      <c r="J472" s="6"/>
    </row>
    <row r="473" spans="1:10">
      <c r="A473" s="9"/>
      <c r="B473" s="11"/>
      <c r="C473" s="5"/>
      <c r="D473" s="5"/>
      <c r="E473" s="5"/>
      <c r="F473" s="131"/>
      <c r="G473" s="107"/>
      <c r="H473" s="6"/>
      <c r="I473" s="6"/>
      <c r="J473" s="6"/>
    </row>
    <row r="474" spans="1:10">
      <c r="A474" s="9"/>
      <c r="B474" s="11"/>
      <c r="C474" s="5"/>
      <c r="D474" s="5"/>
      <c r="E474" s="5"/>
      <c r="F474" s="131"/>
      <c r="G474" s="107"/>
      <c r="H474" s="6"/>
      <c r="I474" s="6"/>
      <c r="J474" s="6"/>
    </row>
    <row r="475" spans="1:10">
      <c r="A475" s="9"/>
      <c r="B475" s="11"/>
      <c r="C475" s="5"/>
      <c r="D475" s="5"/>
      <c r="E475" s="5"/>
      <c r="F475" s="131"/>
      <c r="G475" s="107"/>
      <c r="H475" s="6"/>
      <c r="I475" s="6"/>
      <c r="J475" s="6"/>
    </row>
    <row r="476" spans="1:10">
      <c r="A476" s="9"/>
      <c r="B476" s="11"/>
      <c r="C476" s="5"/>
      <c r="D476" s="5"/>
      <c r="E476" s="5"/>
      <c r="F476" s="131"/>
      <c r="G476" s="107"/>
      <c r="H476" s="6"/>
      <c r="I476" s="6"/>
      <c r="J476" s="6"/>
    </row>
    <row r="477" spans="1:10">
      <c r="A477" s="9"/>
      <c r="B477" s="11"/>
      <c r="C477" s="5"/>
      <c r="D477" s="5"/>
      <c r="E477" s="5"/>
      <c r="F477" s="131"/>
      <c r="G477" s="107"/>
      <c r="H477" s="6"/>
      <c r="I477" s="6"/>
      <c r="J477" s="6"/>
    </row>
    <row r="478" spans="1:10">
      <c r="A478" s="9"/>
      <c r="B478" s="11"/>
      <c r="C478" s="5"/>
      <c r="D478" s="5"/>
      <c r="E478" s="5"/>
      <c r="F478" s="131"/>
      <c r="G478" s="107"/>
      <c r="H478" s="6"/>
      <c r="I478" s="6"/>
      <c r="J478" s="6"/>
    </row>
    <row r="479" spans="1:10">
      <c r="A479" s="9"/>
      <c r="B479" s="11"/>
      <c r="C479" s="5"/>
      <c r="D479" s="5"/>
      <c r="E479" s="5"/>
      <c r="F479" s="131"/>
      <c r="G479" s="107"/>
      <c r="H479" s="6"/>
      <c r="I479" s="6"/>
      <c r="J479" s="6"/>
    </row>
    <row r="480" spans="1:10">
      <c r="A480" s="9"/>
      <c r="B480" s="11"/>
      <c r="C480" s="5"/>
      <c r="D480" s="5"/>
      <c r="E480" s="5"/>
      <c r="F480" s="131"/>
      <c r="G480" s="107"/>
      <c r="H480" s="6"/>
      <c r="I480" s="6"/>
      <c r="J480" s="6"/>
    </row>
    <row r="481" spans="1:10">
      <c r="A481" s="9"/>
      <c r="B481" s="11"/>
      <c r="C481" s="5"/>
      <c r="D481" s="5"/>
      <c r="E481" s="5"/>
      <c r="F481" s="131"/>
      <c r="G481" s="107"/>
      <c r="H481" s="6"/>
      <c r="I481" s="6"/>
      <c r="J481" s="6"/>
    </row>
    <row r="482" spans="1:10">
      <c r="A482" s="9"/>
      <c r="B482" s="11"/>
      <c r="C482" s="5"/>
      <c r="D482" s="5"/>
      <c r="E482" s="5"/>
      <c r="F482" s="131"/>
      <c r="G482" s="107"/>
      <c r="H482" s="6"/>
      <c r="I482" s="6"/>
      <c r="J482" s="6"/>
    </row>
    <row r="483" spans="1:10">
      <c r="A483" s="9"/>
      <c r="B483" s="11"/>
      <c r="C483" s="5"/>
      <c r="D483" s="5"/>
      <c r="E483" s="5"/>
      <c r="F483" s="131"/>
      <c r="G483" s="107"/>
      <c r="H483" s="6"/>
      <c r="I483" s="6"/>
      <c r="J483" s="6"/>
    </row>
    <row r="484" spans="1:10">
      <c r="A484" s="9"/>
      <c r="B484" s="11"/>
      <c r="C484" s="5"/>
      <c r="D484" s="5"/>
      <c r="E484" s="5"/>
      <c r="F484" s="131"/>
      <c r="G484" s="107"/>
      <c r="H484" s="6"/>
      <c r="I484" s="6"/>
      <c r="J484" s="6"/>
    </row>
    <row r="485" spans="1:10">
      <c r="A485" s="9"/>
      <c r="B485" s="11"/>
      <c r="C485" s="5"/>
      <c r="D485" s="5"/>
      <c r="E485" s="5"/>
      <c r="F485" s="131"/>
      <c r="G485" s="107"/>
      <c r="H485" s="6"/>
      <c r="I485" s="6"/>
      <c r="J485" s="6"/>
    </row>
    <row r="486" spans="1:10">
      <c r="A486" s="9"/>
      <c r="B486" s="11"/>
      <c r="C486" s="5"/>
      <c r="D486" s="5"/>
      <c r="E486" s="5"/>
      <c r="F486" s="131"/>
      <c r="G486" s="107"/>
      <c r="H486" s="6"/>
      <c r="I486" s="6"/>
      <c r="J486" s="6"/>
    </row>
    <row r="487" spans="1:10">
      <c r="A487" s="9"/>
      <c r="B487" s="11"/>
      <c r="C487" s="5"/>
      <c r="D487" s="5"/>
      <c r="E487" s="5"/>
      <c r="F487" s="131"/>
      <c r="G487" s="107"/>
      <c r="H487" s="6"/>
      <c r="I487" s="6"/>
      <c r="J487" s="6"/>
    </row>
    <row r="488" spans="1:10">
      <c r="A488" s="9"/>
      <c r="B488" s="11"/>
      <c r="C488" s="5"/>
      <c r="D488" s="5"/>
      <c r="E488" s="5"/>
      <c r="F488" s="131"/>
      <c r="G488" s="107"/>
      <c r="H488" s="6"/>
      <c r="I488" s="6"/>
      <c r="J488" s="6"/>
    </row>
    <row r="489" spans="1:10">
      <c r="A489" s="9"/>
      <c r="B489" s="11"/>
      <c r="C489" s="5"/>
      <c r="D489" s="5"/>
      <c r="E489" s="5"/>
      <c r="F489" s="131"/>
      <c r="G489" s="107"/>
      <c r="H489" s="6"/>
      <c r="I489" s="6"/>
      <c r="J489" s="6"/>
    </row>
    <row r="490" spans="1:10">
      <c r="A490" s="9"/>
      <c r="B490" s="11"/>
      <c r="C490" s="5"/>
      <c r="D490" s="5"/>
      <c r="E490" s="5"/>
      <c r="F490" s="131"/>
      <c r="G490" s="107"/>
      <c r="H490" s="6"/>
      <c r="I490" s="6"/>
      <c r="J490" s="6"/>
    </row>
    <row r="491" spans="1:10">
      <c r="A491" s="9"/>
      <c r="B491" s="11"/>
      <c r="C491" s="5"/>
      <c r="D491" s="5"/>
      <c r="E491" s="5"/>
      <c r="F491" s="131"/>
      <c r="G491" s="107"/>
      <c r="H491" s="6"/>
      <c r="I491" s="6"/>
      <c r="J491" s="6"/>
    </row>
    <row r="492" spans="1:10">
      <c r="A492" s="9"/>
      <c r="B492" s="11"/>
      <c r="C492" s="5"/>
      <c r="D492" s="5"/>
      <c r="E492" s="5"/>
      <c r="F492" s="131"/>
      <c r="G492" s="107"/>
      <c r="H492" s="6"/>
      <c r="I492" s="6"/>
      <c r="J492" s="6"/>
    </row>
    <row r="493" spans="1:10">
      <c r="A493" s="9"/>
      <c r="B493" s="11"/>
      <c r="C493" s="5"/>
      <c r="D493" s="5"/>
      <c r="E493" s="5"/>
      <c r="F493" s="131"/>
      <c r="G493" s="107"/>
      <c r="H493" s="6"/>
      <c r="I493" s="6"/>
      <c r="J493" s="6"/>
    </row>
    <row r="494" spans="1:10">
      <c r="A494" s="9"/>
      <c r="B494" s="11"/>
      <c r="C494" s="5"/>
      <c r="D494" s="5"/>
      <c r="E494" s="5"/>
      <c r="F494" s="131"/>
      <c r="G494" s="107"/>
      <c r="H494" s="6"/>
      <c r="I494" s="6"/>
      <c r="J494" s="6"/>
    </row>
    <row r="495" spans="1:10">
      <c r="A495" s="9"/>
      <c r="B495" s="11"/>
      <c r="C495" s="5"/>
      <c r="D495" s="5"/>
      <c r="E495" s="5"/>
      <c r="F495" s="131"/>
      <c r="G495" s="107"/>
      <c r="H495" s="6"/>
      <c r="I495" s="6"/>
      <c r="J495" s="6"/>
    </row>
    <row r="496" spans="1:10">
      <c r="A496" s="9"/>
      <c r="B496" s="11"/>
      <c r="C496" s="5"/>
      <c r="D496" s="5"/>
      <c r="E496" s="5"/>
      <c r="F496" s="131"/>
      <c r="G496" s="107"/>
      <c r="H496" s="6"/>
      <c r="I496" s="6"/>
      <c r="J496" s="6"/>
    </row>
    <row r="497" spans="1:10">
      <c r="A497" s="9"/>
      <c r="B497" s="11"/>
      <c r="C497" s="5"/>
      <c r="D497" s="5"/>
      <c r="E497" s="5"/>
      <c r="F497" s="131"/>
      <c r="G497" s="107"/>
      <c r="H497" s="6"/>
      <c r="I497" s="6"/>
      <c r="J497" s="6"/>
    </row>
    <row r="498" spans="1:10">
      <c r="A498" s="9"/>
      <c r="B498" s="11"/>
      <c r="C498" s="5"/>
      <c r="D498" s="5"/>
      <c r="E498" s="5"/>
      <c r="F498" s="131"/>
      <c r="G498" s="107"/>
      <c r="H498" s="6"/>
      <c r="I498" s="6"/>
      <c r="J498" s="6"/>
    </row>
    <row r="499" spans="1:10">
      <c r="A499" s="9"/>
      <c r="B499" s="11"/>
      <c r="C499" s="5"/>
      <c r="D499" s="5"/>
      <c r="E499" s="5"/>
      <c r="F499" s="131"/>
      <c r="G499" s="107"/>
      <c r="H499" s="6"/>
      <c r="I499" s="6"/>
      <c r="J499" s="6"/>
    </row>
    <row r="500" spans="1:10">
      <c r="A500" s="9"/>
      <c r="B500" s="11"/>
      <c r="C500" s="5"/>
      <c r="D500" s="5"/>
      <c r="E500" s="5"/>
      <c r="F500" s="131"/>
      <c r="G500" s="107"/>
      <c r="H500" s="6"/>
      <c r="I500" s="6"/>
      <c r="J500" s="6"/>
    </row>
    <row r="501" spans="1:10">
      <c r="A501" s="9"/>
      <c r="B501" s="11"/>
      <c r="C501" s="5"/>
      <c r="D501" s="5"/>
      <c r="E501" s="5"/>
      <c r="F501" s="131"/>
      <c r="G501" s="107"/>
      <c r="H501" s="6"/>
      <c r="I501" s="6"/>
      <c r="J501" s="6"/>
    </row>
    <row r="502" spans="1:10">
      <c r="A502" s="9"/>
      <c r="B502" s="11"/>
      <c r="C502" s="5"/>
      <c r="D502" s="5"/>
      <c r="E502" s="5"/>
      <c r="F502" s="131"/>
      <c r="G502" s="107"/>
      <c r="H502" s="6"/>
      <c r="I502" s="6"/>
      <c r="J502" s="6"/>
    </row>
    <row r="503" spans="1:10">
      <c r="A503" s="9"/>
      <c r="B503" s="11"/>
      <c r="C503" s="5"/>
      <c r="D503" s="5"/>
      <c r="E503" s="5"/>
      <c r="F503" s="131"/>
      <c r="G503" s="107"/>
      <c r="H503" s="6"/>
      <c r="I503" s="6"/>
      <c r="J503" s="6"/>
    </row>
    <row r="504" spans="1:10">
      <c r="A504" s="9"/>
      <c r="B504" s="11"/>
      <c r="C504" s="5"/>
      <c r="D504" s="5"/>
      <c r="E504" s="5"/>
      <c r="F504" s="131"/>
      <c r="G504" s="107"/>
      <c r="H504" s="6"/>
      <c r="I504" s="6"/>
      <c r="J504" s="6"/>
    </row>
    <row r="505" spans="1:10">
      <c r="A505" s="9"/>
      <c r="B505" s="11"/>
      <c r="C505" s="5"/>
      <c r="D505" s="5"/>
      <c r="E505" s="5"/>
      <c r="F505" s="131"/>
      <c r="G505" s="107"/>
      <c r="H505" s="6"/>
      <c r="I505" s="6"/>
      <c r="J505" s="6"/>
    </row>
    <row r="506" spans="1:10">
      <c r="A506" s="9"/>
      <c r="B506" s="11"/>
      <c r="C506" s="5"/>
      <c r="D506" s="5"/>
      <c r="E506" s="5"/>
      <c r="F506" s="131"/>
      <c r="G506" s="107"/>
      <c r="H506" s="6"/>
      <c r="I506" s="6"/>
      <c r="J506" s="6"/>
    </row>
    <row r="507" spans="1:10">
      <c r="A507" s="9"/>
      <c r="B507" s="11"/>
      <c r="C507" s="5"/>
      <c r="D507" s="5"/>
      <c r="E507" s="5"/>
      <c r="F507" s="131"/>
      <c r="G507" s="107"/>
      <c r="H507" s="6"/>
      <c r="I507" s="6"/>
      <c r="J507" s="6"/>
    </row>
    <row r="508" spans="1:10">
      <c r="A508" s="9"/>
      <c r="B508" s="11"/>
      <c r="C508" s="5"/>
      <c r="D508" s="5"/>
      <c r="E508" s="5"/>
      <c r="F508" s="131"/>
      <c r="G508" s="107"/>
      <c r="H508" s="6"/>
      <c r="I508" s="6"/>
      <c r="J508" s="6"/>
    </row>
    <row r="509" spans="1:10">
      <c r="A509" s="9"/>
      <c r="B509" s="11"/>
      <c r="C509" s="5"/>
      <c r="D509" s="5"/>
      <c r="E509" s="5"/>
      <c r="F509" s="131"/>
      <c r="G509" s="107"/>
      <c r="H509" s="6"/>
      <c r="I509" s="6"/>
      <c r="J509" s="6"/>
    </row>
    <row r="510" spans="1:10">
      <c r="A510" s="9"/>
      <c r="B510" s="11"/>
      <c r="C510" s="5"/>
      <c r="D510" s="5"/>
      <c r="E510" s="5"/>
      <c r="F510" s="131"/>
      <c r="G510" s="107"/>
      <c r="H510" s="6"/>
      <c r="I510" s="6"/>
      <c r="J510" s="6"/>
    </row>
    <row r="511" spans="1:10">
      <c r="A511" s="9"/>
      <c r="B511" s="11"/>
      <c r="C511" s="5"/>
      <c r="D511" s="5"/>
      <c r="E511" s="5"/>
      <c r="F511" s="131"/>
      <c r="G511" s="107"/>
      <c r="H511" s="6"/>
      <c r="I511" s="6"/>
      <c r="J511" s="6"/>
    </row>
    <row r="512" spans="1:10">
      <c r="A512" s="9"/>
      <c r="B512" s="11"/>
      <c r="C512" s="5"/>
      <c r="D512" s="5"/>
      <c r="E512" s="5"/>
      <c r="F512" s="131"/>
      <c r="G512" s="107"/>
      <c r="H512" s="6"/>
      <c r="I512" s="6"/>
      <c r="J512" s="6"/>
    </row>
    <row r="513" spans="1:10">
      <c r="A513" s="9"/>
      <c r="B513" s="11"/>
      <c r="C513" s="5"/>
      <c r="D513" s="5"/>
      <c r="E513" s="5"/>
      <c r="F513" s="131"/>
      <c r="G513" s="107"/>
      <c r="H513" s="6"/>
      <c r="I513" s="6"/>
      <c r="J513" s="6"/>
    </row>
    <row r="514" spans="1:10">
      <c r="A514" s="9"/>
      <c r="B514" s="11"/>
      <c r="C514" s="5"/>
      <c r="D514" s="5"/>
      <c r="E514" s="5"/>
      <c r="F514" s="131"/>
      <c r="G514" s="107"/>
      <c r="H514" s="6"/>
      <c r="I514" s="6"/>
      <c r="J514" s="6"/>
    </row>
    <row r="515" spans="1:10">
      <c r="A515" s="9"/>
      <c r="B515" s="11"/>
      <c r="C515" s="5"/>
      <c r="D515" s="5"/>
      <c r="E515" s="5"/>
      <c r="F515" s="131"/>
      <c r="G515" s="107"/>
      <c r="H515" s="6"/>
      <c r="I515" s="6"/>
      <c r="J515" s="6"/>
    </row>
    <row r="516" spans="1:10">
      <c r="A516" s="9"/>
      <c r="B516" s="11"/>
      <c r="C516" s="5"/>
      <c r="D516" s="5"/>
      <c r="E516" s="5"/>
      <c r="F516" s="131"/>
      <c r="G516" s="107"/>
      <c r="H516" s="6"/>
      <c r="I516" s="6"/>
      <c r="J516" s="6"/>
    </row>
    <row r="517" spans="1:10">
      <c r="A517" s="9"/>
      <c r="B517" s="11"/>
      <c r="C517" s="5"/>
      <c r="D517" s="5"/>
      <c r="E517" s="5"/>
      <c r="F517" s="131"/>
      <c r="G517" s="107"/>
      <c r="H517" s="6"/>
      <c r="I517" s="6"/>
      <c r="J517" s="6"/>
    </row>
    <row r="518" spans="1:10">
      <c r="A518" s="9"/>
      <c r="B518" s="11"/>
      <c r="C518" s="5"/>
      <c r="D518" s="5"/>
      <c r="E518" s="5"/>
      <c r="F518" s="131"/>
      <c r="G518" s="107"/>
      <c r="H518" s="6"/>
      <c r="I518" s="6"/>
      <c r="J518" s="6"/>
    </row>
    <row r="519" spans="1:10">
      <c r="A519" s="9"/>
      <c r="B519" s="11"/>
      <c r="C519" s="5"/>
      <c r="D519" s="5"/>
      <c r="E519" s="5"/>
      <c r="F519" s="131"/>
      <c r="G519" s="107"/>
      <c r="H519" s="6"/>
      <c r="I519" s="6"/>
      <c r="J519" s="6"/>
    </row>
    <row r="520" spans="1:10">
      <c r="A520" s="9"/>
      <c r="B520" s="11"/>
      <c r="C520" s="5"/>
      <c r="D520" s="5"/>
      <c r="E520" s="5"/>
      <c r="F520" s="131"/>
      <c r="G520" s="107"/>
      <c r="H520" s="6"/>
      <c r="I520" s="6"/>
      <c r="J520" s="6"/>
    </row>
    <row r="521" spans="1:10">
      <c r="A521" s="9"/>
      <c r="B521" s="11"/>
      <c r="C521" s="5"/>
      <c r="D521" s="5"/>
      <c r="E521" s="5"/>
      <c r="F521" s="131"/>
      <c r="G521" s="107"/>
      <c r="H521" s="6"/>
      <c r="I521" s="6"/>
      <c r="J521" s="6"/>
    </row>
    <row r="522" spans="1:10">
      <c r="A522" s="9"/>
      <c r="B522" s="11"/>
      <c r="C522" s="5"/>
      <c r="D522" s="5"/>
      <c r="E522" s="5"/>
      <c r="F522" s="131"/>
      <c r="G522" s="107"/>
      <c r="H522" s="6"/>
      <c r="I522" s="6"/>
      <c r="J522" s="6"/>
    </row>
    <row r="523" spans="1:10">
      <c r="A523" s="9"/>
      <c r="B523" s="11"/>
      <c r="C523" s="5"/>
      <c r="D523" s="5"/>
      <c r="E523" s="5"/>
      <c r="F523" s="131"/>
      <c r="G523" s="107"/>
      <c r="H523" s="6"/>
      <c r="I523" s="6"/>
      <c r="J523" s="6"/>
    </row>
    <row r="524" spans="1:10">
      <c r="A524" s="9"/>
      <c r="B524" s="11"/>
      <c r="C524" s="5"/>
      <c r="D524" s="5"/>
      <c r="E524" s="5"/>
      <c r="F524" s="131"/>
      <c r="G524" s="107"/>
      <c r="H524" s="6"/>
      <c r="I524" s="6"/>
      <c r="J524" s="6"/>
    </row>
    <row r="525" spans="1:10">
      <c r="A525" s="9"/>
      <c r="B525" s="11"/>
      <c r="C525" s="5"/>
      <c r="D525" s="5"/>
      <c r="E525" s="5"/>
      <c r="F525" s="131"/>
      <c r="G525" s="107"/>
      <c r="H525" s="6"/>
      <c r="I525" s="6"/>
      <c r="J525" s="6"/>
    </row>
    <row r="526" spans="1:10">
      <c r="A526" s="9"/>
      <c r="B526" s="11"/>
      <c r="C526" s="5"/>
      <c r="D526" s="5"/>
      <c r="E526" s="5"/>
      <c r="F526" s="131"/>
      <c r="G526" s="107"/>
      <c r="H526" s="6"/>
      <c r="I526" s="6"/>
      <c r="J526" s="6"/>
    </row>
    <row r="527" spans="1:10">
      <c r="A527" s="9"/>
      <c r="B527" s="11"/>
      <c r="C527" s="5"/>
      <c r="D527" s="5"/>
      <c r="E527" s="5"/>
      <c r="F527" s="131"/>
      <c r="G527" s="107"/>
      <c r="H527" s="6"/>
      <c r="I527" s="6"/>
      <c r="J527" s="6"/>
    </row>
    <row r="528" spans="1:10">
      <c r="A528" s="9"/>
      <c r="B528" s="11"/>
      <c r="C528" s="5"/>
      <c r="D528" s="5"/>
      <c r="E528" s="5"/>
      <c r="F528" s="131"/>
      <c r="G528" s="107"/>
      <c r="H528" s="6"/>
      <c r="I528" s="6"/>
      <c r="J528" s="6"/>
    </row>
    <row r="529" spans="1:10">
      <c r="A529" s="9"/>
      <c r="B529" s="11"/>
      <c r="C529" s="5"/>
      <c r="D529" s="5"/>
      <c r="E529" s="5"/>
      <c r="F529" s="131"/>
      <c r="G529" s="107"/>
      <c r="H529" s="6"/>
      <c r="I529" s="6"/>
      <c r="J529" s="6"/>
    </row>
    <row r="530" spans="1:10">
      <c r="A530" s="9"/>
      <c r="B530" s="11"/>
      <c r="C530" s="5"/>
      <c r="D530" s="5"/>
      <c r="E530" s="5"/>
      <c r="F530" s="131"/>
      <c r="G530" s="107"/>
      <c r="H530" s="6"/>
      <c r="I530" s="6"/>
      <c r="J530" s="6"/>
    </row>
    <row r="531" spans="1:10">
      <c r="A531" s="9"/>
      <c r="B531" s="11"/>
      <c r="C531" s="5"/>
      <c r="D531" s="5"/>
      <c r="E531" s="5"/>
      <c r="F531" s="131"/>
      <c r="G531" s="107"/>
      <c r="H531" s="6"/>
      <c r="I531" s="6"/>
      <c r="J531" s="6"/>
    </row>
    <row r="532" spans="1:10">
      <c r="A532" s="9"/>
      <c r="B532" s="11"/>
      <c r="C532" s="5"/>
      <c r="D532" s="5"/>
      <c r="E532" s="5"/>
      <c r="F532" s="131"/>
      <c r="G532" s="107"/>
      <c r="H532" s="6"/>
      <c r="I532" s="6"/>
      <c r="J532" s="6"/>
    </row>
    <row r="533" spans="1:10">
      <c r="A533" s="9"/>
      <c r="B533" s="11"/>
      <c r="C533" s="5"/>
      <c r="D533" s="5"/>
      <c r="E533" s="5"/>
      <c r="F533" s="131"/>
      <c r="G533" s="107"/>
      <c r="H533" s="6"/>
      <c r="I533" s="6"/>
      <c r="J533" s="6"/>
    </row>
    <row r="534" spans="1:10">
      <c r="A534" s="9"/>
      <c r="B534" s="11"/>
      <c r="C534" s="5"/>
      <c r="D534" s="5"/>
      <c r="E534" s="5"/>
      <c r="F534" s="131"/>
      <c r="G534" s="107"/>
      <c r="H534" s="6"/>
      <c r="I534" s="6"/>
      <c r="J534" s="6"/>
    </row>
    <row r="535" spans="1:10">
      <c r="A535" s="9"/>
      <c r="B535" s="11"/>
      <c r="C535" s="5"/>
      <c r="D535" s="5"/>
      <c r="E535" s="5"/>
      <c r="F535" s="131"/>
      <c r="G535" s="107"/>
      <c r="H535" s="6"/>
      <c r="I535" s="6"/>
      <c r="J535" s="6"/>
    </row>
    <row r="536" spans="1:10">
      <c r="A536" s="9"/>
      <c r="B536" s="11"/>
      <c r="C536" s="5"/>
      <c r="D536" s="5"/>
      <c r="E536" s="5"/>
      <c r="F536" s="131"/>
      <c r="G536" s="107"/>
      <c r="H536" s="6"/>
      <c r="I536" s="6"/>
      <c r="J536" s="6"/>
    </row>
    <row r="537" spans="1:10">
      <c r="A537" s="9"/>
      <c r="B537" s="11"/>
      <c r="C537" s="5"/>
      <c r="D537" s="5"/>
      <c r="E537" s="5"/>
      <c r="F537" s="131"/>
      <c r="G537" s="107"/>
      <c r="H537" s="6"/>
      <c r="I537" s="6"/>
      <c r="J537" s="6"/>
    </row>
    <row r="538" spans="1:10">
      <c r="A538" s="9"/>
      <c r="B538" s="11"/>
      <c r="C538" s="5"/>
      <c r="D538" s="5"/>
      <c r="E538" s="5"/>
      <c r="F538" s="131"/>
      <c r="G538" s="107"/>
      <c r="H538" s="6"/>
      <c r="I538" s="6"/>
      <c r="J538" s="6"/>
    </row>
    <row r="539" spans="1:10">
      <c r="A539" s="9"/>
      <c r="B539" s="11"/>
      <c r="C539" s="5"/>
      <c r="D539" s="5"/>
      <c r="E539" s="5"/>
      <c r="F539" s="131"/>
      <c r="G539" s="107"/>
      <c r="H539" s="6"/>
      <c r="I539" s="6"/>
      <c r="J539" s="6"/>
    </row>
    <row r="540" spans="1:10">
      <c r="A540" s="9"/>
      <c r="B540" s="11"/>
      <c r="C540" s="5"/>
      <c r="D540" s="5"/>
      <c r="E540" s="5"/>
      <c r="F540" s="131"/>
      <c r="G540" s="107"/>
      <c r="H540" s="6"/>
      <c r="I540" s="6"/>
      <c r="J540" s="6"/>
    </row>
    <row r="541" spans="1:10">
      <c r="A541" s="9"/>
      <c r="B541" s="11"/>
      <c r="C541" s="5"/>
      <c r="D541" s="5"/>
      <c r="E541" s="5"/>
      <c r="F541" s="131"/>
      <c r="G541" s="107"/>
      <c r="H541" s="6"/>
      <c r="I541" s="6"/>
      <c r="J541" s="6"/>
    </row>
    <row r="542" spans="1:10">
      <c r="A542" s="9"/>
      <c r="B542" s="11"/>
      <c r="C542" s="5"/>
      <c r="D542" s="5"/>
      <c r="E542" s="5"/>
      <c r="F542" s="131"/>
      <c r="G542" s="107"/>
      <c r="H542" s="6"/>
      <c r="I542" s="6"/>
      <c r="J542" s="6"/>
    </row>
    <row r="543" spans="1:10">
      <c r="A543" s="9"/>
      <c r="B543" s="11"/>
      <c r="C543" s="5"/>
      <c r="D543" s="5"/>
      <c r="E543" s="5"/>
      <c r="F543" s="131"/>
      <c r="G543" s="107"/>
      <c r="H543" s="6"/>
      <c r="I543" s="6"/>
      <c r="J543" s="6"/>
    </row>
    <row r="544" spans="1:10">
      <c r="A544" s="9"/>
      <c r="B544" s="11"/>
      <c r="C544" s="5"/>
      <c r="D544" s="5"/>
      <c r="E544" s="5"/>
      <c r="F544" s="131"/>
      <c r="G544" s="107"/>
      <c r="H544" s="6"/>
      <c r="I544" s="6"/>
      <c r="J544" s="6"/>
    </row>
    <row r="545" spans="1:10">
      <c r="A545" s="9"/>
      <c r="B545" s="11"/>
      <c r="C545" s="5"/>
      <c r="D545" s="5"/>
      <c r="E545" s="5"/>
      <c r="F545" s="131"/>
      <c r="G545" s="107"/>
      <c r="H545" s="6"/>
      <c r="I545" s="6"/>
      <c r="J545" s="6"/>
    </row>
    <row r="546" spans="1:10">
      <c r="A546" s="9"/>
      <c r="B546" s="11"/>
      <c r="C546" s="5"/>
      <c r="D546" s="5"/>
      <c r="E546" s="5"/>
      <c r="F546" s="131"/>
      <c r="G546" s="107"/>
      <c r="H546" s="6"/>
      <c r="I546" s="6"/>
      <c r="J546" s="6"/>
    </row>
    <row r="547" spans="1:10">
      <c r="A547" s="9"/>
      <c r="B547" s="11"/>
      <c r="C547" s="5"/>
      <c r="D547" s="5"/>
      <c r="E547" s="5"/>
      <c r="F547" s="131"/>
      <c r="G547" s="107"/>
      <c r="H547" s="6"/>
      <c r="I547" s="6"/>
      <c r="J547" s="6"/>
    </row>
    <row r="548" spans="1:10">
      <c r="A548" s="9"/>
      <c r="B548" s="11"/>
      <c r="C548" s="5"/>
      <c r="D548" s="5"/>
      <c r="E548" s="5"/>
      <c r="F548" s="131"/>
      <c r="G548" s="107"/>
      <c r="H548" s="6"/>
      <c r="I548" s="6"/>
      <c r="J548" s="6"/>
    </row>
    <row r="549" spans="1:10">
      <c r="A549" s="9"/>
      <c r="B549" s="11"/>
      <c r="C549" s="5"/>
      <c r="D549" s="5"/>
      <c r="E549" s="5"/>
      <c r="F549" s="131"/>
      <c r="G549" s="107"/>
      <c r="H549" s="6"/>
      <c r="I549" s="6"/>
      <c r="J549" s="6"/>
    </row>
    <row r="550" spans="1:10">
      <c r="A550" s="9"/>
      <c r="B550" s="11"/>
      <c r="C550" s="5"/>
      <c r="D550" s="5"/>
      <c r="E550" s="5"/>
      <c r="F550" s="131"/>
      <c r="G550" s="107"/>
      <c r="H550" s="6"/>
      <c r="I550" s="6"/>
      <c r="J550" s="6"/>
    </row>
    <row r="551" spans="1:10">
      <c r="A551" s="9"/>
      <c r="B551" s="11"/>
      <c r="C551" s="5"/>
      <c r="D551" s="5"/>
      <c r="E551" s="5"/>
      <c r="F551" s="131"/>
      <c r="G551" s="107"/>
      <c r="H551" s="6"/>
      <c r="I551" s="6"/>
      <c r="J551" s="6"/>
    </row>
    <row r="552" spans="1:10">
      <c r="A552" s="9"/>
      <c r="B552" s="11"/>
      <c r="C552" s="5"/>
      <c r="D552" s="5"/>
      <c r="E552" s="5"/>
      <c r="F552" s="131"/>
      <c r="G552" s="107"/>
      <c r="H552" s="6"/>
      <c r="I552" s="6"/>
      <c r="J552" s="6"/>
    </row>
    <row r="553" spans="1:10">
      <c r="A553" s="9"/>
      <c r="B553" s="11"/>
      <c r="C553" s="5"/>
      <c r="D553" s="5"/>
      <c r="E553" s="5"/>
      <c r="F553" s="131"/>
      <c r="G553" s="107"/>
      <c r="H553" s="6"/>
      <c r="I553" s="6"/>
      <c r="J553" s="6"/>
    </row>
    <row r="554" spans="1:10">
      <c r="A554" s="9"/>
      <c r="B554" s="11"/>
      <c r="C554" s="5"/>
      <c r="D554" s="5"/>
      <c r="E554" s="5"/>
      <c r="F554" s="131"/>
      <c r="G554" s="107"/>
      <c r="H554" s="6"/>
      <c r="I554" s="6"/>
      <c r="J554" s="6"/>
    </row>
    <row r="555" spans="1:10">
      <c r="A555" s="9"/>
      <c r="B555" s="11"/>
      <c r="C555" s="5"/>
      <c r="D555" s="5"/>
      <c r="E555" s="5"/>
      <c r="F555" s="131"/>
      <c r="G555" s="107"/>
      <c r="H555" s="6"/>
      <c r="I555" s="6"/>
      <c r="J555" s="6"/>
    </row>
    <row r="556" spans="1:10">
      <c r="A556" s="9"/>
      <c r="B556" s="11"/>
      <c r="C556" s="5"/>
      <c r="D556" s="5"/>
      <c r="E556" s="5"/>
      <c r="F556" s="131"/>
      <c r="G556" s="107"/>
      <c r="H556" s="6"/>
      <c r="I556" s="6"/>
      <c r="J556" s="6"/>
    </row>
    <row r="557" spans="1:10">
      <c r="A557" s="9"/>
      <c r="B557" s="11"/>
      <c r="C557" s="5"/>
      <c r="D557" s="5"/>
      <c r="E557" s="5"/>
      <c r="F557" s="131"/>
      <c r="G557" s="107"/>
      <c r="H557" s="6"/>
      <c r="I557" s="6"/>
      <c r="J557" s="6"/>
    </row>
    <row r="558" spans="1:10">
      <c r="A558" s="9"/>
      <c r="B558" s="11"/>
      <c r="C558" s="5"/>
      <c r="D558" s="5"/>
      <c r="E558" s="5"/>
      <c r="F558" s="131"/>
      <c r="G558" s="107"/>
      <c r="H558" s="6"/>
      <c r="I558" s="6"/>
      <c r="J558" s="6"/>
    </row>
    <row r="559" spans="1:10">
      <c r="A559" s="9"/>
      <c r="B559" s="11"/>
      <c r="C559" s="5"/>
      <c r="D559" s="5"/>
      <c r="E559" s="5"/>
      <c r="F559" s="131"/>
      <c r="G559" s="107"/>
      <c r="H559" s="6"/>
      <c r="I559" s="6"/>
      <c r="J559" s="6"/>
    </row>
    <row r="560" spans="1:10">
      <c r="A560" s="9"/>
      <c r="B560" s="11"/>
      <c r="C560" s="5"/>
      <c r="D560" s="5"/>
      <c r="E560" s="5"/>
      <c r="F560" s="131"/>
      <c r="G560" s="107"/>
      <c r="H560" s="6"/>
      <c r="I560" s="6"/>
      <c r="J560" s="6"/>
    </row>
    <row r="561" spans="1:10">
      <c r="A561" s="9"/>
      <c r="B561" s="11"/>
      <c r="C561" s="5"/>
      <c r="D561" s="5"/>
      <c r="E561" s="5"/>
      <c r="F561" s="131"/>
      <c r="G561" s="107"/>
      <c r="H561" s="6"/>
      <c r="I561" s="6"/>
      <c r="J561" s="6"/>
    </row>
    <row r="562" spans="1:10">
      <c r="A562" s="9"/>
      <c r="B562" s="11"/>
      <c r="C562" s="5"/>
      <c r="D562" s="5"/>
      <c r="E562" s="5"/>
      <c r="F562" s="131"/>
      <c r="G562" s="107"/>
      <c r="H562" s="6"/>
      <c r="I562" s="6"/>
      <c r="J562" s="6"/>
    </row>
    <row r="563" spans="1:10">
      <c r="A563" s="9"/>
      <c r="B563" s="11"/>
      <c r="C563" s="5"/>
      <c r="D563" s="5"/>
      <c r="E563" s="5"/>
      <c r="F563" s="131"/>
      <c r="G563" s="107"/>
      <c r="H563" s="6"/>
      <c r="I563" s="6"/>
      <c r="J563" s="6"/>
    </row>
    <row r="564" spans="1:10">
      <c r="A564" s="9"/>
      <c r="B564" s="11"/>
      <c r="C564" s="5"/>
      <c r="D564" s="5"/>
      <c r="E564" s="5"/>
      <c r="F564" s="131"/>
      <c r="G564" s="107"/>
      <c r="H564" s="6"/>
      <c r="I564" s="6"/>
      <c r="J564" s="6"/>
    </row>
    <row r="565" spans="1:10">
      <c r="A565" s="9"/>
      <c r="B565" s="11"/>
      <c r="C565" s="5"/>
      <c r="D565" s="5"/>
      <c r="E565" s="5"/>
      <c r="F565" s="131"/>
      <c r="G565" s="107"/>
      <c r="H565" s="6"/>
      <c r="I565" s="6"/>
      <c r="J565" s="6"/>
    </row>
    <row r="566" spans="1:10">
      <c r="A566" s="9"/>
      <c r="B566" s="11"/>
      <c r="C566" s="5"/>
      <c r="D566" s="5"/>
      <c r="E566" s="5"/>
      <c r="F566" s="131"/>
      <c r="G566" s="107"/>
      <c r="H566" s="6"/>
      <c r="I566" s="6"/>
      <c r="J566" s="6"/>
    </row>
    <row r="567" spans="1:10">
      <c r="A567" s="9"/>
      <c r="B567" s="11"/>
      <c r="C567" s="5"/>
      <c r="D567" s="5"/>
      <c r="E567" s="5"/>
      <c r="F567" s="131"/>
      <c r="G567" s="107"/>
      <c r="H567" s="6"/>
      <c r="I567" s="6"/>
      <c r="J567" s="6"/>
    </row>
    <row r="568" spans="1:10">
      <c r="A568" s="9"/>
      <c r="B568" s="11"/>
      <c r="C568" s="5"/>
      <c r="D568" s="5"/>
      <c r="E568" s="5"/>
      <c r="F568" s="131"/>
      <c r="G568" s="107"/>
      <c r="H568" s="6"/>
      <c r="I568" s="6"/>
      <c r="J568" s="6"/>
    </row>
    <row r="569" spans="1:10">
      <c r="A569" s="9"/>
      <c r="B569" s="11"/>
      <c r="C569" s="5"/>
      <c r="D569" s="5"/>
      <c r="E569" s="5"/>
      <c r="F569" s="131"/>
      <c r="G569" s="107"/>
      <c r="H569" s="6"/>
      <c r="I569" s="6"/>
      <c r="J569" s="6"/>
    </row>
    <row r="570" spans="1:10">
      <c r="A570" s="9"/>
      <c r="B570" s="11"/>
      <c r="C570" s="5"/>
      <c r="D570" s="5"/>
      <c r="E570" s="5"/>
      <c r="F570" s="131"/>
      <c r="G570" s="107"/>
      <c r="H570" s="6"/>
      <c r="I570" s="6"/>
      <c r="J570" s="6"/>
    </row>
    <row r="571" spans="1:10">
      <c r="A571" s="9"/>
      <c r="B571" s="11"/>
      <c r="C571" s="5"/>
      <c r="D571" s="5"/>
      <c r="E571" s="5"/>
      <c r="F571" s="131"/>
      <c r="G571" s="107"/>
      <c r="H571" s="6"/>
      <c r="I571" s="6"/>
      <c r="J571" s="6"/>
    </row>
    <row r="572" spans="1:10">
      <c r="A572" s="9"/>
      <c r="B572" s="11"/>
      <c r="C572" s="5"/>
      <c r="D572" s="5"/>
      <c r="E572" s="5"/>
      <c r="F572" s="131"/>
      <c r="G572" s="107"/>
      <c r="H572" s="6"/>
      <c r="I572" s="6"/>
      <c r="J572" s="6"/>
    </row>
    <row r="573" spans="1:10">
      <c r="A573" s="9"/>
      <c r="B573" s="11"/>
      <c r="C573" s="5"/>
      <c r="D573" s="5"/>
      <c r="E573" s="5"/>
      <c r="F573" s="131"/>
      <c r="G573" s="107"/>
      <c r="H573" s="6"/>
      <c r="I573" s="6"/>
      <c r="J573" s="6"/>
    </row>
    <row r="574" spans="1:10">
      <c r="A574" s="9"/>
      <c r="B574" s="11"/>
      <c r="C574" s="5"/>
      <c r="D574" s="5"/>
      <c r="E574" s="5"/>
      <c r="F574" s="131"/>
      <c r="G574" s="107"/>
      <c r="H574" s="6"/>
      <c r="I574" s="6"/>
      <c r="J574" s="6"/>
    </row>
    <row r="575" spans="1:10">
      <c r="A575" s="9"/>
      <c r="B575" s="11"/>
      <c r="C575" s="5"/>
      <c r="D575" s="5"/>
      <c r="E575" s="5"/>
      <c r="F575" s="131"/>
      <c r="G575" s="107"/>
      <c r="H575" s="6"/>
      <c r="I575" s="6"/>
      <c r="J575" s="6"/>
    </row>
    <row r="576" spans="1:10">
      <c r="A576" s="9"/>
      <c r="B576" s="11"/>
      <c r="C576" s="5"/>
      <c r="D576" s="5"/>
      <c r="E576" s="5"/>
      <c r="F576" s="131"/>
      <c r="G576" s="107"/>
      <c r="H576" s="6"/>
      <c r="I576" s="6"/>
      <c r="J576" s="6"/>
    </row>
    <row r="577" spans="1:10">
      <c r="A577" s="9"/>
      <c r="B577" s="11"/>
      <c r="C577" s="5"/>
      <c r="D577" s="5"/>
      <c r="E577" s="5"/>
      <c r="F577" s="131"/>
      <c r="G577" s="107"/>
      <c r="H577" s="6"/>
      <c r="I577" s="6"/>
      <c r="J577" s="6"/>
    </row>
    <row r="578" spans="1:10">
      <c r="A578" s="9"/>
      <c r="B578" s="11"/>
      <c r="C578" s="5"/>
      <c r="D578" s="5"/>
      <c r="E578" s="5"/>
      <c r="F578" s="131"/>
      <c r="G578" s="107"/>
      <c r="H578" s="6"/>
      <c r="I578" s="6"/>
      <c r="J578" s="6"/>
    </row>
    <row r="579" spans="1:10">
      <c r="A579" s="9"/>
      <c r="B579" s="11"/>
      <c r="C579" s="5"/>
      <c r="D579" s="5"/>
      <c r="E579" s="5"/>
      <c r="F579" s="131"/>
      <c r="G579" s="107"/>
      <c r="H579" s="6"/>
      <c r="I579" s="6"/>
      <c r="J579" s="6"/>
    </row>
    <row r="580" spans="1:10">
      <c r="A580" s="9"/>
      <c r="B580" s="11"/>
      <c r="C580" s="5"/>
      <c r="D580" s="5"/>
      <c r="E580" s="5"/>
      <c r="F580" s="131"/>
      <c r="G580" s="107"/>
      <c r="H580" s="6"/>
      <c r="I580" s="6"/>
      <c r="J580" s="6"/>
    </row>
    <row r="581" spans="1:10">
      <c r="A581" s="9"/>
      <c r="B581" s="11"/>
      <c r="C581" s="5"/>
      <c r="D581" s="5"/>
      <c r="E581" s="5"/>
      <c r="F581" s="131"/>
      <c r="G581" s="107"/>
      <c r="H581" s="6"/>
      <c r="I581" s="6"/>
      <c r="J581" s="6"/>
    </row>
    <row r="582" spans="1:10">
      <c r="A582" s="9"/>
      <c r="B582" s="11"/>
      <c r="C582" s="5"/>
      <c r="D582" s="5"/>
      <c r="E582" s="5"/>
      <c r="F582" s="131"/>
      <c r="G582" s="107"/>
      <c r="H582" s="6"/>
      <c r="I582" s="6"/>
      <c r="J582" s="6"/>
    </row>
    <row r="583" spans="1:10">
      <c r="A583" s="9"/>
      <c r="B583" s="11"/>
      <c r="C583" s="5"/>
      <c r="D583" s="5"/>
      <c r="E583" s="5"/>
      <c r="F583" s="131"/>
      <c r="G583" s="107"/>
      <c r="H583" s="6"/>
      <c r="I583" s="6"/>
      <c r="J583" s="6"/>
    </row>
    <row r="584" spans="1:10">
      <c r="A584" s="9"/>
      <c r="B584" s="11"/>
      <c r="C584" s="5"/>
      <c r="D584" s="5"/>
      <c r="E584" s="5"/>
      <c r="F584" s="131"/>
      <c r="G584" s="107"/>
      <c r="H584" s="6"/>
      <c r="I584" s="6"/>
      <c r="J584" s="6"/>
    </row>
    <row r="585" spans="1:10">
      <c r="A585" s="9"/>
      <c r="B585" s="11"/>
      <c r="C585" s="5"/>
      <c r="D585" s="5"/>
      <c r="E585" s="5"/>
      <c r="F585" s="131"/>
      <c r="G585" s="107"/>
      <c r="H585" s="6"/>
      <c r="I585" s="6"/>
      <c r="J585" s="6"/>
    </row>
    <row r="586" spans="1:10">
      <c r="A586" s="9"/>
      <c r="B586" s="11"/>
      <c r="C586" s="5"/>
      <c r="D586" s="5"/>
      <c r="E586" s="5"/>
      <c r="F586" s="131"/>
      <c r="G586" s="107"/>
      <c r="H586" s="6"/>
      <c r="I586" s="6"/>
      <c r="J586" s="6"/>
    </row>
    <row r="587" spans="1:10">
      <c r="A587" s="9"/>
      <c r="B587" s="11"/>
      <c r="C587" s="5"/>
      <c r="D587" s="5"/>
      <c r="E587" s="5"/>
      <c r="F587" s="131"/>
      <c r="G587" s="107"/>
      <c r="H587" s="6"/>
      <c r="I587" s="6"/>
      <c r="J587" s="6"/>
    </row>
    <row r="588" spans="1:10">
      <c r="A588" s="9"/>
      <c r="B588" s="11"/>
      <c r="C588" s="5"/>
      <c r="D588" s="5"/>
      <c r="E588" s="5"/>
      <c r="F588" s="131"/>
      <c r="G588" s="107"/>
      <c r="H588" s="6"/>
      <c r="I588" s="6"/>
      <c r="J588" s="6"/>
    </row>
    <row r="589" spans="1:10">
      <c r="A589" s="9"/>
      <c r="B589" s="11"/>
      <c r="C589" s="5"/>
      <c r="D589" s="5"/>
      <c r="E589" s="5"/>
      <c r="F589" s="131"/>
      <c r="G589" s="107"/>
      <c r="H589" s="6"/>
      <c r="I589" s="6"/>
      <c r="J589" s="6"/>
    </row>
    <row r="590" spans="1:10">
      <c r="A590" s="9"/>
      <c r="B590" s="11"/>
      <c r="C590" s="5"/>
      <c r="D590" s="5"/>
      <c r="E590" s="5"/>
      <c r="F590" s="131"/>
      <c r="G590" s="107"/>
      <c r="H590" s="6"/>
      <c r="I590" s="6"/>
      <c r="J590" s="6"/>
    </row>
    <row r="591" spans="1:10">
      <c r="A591" s="9"/>
      <c r="B591" s="11"/>
      <c r="C591" s="5"/>
      <c r="D591" s="5"/>
      <c r="E591" s="5"/>
      <c r="F591" s="131"/>
      <c r="G591" s="107"/>
      <c r="H591" s="6"/>
      <c r="I591" s="6"/>
      <c r="J591" s="6"/>
    </row>
    <row r="592" spans="1:10">
      <c r="A592" s="9"/>
      <c r="B592" s="11"/>
      <c r="C592" s="5"/>
      <c r="D592" s="5"/>
      <c r="E592" s="5"/>
      <c r="F592" s="131"/>
      <c r="G592" s="107"/>
      <c r="H592" s="6"/>
      <c r="I592" s="6"/>
      <c r="J592" s="6"/>
    </row>
    <row r="593" spans="1:10">
      <c r="A593" s="9"/>
      <c r="B593" s="11"/>
      <c r="C593" s="5"/>
      <c r="D593" s="5"/>
      <c r="E593" s="5"/>
      <c r="F593" s="131"/>
      <c r="G593" s="107"/>
      <c r="H593" s="6"/>
      <c r="I593" s="6"/>
      <c r="J593" s="6"/>
    </row>
    <row r="594" spans="1:10">
      <c r="A594" s="9"/>
      <c r="B594" s="11"/>
      <c r="C594" s="5"/>
      <c r="D594" s="5"/>
      <c r="E594" s="5"/>
      <c r="F594" s="131"/>
      <c r="G594" s="107"/>
      <c r="H594" s="6"/>
      <c r="I594" s="6"/>
      <c r="J594" s="6"/>
    </row>
    <row r="595" spans="1:10">
      <c r="A595" s="9"/>
      <c r="B595" s="11"/>
      <c r="C595" s="5"/>
      <c r="D595" s="5"/>
      <c r="E595" s="5"/>
      <c r="F595" s="131"/>
      <c r="G595" s="107"/>
      <c r="H595" s="6"/>
      <c r="I595" s="6"/>
      <c r="J595" s="6"/>
    </row>
    <row r="596" spans="1:10">
      <c r="A596" s="9"/>
      <c r="B596" s="11"/>
      <c r="C596" s="5"/>
      <c r="D596" s="5"/>
      <c r="E596" s="5"/>
      <c r="F596" s="131"/>
      <c r="G596" s="107"/>
      <c r="H596" s="6"/>
      <c r="I596" s="6"/>
      <c r="J596" s="6"/>
    </row>
    <row r="597" spans="1:10">
      <c r="A597" s="9"/>
      <c r="B597" s="11"/>
      <c r="C597" s="5"/>
      <c r="D597" s="5"/>
      <c r="E597" s="5"/>
      <c r="F597" s="131"/>
      <c r="G597" s="107"/>
      <c r="H597" s="6"/>
      <c r="I597" s="6"/>
      <c r="J597" s="6"/>
    </row>
    <row r="598" spans="1:10">
      <c r="A598" s="9"/>
      <c r="B598" s="11"/>
      <c r="C598" s="5"/>
      <c r="D598" s="5"/>
      <c r="E598" s="5"/>
      <c r="F598" s="131"/>
      <c r="G598" s="107"/>
      <c r="H598" s="6"/>
      <c r="I598" s="6"/>
      <c r="J598" s="6"/>
    </row>
    <row r="599" spans="1:10">
      <c r="A599" s="9"/>
      <c r="B599" s="11"/>
      <c r="C599" s="5"/>
      <c r="D599" s="5"/>
      <c r="E599" s="5"/>
      <c r="F599" s="131"/>
      <c r="G599" s="107"/>
      <c r="H599" s="6"/>
      <c r="I599" s="6"/>
      <c r="J599" s="6"/>
    </row>
    <row r="600" spans="1:10">
      <c r="A600" s="9"/>
      <c r="B600" s="11"/>
      <c r="C600" s="5"/>
      <c r="D600" s="5"/>
      <c r="E600" s="5"/>
      <c r="F600" s="131"/>
      <c r="G600" s="107"/>
      <c r="H600" s="6"/>
      <c r="I600" s="6"/>
      <c r="J600" s="6"/>
    </row>
    <row r="601" spans="1:10">
      <c r="A601" s="9"/>
      <c r="B601" s="11"/>
      <c r="C601" s="5"/>
      <c r="D601" s="5"/>
      <c r="E601" s="5"/>
      <c r="F601" s="131"/>
      <c r="G601" s="107"/>
      <c r="H601" s="6"/>
      <c r="I601" s="6"/>
      <c r="J601" s="6"/>
    </row>
    <row r="602" spans="1:10">
      <c r="A602" s="9"/>
      <c r="B602" s="11"/>
      <c r="C602" s="5"/>
      <c r="D602" s="5"/>
      <c r="E602" s="5"/>
      <c r="F602" s="131"/>
      <c r="G602" s="107"/>
      <c r="H602" s="6"/>
      <c r="I602" s="6"/>
      <c r="J602" s="6"/>
    </row>
    <row r="603" spans="1:10">
      <c r="A603" s="9"/>
      <c r="B603" s="11"/>
      <c r="C603" s="5"/>
      <c r="D603" s="5"/>
      <c r="E603" s="5"/>
      <c r="F603" s="131"/>
      <c r="G603" s="107"/>
      <c r="H603" s="6"/>
      <c r="I603" s="6"/>
      <c r="J603" s="6"/>
    </row>
    <row r="604" spans="1:10">
      <c r="A604" s="9"/>
      <c r="B604" s="11"/>
      <c r="C604" s="5"/>
      <c r="D604" s="5"/>
      <c r="E604" s="5"/>
      <c r="F604" s="131"/>
      <c r="G604" s="107"/>
      <c r="H604" s="6"/>
      <c r="I604" s="6"/>
      <c r="J604" s="6"/>
    </row>
    <row r="605" spans="1:10">
      <c r="A605" s="9"/>
      <c r="B605" s="11"/>
      <c r="C605" s="5"/>
      <c r="D605" s="5"/>
      <c r="E605" s="5"/>
      <c r="F605" s="131"/>
      <c r="G605" s="107"/>
      <c r="H605" s="6"/>
      <c r="I605" s="6"/>
      <c r="J605" s="6"/>
    </row>
    <row r="606" spans="1:10">
      <c r="A606" s="9"/>
      <c r="B606" s="11"/>
      <c r="C606" s="5"/>
      <c r="D606" s="5"/>
      <c r="E606" s="5"/>
      <c r="F606" s="131"/>
      <c r="G606" s="107"/>
      <c r="H606" s="6"/>
      <c r="I606" s="6"/>
      <c r="J606" s="6"/>
    </row>
    <row r="607" spans="1:10">
      <c r="A607" s="9"/>
      <c r="B607" s="11"/>
      <c r="C607" s="5"/>
      <c r="D607" s="5"/>
      <c r="E607" s="5"/>
      <c r="F607" s="131"/>
      <c r="G607" s="107"/>
      <c r="H607" s="6"/>
      <c r="I607" s="6"/>
      <c r="J607" s="6"/>
    </row>
    <row r="608" spans="1:10">
      <c r="A608" s="9"/>
      <c r="B608" s="11"/>
      <c r="C608" s="5"/>
      <c r="D608" s="5"/>
      <c r="E608" s="5"/>
      <c r="F608" s="131"/>
      <c r="G608" s="107"/>
      <c r="H608" s="6"/>
      <c r="I608" s="6"/>
      <c r="J608" s="6"/>
    </row>
    <row r="609" spans="1:10">
      <c r="A609" s="9"/>
      <c r="B609" s="11"/>
      <c r="C609" s="5"/>
      <c r="D609" s="5"/>
      <c r="E609" s="5"/>
      <c r="F609" s="131"/>
      <c r="G609" s="107"/>
      <c r="H609" s="6"/>
      <c r="I609" s="6"/>
      <c r="J609" s="6"/>
    </row>
    <row r="610" spans="1:10">
      <c r="A610" s="9"/>
      <c r="B610" s="11"/>
      <c r="C610" s="5"/>
      <c r="D610" s="5"/>
      <c r="E610" s="5"/>
      <c r="F610" s="131"/>
      <c r="G610" s="107"/>
      <c r="H610" s="6"/>
      <c r="I610" s="6"/>
      <c r="J610" s="6"/>
    </row>
    <row r="611" spans="1:10">
      <c r="A611" s="9"/>
      <c r="B611" s="11"/>
      <c r="C611" s="5"/>
      <c r="D611" s="5"/>
      <c r="E611" s="5"/>
      <c r="F611" s="131"/>
      <c r="G611" s="107"/>
      <c r="H611" s="6"/>
      <c r="I611" s="6"/>
      <c r="J611" s="6"/>
    </row>
    <row r="612" spans="1:10">
      <c r="A612" s="9"/>
      <c r="B612" s="11"/>
      <c r="C612" s="5"/>
      <c r="D612" s="5"/>
      <c r="E612" s="5"/>
      <c r="F612" s="131"/>
      <c r="G612" s="107"/>
      <c r="H612" s="6"/>
      <c r="I612" s="6"/>
      <c r="J612" s="6"/>
    </row>
    <row r="613" spans="1:10">
      <c r="A613" s="9"/>
      <c r="B613" s="11"/>
      <c r="C613" s="5"/>
      <c r="D613" s="5"/>
      <c r="E613" s="5"/>
      <c r="F613" s="131"/>
      <c r="G613" s="107"/>
      <c r="H613" s="6"/>
      <c r="I613" s="6"/>
      <c r="J613" s="6"/>
    </row>
    <row r="614" spans="1:10">
      <c r="A614" s="9"/>
      <c r="B614" s="11"/>
      <c r="C614" s="5"/>
      <c r="D614" s="5"/>
      <c r="E614" s="5"/>
      <c r="F614" s="131"/>
      <c r="G614" s="107"/>
      <c r="H614" s="6"/>
      <c r="I614" s="6"/>
      <c r="J614" s="6"/>
    </row>
    <row r="615" spans="1:10">
      <c r="A615" s="9"/>
      <c r="B615" s="11"/>
      <c r="C615" s="5"/>
      <c r="D615" s="5"/>
      <c r="E615" s="5"/>
      <c r="F615" s="131"/>
      <c r="G615" s="107"/>
      <c r="H615" s="6"/>
      <c r="I615" s="6"/>
      <c r="J615" s="6"/>
    </row>
    <row r="616" spans="1:10">
      <c r="A616" s="9"/>
      <c r="B616" s="11"/>
      <c r="C616" s="5"/>
      <c r="D616" s="5"/>
      <c r="E616" s="5"/>
      <c r="F616" s="131"/>
      <c r="G616" s="107"/>
      <c r="H616" s="6"/>
      <c r="I616" s="6"/>
      <c r="J616" s="6"/>
    </row>
    <row r="617" spans="1:10">
      <c r="A617" s="9"/>
      <c r="B617" s="11"/>
      <c r="C617" s="5"/>
      <c r="D617" s="5"/>
      <c r="E617" s="5"/>
      <c r="F617" s="131"/>
      <c r="G617" s="107"/>
      <c r="H617" s="6"/>
      <c r="I617" s="6"/>
      <c r="J617" s="6"/>
    </row>
    <row r="618" spans="1:10">
      <c r="A618" s="9"/>
      <c r="B618" s="11"/>
      <c r="C618" s="5"/>
      <c r="D618" s="5"/>
      <c r="E618" s="5"/>
      <c r="F618" s="131"/>
      <c r="G618" s="107"/>
      <c r="H618" s="6"/>
      <c r="I618" s="6"/>
      <c r="J618" s="6"/>
    </row>
    <row r="619" spans="1:10">
      <c r="A619" s="9"/>
      <c r="B619" s="11"/>
      <c r="C619" s="5"/>
      <c r="D619" s="5"/>
      <c r="E619" s="5"/>
      <c r="F619" s="131"/>
      <c r="G619" s="107"/>
      <c r="H619" s="6"/>
      <c r="I619" s="6"/>
      <c r="J619" s="6"/>
    </row>
    <row r="620" spans="1:10">
      <c r="A620" s="9"/>
      <c r="B620" s="11"/>
      <c r="C620" s="5"/>
      <c r="D620" s="5"/>
      <c r="E620" s="5"/>
      <c r="F620" s="131"/>
      <c r="G620" s="107"/>
      <c r="H620" s="6"/>
      <c r="I620" s="6"/>
      <c r="J620" s="6"/>
    </row>
    <row r="621" spans="1:10">
      <c r="A621" s="9"/>
      <c r="B621" s="11"/>
      <c r="C621" s="5"/>
      <c r="D621" s="5"/>
      <c r="E621" s="5"/>
      <c r="F621" s="131"/>
      <c r="G621" s="107"/>
      <c r="H621" s="6"/>
      <c r="I621" s="6"/>
      <c r="J621" s="6"/>
    </row>
    <row r="622" spans="1:10">
      <c r="A622" s="9"/>
      <c r="B622" s="11"/>
      <c r="C622" s="5"/>
      <c r="D622" s="5"/>
      <c r="E622" s="5"/>
      <c r="F622" s="131"/>
      <c r="G622" s="107"/>
      <c r="H622" s="6"/>
      <c r="I622" s="6"/>
      <c r="J622" s="6"/>
    </row>
    <row r="623" spans="1:10">
      <c r="A623" s="9"/>
      <c r="B623" s="11"/>
      <c r="C623" s="5"/>
      <c r="D623" s="5"/>
      <c r="E623" s="5"/>
      <c r="F623" s="131"/>
      <c r="G623" s="107"/>
      <c r="H623" s="6"/>
      <c r="I623" s="6"/>
      <c r="J623" s="6"/>
    </row>
    <row r="624" spans="1:10">
      <c r="A624" s="9"/>
      <c r="B624" s="11"/>
      <c r="C624" s="5"/>
      <c r="D624" s="5"/>
      <c r="E624" s="5"/>
      <c r="F624" s="131"/>
      <c r="G624" s="107"/>
      <c r="H624" s="6"/>
      <c r="I624" s="6"/>
      <c r="J624" s="6"/>
    </row>
    <row r="625" spans="1:10">
      <c r="A625" s="9"/>
      <c r="B625" s="11"/>
      <c r="C625" s="5"/>
      <c r="D625" s="5"/>
      <c r="E625" s="5"/>
      <c r="F625" s="131"/>
      <c r="G625" s="107"/>
      <c r="H625" s="6"/>
      <c r="I625" s="6"/>
      <c r="J625" s="6"/>
    </row>
    <row r="626" spans="1:10">
      <c r="A626" s="9"/>
      <c r="B626" s="11"/>
      <c r="C626" s="5"/>
      <c r="D626" s="5"/>
      <c r="E626" s="5"/>
      <c r="F626" s="131"/>
      <c r="G626" s="107"/>
      <c r="H626" s="6"/>
      <c r="I626" s="6"/>
      <c r="J626" s="6"/>
    </row>
    <row r="627" spans="1:10">
      <c r="A627" s="9"/>
      <c r="B627" s="11"/>
      <c r="C627" s="5"/>
      <c r="D627" s="5"/>
      <c r="E627" s="5"/>
      <c r="F627" s="131"/>
      <c r="G627" s="107"/>
      <c r="H627" s="6"/>
      <c r="I627" s="6"/>
      <c r="J627" s="6"/>
    </row>
    <row r="628" spans="1:10">
      <c r="A628" s="9"/>
      <c r="B628" s="11"/>
      <c r="C628" s="5"/>
      <c r="D628" s="5"/>
      <c r="E628" s="5"/>
      <c r="F628" s="131"/>
      <c r="G628" s="107"/>
      <c r="H628" s="6"/>
      <c r="I628" s="6"/>
      <c r="J628" s="6"/>
    </row>
    <row r="629" spans="1:10">
      <c r="A629" s="9"/>
      <c r="B629" s="11"/>
      <c r="C629" s="5"/>
      <c r="D629" s="5"/>
      <c r="E629" s="5"/>
      <c r="F629" s="131"/>
      <c r="G629" s="107"/>
      <c r="H629" s="6"/>
      <c r="I629" s="6"/>
      <c r="J629" s="6"/>
    </row>
    <row r="630" spans="1:10">
      <c r="A630" s="9"/>
      <c r="B630" s="11"/>
      <c r="C630" s="5"/>
      <c r="D630" s="5"/>
      <c r="E630" s="5"/>
      <c r="F630" s="131"/>
      <c r="G630" s="107"/>
      <c r="H630" s="6"/>
      <c r="I630" s="6"/>
      <c r="J630" s="6"/>
    </row>
    <row r="631" spans="1:10">
      <c r="A631" s="9"/>
      <c r="B631" s="11"/>
      <c r="C631" s="5"/>
      <c r="D631" s="5"/>
      <c r="E631" s="5"/>
      <c r="F631" s="131"/>
      <c r="G631" s="107"/>
      <c r="H631" s="6"/>
      <c r="I631" s="6"/>
      <c r="J631" s="6"/>
    </row>
    <row r="632" spans="1:10">
      <c r="A632" s="9"/>
      <c r="B632" s="11"/>
      <c r="C632" s="5"/>
      <c r="D632" s="5"/>
      <c r="E632" s="5"/>
      <c r="F632" s="131"/>
      <c r="G632" s="107"/>
      <c r="H632" s="6"/>
      <c r="I632" s="6"/>
      <c r="J632" s="6"/>
    </row>
    <row r="633" spans="1:10">
      <c r="A633" s="9"/>
      <c r="B633" s="11"/>
      <c r="C633" s="5"/>
      <c r="D633" s="5"/>
      <c r="E633" s="5"/>
      <c r="F633" s="131"/>
      <c r="G633" s="107"/>
      <c r="H633" s="6"/>
      <c r="I633" s="6"/>
      <c r="J633" s="6"/>
    </row>
    <row r="634" spans="1:10">
      <c r="A634" s="9"/>
      <c r="B634" s="11"/>
      <c r="C634" s="5"/>
      <c r="D634" s="5"/>
      <c r="E634" s="5"/>
      <c r="F634" s="131"/>
      <c r="G634" s="107"/>
      <c r="H634" s="6"/>
      <c r="I634" s="6"/>
      <c r="J634" s="6"/>
    </row>
    <row r="635" spans="1:10">
      <c r="A635" s="9"/>
      <c r="B635" s="11"/>
      <c r="C635" s="5"/>
      <c r="D635" s="5"/>
      <c r="E635" s="5"/>
      <c r="F635" s="131"/>
      <c r="G635" s="107"/>
      <c r="H635" s="6"/>
      <c r="I635" s="6"/>
      <c r="J635" s="6"/>
    </row>
    <row r="636" spans="1:10">
      <c r="A636" s="9"/>
      <c r="B636" s="11"/>
      <c r="C636" s="5"/>
      <c r="D636" s="5"/>
      <c r="E636" s="5"/>
      <c r="F636" s="131"/>
      <c r="G636" s="107"/>
      <c r="H636" s="6"/>
      <c r="I636" s="6"/>
      <c r="J636" s="6"/>
    </row>
    <row r="637" spans="1:10">
      <c r="A637" s="9"/>
      <c r="B637" s="11"/>
      <c r="C637" s="5"/>
      <c r="D637" s="5"/>
      <c r="E637" s="5"/>
      <c r="F637" s="131"/>
      <c r="G637" s="107"/>
      <c r="H637" s="6"/>
      <c r="I637" s="6"/>
      <c r="J637" s="6"/>
    </row>
    <row r="638" spans="1:10">
      <c r="A638" s="9"/>
      <c r="B638" s="11"/>
      <c r="C638" s="5"/>
      <c r="D638" s="5"/>
      <c r="E638" s="5"/>
      <c r="F638" s="131"/>
      <c r="G638" s="107"/>
      <c r="H638" s="6"/>
      <c r="I638" s="6"/>
      <c r="J638" s="6"/>
    </row>
    <row r="639" spans="1:10">
      <c r="A639" s="9"/>
      <c r="B639" s="11"/>
      <c r="C639" s="5"/>
      <c r="D639" s="5"/>
      <c r="E639" s="5"/>
      <c r="F639" s="131"/>
      <c r="G639" s="107"/>
      <c r="H639" s="6"/>
      <c r="I639" s="6"/>
      <c r="J639" s="6"/>
    </row>
    <row r="640" spans="1:10">
      <c r="A640" s="9"/>
      <c r="B640" s="11"/>
      <c r="C640" s="5"/>
      <c r="D640" s="5"/>
      <c r="E640" s="5"/>
      <c r="F640" s="131"/>
      <c r="G640" s="107"/>
      <c r="H640" s="6"/>
      <c r="I640" s="6"/>
      <c r="J640" s="6"/>
    </row>
    <row r="641" spans="1:10">
      <c r="A641" s="9"/>
      <c r="B641" s="11"/>
      <c r="C641" s="5"/>
      <c r="D641" s="5"/>
      <c r="E641" s="5"/>
      <c r="F641" s="131"/>
      <c r="G641" s="107"/>
      <c r="H641" s="6"/>
      <c r="I641" s="6"/>
      <c r="J641" s="6"/>
    </row>
    <row r="642" spans="1:10">
      <c r="A642" s="9"/>
      <c r="B642" s="11"/>
      <c r="C642" s="5"/>
      <c r="D642" s="5"/>
      <c r="E642" s="5"/>
      <c r="F642" s="131"/>
      <c r="G642" s="107"/>
      <c r="H642" s="6"/>
      <c r="I642" s="6"/>
      <c r="J642" s="6"/>
    </row>
    <row r="643" spans="1:10">
      <c r="A643" s="9"/>
      <c r="B643" s="11"/>
      <c r="C643" s="5"/>
      <c r="D643" s="5"/>
      <c r="E643" s="5"/>
      <c r="F643" s="131"/>
      <c r="G643" s="107"/>
      <c r="H643" s="6"/>
      <c r="I643" s="6"/>
      <c r="J643" s="6"/>
    </row>
    <row r="644" spans="1:10">
      <c r="A644" s="9"/>
      <c r="B644" s="11"/>
      <c r="C644" s="5"/>
      <c r="D644" s="5"/>
      <c r="E644" s="5"/>
      <c r="F644" s="131"/>
      <c r="G644" s="107"/>
      <c r="H644" s="6"/>
      <c r="I644" s="6"/>
      <c r="J644" s="6"/>
    </row>
    <row r="645" spans="1:10">
      <c r="A645" s="9"/>
      <c r="B645" s="11"/>
      <c r="C645" s="5"/>
      <c r="D645" s="5"/>
      <c r="E645" s="5"/>
      <c r="F645" s="131"/>
      <c r="G645" s="107"/>
      <c r="H645" s="6"/>
      <c r="I645" s="6"/>
      <c r="J645" s="6"/>
    </row>
    <row r="646" spans="1:10">
      <c r="A646" s="9"/>
      <c r="B646" s="11"/>
      <c r="C646" s="5"/>
      <c r="D646" s="5"/>
      <c r="E646" s="5"/>
      <c r="F646" s="131"/>
      <c r="G646" s="107"/>
      <c r="H646" s="6"/>
      <c r="I646" s="6"/>
      <c r="J646" s="6"/>
    </row>
    <row r="647" spans="1:10">
      <c r="A647" s="9"/>
      <c r="B647" s="11"/>
      <c r="C647" s="5"/>
      <c r="D647" s="5"/>
      <c r="E647" s="5"/>
      <c r="F647" s="131"/>
      <c r="G647" s="107"/>
      <c r="H647" s="6"/>
      <c r="I647" s="6"/>
      <c r="J647" s="6"/>
    </row>
    <row r="648" spans="1:10">
      <c r="A648" s="9"/>
      <c r="B648" s="11"/>
      <c r="C648" s="5"/>
      <c r="D648" s="5"/>
      <c r="E648" s="5"/>
      <c r="F648" s="131"/>
      <c r="G648" s="107"/>
      <c r="H648" s="6"/>
      <c r="I648" s="6"/>
      <c r="J648" s="6"/>
    </row>
    <row r="649" spans="1:10">
      <c r="A649" s="9"/>
      <c r="B649" s="11"/>
      <c r="C649" s="5"/>
      <c r="D649" s="5"/>
      <c r="E649" s="5"/>
      <c r="F649" s="131"/>
      <c r="G649" s="107"/>
      <c r="H649" s="6"/>
      <c r="I649" s="6"/>
      <c r="J649" s="6"/>
    </row>
    <row r="650" spans="1:10">
      <c r="A650" s="9"/>
      <c r="B650" s="11"/>
      <c r="C650" s="5"/>
      <c r="D650" s="5"/>
      <c r="E650" s="5"/>
      <c r="F650" s="131"/>
      <c r="G650" s="107"/>
      <c r="H650" s="6"/>
      <c r="I650" s="6"/>
      <c r="J650" s="6"/>
    </row>
    <row r="651" spans="1:10">
      <c r="A651" s="9"/>
      <c r="B651" s="11"/>
      <c r="C651" s="5"/>
      <c r="D651" s="5"/>
      <c r="E651" s="5"/>
      <c r="F651" s="131"/>
      <c r="G651" s="107"/>
      <c r="H651" s="6"/>
      <c r="I651" s="6"/>
      <c r="J651" s="6"/>
    </row>
    <row r="652" spans="1:10">
      <c r="A652" s="9"/>
      <c r="B652" s="11"/>
      <c r="C652" s="5"/>
      <c r="D652" s="5"/>
      <c r="E652" s="5"/>
      <c r="F652" s="131"/>
      <c r="G652" s="107"/>
      <c r="H652" s="6"/>
      <c r="I652" s="6"/>
      <c r="J652" s="6"/>
    </row>
    <row r="653" spans="1:10">
      <c r="A653" s="9"/>
      <c r="B653" s="11"/>
      <c r="C653" s="5"/>
      <c r="D653" s="5"/>
      <c r="E653" s="5"/>
      <c r="F653" s="131"/>
      <c r="G653" s="107"/>
      <c r="H653" s="6"/>
      <c r="I653" s="6"/>
      <c r="J653" s="6"/>
    </row>
    <row r="654" spans="1:10">
      <c r="A654" s="9"/>
      <c r="B654" s="11"/>
      <c r="C654" s="5"/>
      <c r="D654" s="5"/>
      <c r="E654" s="5"/>
      <c r="F654" s="131"/>
      <c r="G654" s="107"/>
      <c r="H654" s="6"/>
      <c r="I654" s="6"/>
      <c r="J654" s="6"/>
    </row>
    <row r="655" spans="1:10">
      <c r="A655" s="9"/>
      <c r="B655" s="11"/>
      <c r="C655" s="5"/>
      <c r="D655" s="5"/>
      <c r="E655" s="5"/>
      <c r="F655" s="131"/>
      <c r="G655" s="107"/>
      <c r="H655" s="6"/>
      <c r="I655" s="6"/>
      <c r="J655" s="6"/>
    </row>
    <row r="656" spans="1:10">
      <c r="A656" s="9"/>
      <c r="B656" s="11"/>
      <c r="C656" s="5"/>
      <c r="D656" s="5"/>
      <c r="E656" s="5"/>
      <c r="F656" s="131"/>
      <c r="G656" s="107"/>
      <c r="H656" s="6"/>
      <c r="I656" s="6"/>
      <c r="J656" s="6"/>
    </row>
    <row r="657" spans="1:10">
      <c r="A657" s="9"/>
      <c r="B657" s="11"/>
      <c r="C657" s="5"/>
      <c r="D657" s="5"/>
      <c r="E657" s="5"/>
      <c r="F657" s="131"/>
      <c r="G657" s="107"/>
      <c r="H657" s="6"/>
      <c r="I657" s="6"/>
      <c r="J657" s="6"/>
    </row>
    <row r="658" spans="1:10">
      <c r="A658" s="9"/>
      <c r="B658" s="11"/>
      <c r="C658" s="5"/>
      <c r="D658" s="5"/>
      <c r="E658" s="5"/>
      <c r="F658" s="131"/>
      <c r="G658" s="107"/>
      <c r="H658" s="6"/>
      <c r="I658" s="6"/>
      <c r="J658" s="6"/>
    </row>
    <row r="659" spans="1:10">
      <c r="A659" s="9"/>
      <c r="B659" s="11"/>
      <c r="C659" s="5"/>
      <c r="D659" s="5"/>
      <c r="E659" s="5"/>
      <c r="F659" s="131"/>
      <c r="G659" s="107"/>
      <c r="H659" s="6"/>
      <c r="I659" s="6"/>
      <c r="J659" s="6"/>
    </row>
    <row r="660" spans="1:10">
      <c r="A660" s="9"/>
      <c r="B660" s="11"/>
      <c r="C660" s="5"/>
      <c r="D660" s="5"/>
      <c r="E660" s="5"/>
      <c r="F660" s="131"/>
      <c r="G660" s="107"/>
      <c r="H660" s="6"/>
      <c r="I660" s="6"/>
      <c r="J660" s="6"/>
    </row>
    <row r="661" spans="1:10">
      <c r="A661" s="9"/>
      <c r="B661" s="11"/>
      <c r="C661" s="5"/>
      <c r="D661" s="5"/>
      <c r="E661" s="5"/>
      <c r="F661" s="131"/>
      <c r="G661" s="107"/>
      <c r="H661" s="6"/>
      <c r="I661" s="6"/>
      <c r="J661" s="6"/>
    </row>
    <row r="662" spans="1:10">
      <c r="A662" s="9"/>
      <c r="B662" s="11"/>
      <c r="C662" s="5"/>
      <c r="D662" s="5"/>
      <c r="E662" s="5"/>
      <c r="F662" s="131"/>
      <c r="G662" s="107"/>
      <c r="H662" s="6"/>
      <c r="I662" s="6"/>
      <c r="J662" s="6"/>
    </row>
    <row r="663" spans="1:10">
      <c r="A663" s="9"/>
      <c r="B663" s="11"/>
      <c r="C663" s="5"/>
      <c r="D663" s="5"/>
      <c r="E663" s="5"/>
      <c r="F663" s="131"/>
      <c r="G663" s="107"/>
      <c r="H663" s="6"/>
      <c r="I663" s="6"/>
      <c r="J663" s="6"/>
    </row>
    <row r="664" spans="1:10">
      <c r="A664" s="9"/>
      <c r="B664" s="11"/>
      <c r="C664" s="5"/>
      <c r="D664" s="5"/>
      <c r="E664" s="5"/>
      <c r="F664" s="131"/>
      <c r="G664" s="107"/>
      <c r="H664" s="6"/>
      <c r="I664" s="6"/>
      <c r="J664" s="6"/>
    </row>
    <row r="665" spans="1:10">
      <c r="A665" s="9"/>
      <c r="B665" s="11"/>
      <c r="C665" s="5"/>
      <c r="D665" s="5"/>
      <c r="E665" s="5"/>
      <c r="F665" s="131"/>
      <c r="G665" s="107"/>
      <c r="H665" s="6"/>
      <c r="I665" s="6"/>
      <c r="J665" s="6"/>
    </row>
    <row r="666" spans="1:10">
      <c r="A666" s="9"/>
      <c r="B666" s="11"/>
      <c r="C666" s="5"/>
      <c r="D666" s="5"/>
      <c r="E666" s="5"/>
      <c r="F666" s="131"/>
      <c r="G666" s="107"/>
      <c r="H666" s="6"/>
      <c r="I666" s="6"/>
      <c r="J666" s="6"/>
    </row>
    <row r="667" spans="1:10">
      <c r="A667" s="9"/>
      <c r="B667" s="11"/>
      <c r="C667" s="5"/>
      <c r="D667" s="5"/>
      <c r="E667" s="5"/>
      <c r="F667" s="131"/>
      <c r="G667" s="107"/>
      <c r="H667" s="6"/>
      <c r="I667" s="6"/>
      <c r="J667" s="6"/>
    </row>
    <row r="668" spans="1:10">
      <c r="A668" s="9"/>
      <c r="B668" s="11"/>
      <c r="C668" s="5"/>
      <c r="D668" s="5"/>
      <c r="E668" s="5"/>
      <c r="F668" s="131"/>
      <c r="G668" s="107"/>
      <c r="H668" s="6"/>
      <c r="I668" s="6"/>
      <c r="J668" s="6"/>
    </row>
    <row r="669" spans="1:10">
      <c r="A669" s="9"/>
      <c r="B669" s="11"/>
      <c r="C669" s="5"/>
      <c r="D669" s="5"/>
      <c r="E669" s="5"/>
      <c r="F669" s="131"/>
      <c r="G669" s="107"/>
      <c r="H669" s="6"/>
      <c r="I669" s="6"/>
      <c r="J669" s="6"/>
    </row>
    <row r="670" spans="1:10">
      <c r="A670" s="9"/>
      <c r="B670" s="11"/>
      <c r="C670" s="5"/>
      <c r="D670" s="5"/>
      <c r="E670" s="5"/>
      <c r="F670" s="131"/>
      <c r="G670" s="107"/>
      <c r="H670" s="6"/>
      <c r="I670" s="6"/>
      <c r="J670" s="6"/>
    </row>
    <row r="671" spans="1:10">
      <c r="A671" s="9"/>
      <c r="B671" s="11"/>
      <c r="C671" s="5"/>
      <c r="D671" s="5"/>
      <c r="E671" s="5"/>
      <c r="F671" s="131"/>
      <c r="G671" s="107"/>
      <c r="H671" s="6"/>
      <c r="I671" s="6"/>
      <c r="J671" s="6"/>
    </row>
    <row r="672" spans="1:10">
      <c r="A672" s="9"/>
      <c r="B672" s="11"/>
      <c r="C672" s="5"/>
      <c r="D672" s="5"/>
      <c r="E672" s="5"/>
      <c r="F672" s="131"/>
      <c r="G672" s="107"/>
      <c r="H672" s="6"/>
      <c r="I672" s="6"/>
      <c r="J672" s="6"/>
    </row>
    <row r="673" spans="1:10">
      <c r="A673" s="9"/>
      <c r="B673" s="11"/>
      <c r="C673" s="5"/>
      <c r="D673" s="5"/>
      <c r="E673" s="5"/>
      <c r="F673" s="131"/>
      <c r="G673" s="107"/>
      <c r="H673" s="6"/>
      <c r="I673" s="6"/>
      <c r="J673" s="6"/>
    </row>
    <row r="674" spans="1:10">
      <c r="A674" s="9"/>
      <c r="B674" s="11"/>
      <c r="C674" s="5"/>
      <c r="D674" s="5"/>
      <c r="E674" s="5"/>
      <c r="F674" s="131"/>
      <c r="G674" s="107"/>
      <c r="H674" s="6"/>
      <c r="I674" s="6"/>
      <c r="J674" s="6"/>
    </row>
    <row r="675" spans="1:10">
      <c r="A675" s="9"/>
      <c r="B675" s="11"/>
      <c r="C675" s="5"/>
      <c r="D675" s="5"/>
      <c r="E675" s="5"/>
      <c r="F675" s="131"/>
      <c r="G675" s="107"/>
      <c r="H675" s="6"/>
      <c r="I675" s="6"/>
      <c r="J675" s="6"/>
    </row>
    <row r="676" spans="1:10">
      <c r="A676" s="9"/>
      <c r="B676" s="11"/>
      <c r="C676" s="5"/>
      <c r="D676" s="5"/>
      <c r="E676" s="5"/>
      <c r="F676" s="131"/>
      <c r="G676" s="107"/>
      <c r="H676" s="6"/>
      <c r="I676" s="6"/>
      <c r="J676" s="6"/>
    </row>
    <row r="677" spans="1:10">
      <c r="A677" s="9"/>
      <c r="B677" s="11"/>
      <c r="C677" s="5"/>
      <c r="D677" s="5"/>
      <c r="E677" s="5"/>
      <c r="F677" s="131"/>
      <c r="G677" s="107"/>
      <c r="H677" s="6"/>
      <c r="I677" s="6"/>
      <c r="J677" s="6"/>
    </row>
    <row r="678" spans="1:10">
      <c r="A678" s="9"/>
      <c r="B678" s="11"/>
      <c r="C678" s="5"/>
      <c r="D678" s="5"/>
      <c r="E678" s="5"/>
      <c r="F678" s="131"/>
      <c r="G678" s="107"/>
      <c r="H678" s="6"/>
      <c r="I678" s="6"/>
      <c r="J678" s="6"/>
    </row>
    <row r="679" spans="1:10">
      <c r="A679" s="9"/>
      <c r="B679" s="11"/>
      <c r="C679" s="5"/>
      <c r="D679" s="5"/>
      <c r="E679" s="5"/>
      <c r="F679" s="131"/>
      <c r="G679" s="107"/>
      <c r="H679" s="6"/>
      <c r="I679" s="6"/>
      <c r="J679" s="6"/>
    </row>
    <row r="680" spans="1:10">
      <c r="A680" s="9"/>
      <c r="B680" s="11"/>
      <c r="C680" s="5"/>
      <c r="D680" s="5"/>
      <c r="E680" s="5"/>
      <c r="F680" s="131"/>
      <c r="G680" s="107"/>
      <c r="H680" s="6"/>
      <c r="I680" s="6"/>
      <c r="J680" s="6"/>
    </row>
    <row r="681" spans="1:10">
      <c r="A681" s="9"/>
      <c r="B681" s="11"/>
      <c r="C681" s="5"/>
      <c r="D681" s="5"/>
      <c r="E681" s="5"/>
      <c r="F681" s="131"/>
      <c r="G681" s="107"/>
      <c r="H681" s="6"/>
      <c r="I681" s="6"/>
      <c r="J681" s="6"/>
    </row>
    <row r="682" spans="1:10">
      <c r="A682" s="9"/>
      <c r="B682" s="11"/>
      <c r="C682" s="5"/>
      <c r="D682" s="5"/>
      <c r="E682" s="5"/>
      <c r="F682" s="131"/>
      <c r="G682" s="107"/>
      <c r="H682" s="6"/>
      <c r="I682" s="6"/>
      <c r="J682" s="6"/>
    </row>
    <row r="683" spans="1:10">
      <c r="A683" s="9"/>
      <c r="B683" s="11"/>
      <c r="C683" s="5"/>
      <c r="D683" s="5"/>
      <c r="E683" s="5"/>
      <c r="F683" s="131"/>
      <c r="G683" s="107"/>
      <c r="H683" s="6"/>
      <c r="I683" s="6"/>
      <c r="J683" s="6"/>
    </row>
    <row r="684" spans="1:10">
      <c r="A684" s="9"/>
      <c r="B684" s="11"/>
      <c r="C684" s="5"/>
      <c r="D684" s="5"/>
      <c r="E684" s="5"/>
      <c r="F684" s="131"/>
      <c r="G684" s="107"/>
      <c r="H684" s="6"/>
      <c r="I684" s="6"/>
      <c r="J684" s="6"/>
    </row>
    <row r="685" spans="1:10">
      <c r="A685" s="9"/>
      <c r="B685" s="11"/>
      <c r="C685" s="5"/>
      <c r="D685" s="5"/>
      <c r="E685" s="5"/>
      <c r="F685" s="131"/>
      <c r="G685" s="107"/>
      <c r="H685" s="6"/>
      <c r="I685" s="6"/>
      <c r="J685" s="6"/>
    </row>
    <row r="686" spans="1:10">
      <c r="A686" s="9"/>
      <c r="B686" s="11"/>
      <c r="C686" s="5"/>
      <c r="D686" s="5"/>
      <c r="E686" s="5"/>
      <c r="F686" s="131"/>
      <c r="G686" s="107"/>
      <c r="H686" s="6"/>
      <c r="I686" s="6"/>
      <c r="J686" s="6"/>
    </row>
    <row r="687" spans="1:10">
      <c r="A687" s="9"/>
      <c r="B687" s="11"/>
      <c r="C687" s="5"/>
      <c r="D687" s="5"/>
      <c r="E687" s="5"/>
      <c r="F687" s="131"/>
      <c r="G687" s="107"/>
      <c r="H687" s="6"/>
      <c r="I687" s="6"/>
      <c r="J687" s="6"/>
    </row>
    <row r="688" spans="1:10">
      <c r="A688" s="9"/>
      <c r="B688" s="11"/>
      <c r="C688" s="5"/>
      <c r="D688" s="5"/>
      <c r="E688" s="5"/>
      <c r="F688" s="131"/>
      <c r="G688" s="107"/>
      <c r="H688" s="6"/>
      <c r="I688" s="6"/>
      <c r="J688" s="6"/>
    </row>
    <row r="689" spans="1:10">
      <c r="A689" s="9"/>
      <c r="B689" s="11"/>
      <c r="C689" s="5"/>
      <c r="D689" s="5"/>
      <c r="E689" s="5"/>
      <c r="F689" s="131"/>
      <c r="G689" s="107"/>
      <c r="H689" s="6"/>
      <c r="I689" s="6"/>
      <c r="J689" s="6"/>
    </row>
    <row r="690" spans="1:10">
      <c r="A690" s="9"/>
      <c r="B690" s="11"/>
      <c r="C690" s="5"/>
      <c r="D690" s="5"/>
      <c r="E690" s="5"/>
      <c r="F690" s="131"/>
      <c r="G690" s="107"/>
      <c r="H690" s="6"/>
      <c r="I690" s="6"/>
      <c r="J690" s="6"/>
    </row>
    <row r="691" spans="1:10">
      <c r="A691" s="9"/>
      <c r="B691" s="11"/>
      <c r="C691" s="5"/>
      <c r="D691" s="5"/>
      <c r="E691" s="5"/>
      <c r="F691" s="131"/>
      <c r="G691" s="107"/>
      <c r="H691" s="6"/>
      <c r="I691" s="6"/>
      <c r="J691" s="6"/>
    </row>
    <row r="692" spans="1:10">
      <c r="A692" s="9"/>
      <c r="B692" s="11"/>
      <c r="C692" s="5"/>
      <c r="D692" s="5"/>
      <c r="E692" s="5"/>
      <c r="F692" s="131"/>
      <c r="G692" s="107"/>
      <c r="H692" s="6"/>
      <c r="I692" s="6"/>
      <c r="J692" s="6"/>
    </row>
    <row r="693" spans="1:10">
      <c r="A693" s="9"/>
      <c r="B693" s="11"/>
      <c r="C693" s="5"/>
      <c r="D693" s="5"/>
      <c r="E693" s="5"/>
      <c r="F693" s="131"/>
      <c r="G693" s="107"/>
      <c r="H693" s="6"/>
      <c r="I693" s="6"/>
      <c r="J693" s="6"/>
    </row>
    <row r="694" spans="1:10">
      <c r="A694" s="9"/>
      <c r="B694" s="11"/>
      <c r="C694" s="5"/>
      <c r="D694" s="5"/>
      <c r="E694" s="5"/>
      <c r="F694" s="131"/>
      <c r="G694" s="107"/>
      <c r="H694" s="6"/>
      <c r="I694" s="6"/>
      <c r="J694" s="6"/>
    </row>
    <row r="695" spans="1:10">
      <c r="A695" s="9"/>
      <c r="B695" s="11"/>
      <c r="C695" s="5"/>
      <c r="D695" s="5"/>
      <c r="E695" s="5"/>
      <c r="F695" s="131"/>
      <c r="G695" s="107"/>
      <c r="H695" s="6"/>
      <c r="I695" s="6"/>
      <c r="J695" s="6"/>
    </row>
    <row r="696" spans="1:10">
      <c r="A696" s="9"/>
      <c r="B696" s="11"/>
      <c r="C696" s="5"/>
      <c r="D696" s="5"/>
      <c r="E696" s="5"/>
      <c r="F696" s="131"/>
      <c r="G696" s="107"/>
      <c r="H696" s="6"/>
      <c r="I696" s="6"/>
      <c r="J696" s="6"/>
    </row>
    <row r="697" spans="1:10">
      <c r="A697" s="9"/>
      <c r="B697" s="11"/>
      <c r="C697" s="5"/>
      <c r="D697" s="5"/>
      <c r="E697" s="5"/>
      <c r="F697" s="131"/>
      <c r="G697" s="107"/>
      <c r="H697" s="6"/>
      <c r="I697" s="6"/>
      <c r="J697" s="6"/>
    </row>
    <row r="698" spans="1:10">
      <c r="A698" s="9"/>
      <c r="B698" s="11"/>
      <c r="C698" s="5"/>
      <c r="D698" s="5"/>
      <c r="E698" s="5"/>
      <c r="F698" s="131"/>
      <c r="G698" s="107"/>
      <c r="H698" s="6"/>
      <c r="I698" s="6"/>
      <c r="J698" s="6"/>
    </row>
    <row r="699" spans="1:10">
      <c r="A699" s="9"/>
      <c r="B699" s="11"/>
      <c r="C699" s="5"/>
      <c r="D699" s="5"/>
      <c r="E699" s="5"/>
      <c r="F699" s="131"/>
      <c r="G699" s="107"/>
      <c r="H699" s="6"/>
      <c r="I699" s="6"/>
      <c r="J699" s="6"/>
    </row>
    <row r="700" spans="1:10">
      <c r="A700" s="9"/>
      <c r="B700" s="11"/>
      <c r="C700" s="5"/>
      <c r="D700" s="5"/>
      <c r="E700" s="5"/>
      <c r="F700" s="131"/>
      <c r="G700" s="107"/>
      <c r="H700" s="6"/>
      <c r="I700" s="6"/>
      <c r="J700" s="6"/>
    </row>
    <row r="701" spans="1:10">
      <c r="A701" s="9"/>
      <c r="B701" s="11"/>
      <c r="C701" s="5"/>
      <c r="D701" s="5"/>
      <c r="E701" s="5"/>
      <c r="F701" s="131"/>
      <c r="G701" s="107"/>
      <c r="H701" s="6"/>
      <c r="I701" s="6"/>
      <c r="J701" s="6"/>
    </row>
    <row r="702" spans="1:10">
      <c r="A702" s="9"/>
      <c r="B702" s="11"/>
      <c r="C702" s="5"/>
      <c r="D702" s="5"/>
      <c r="E702" s="5"/>
      <c r="F702" s="131"/>
      <c r="G702" s="107"/>
      <c r="H702" s="6"/>
      <c r="I702" s="6"/>
      <c r="J702" s="6"/>
    </row>
    <row r="703" spans="1:10">
      <c r="A703" s="9"/>
      <c r="B703" s="11"/>
      <c r="C703" s="5"/>
      <c r="D703" s="5"/>
      <c r="E703" s="5"/>
      <c r="F703" s="131"/>
      <c r="G703" s="107"/>
      <c r="H703" s="6"/>
      <c r="I703" s="6"/>
      <c r="J703" s="6"/>
    </row>
    <row r="704" spans="1:10">
      <c r="A704" s="9"/>
      <c r="B704" s="11"/>
      <c r="C704" s="5"/>
      <c r="D704" s="5"/>
      <c r="E704" s="5"/>
      <c r="F704" s="131"/>
      <c r="G704" s="107"/>
      <c r="H704" s="6"/>
      <c r="I704" s="6"/>
      <c r="J704" s="6"/>
    </row>
    <row r="705" spans="1:10">
      <c r="A705" s="9"/>
      <c r="B705" s="11"/>
      <c r="C705" s="5"/>
      <c r="D705" s="5"/>
      <c r="E705" s="5"/>
      <c r="F705" s="131"/>
      <c r="G705" s="107"/>
      <c r="H705" s="6"/>
      <c r="I705" s="6"/>
      <c r="J705" s="6"/>
    </row>
    <row r="706" spans="1:10">
      <c r="A706" s="9"/>
      <c r="B706" s="11"/>
      <c r="C706" s="5"/>
      <c r="D706" s="5"/>
      <c r="E706" s="5"/>
      <c r="F706" s="131"/>
      <c r="G706" s="107"/>
      <c r="H706" s="6"/>
      <c r="I706" s="6"/>
      <c r="J706" s="6"/>
    </row>
    <row r="707" spans="1:10">
      <c r="A707" s="9"/>
      <c r="B707" s="11"/>
      <c r="C707" s="5"/>
      <c r="D707" s="5"/>
      <c r="E707" s="5"/>
      <c r="F707" s="131"/>
      <c r="G707" s="107"/>
      <c r="H707" s="6"/>
      <c r="I707" s="6"/>
      <c r="J707" s="6"/>
    </row>
    <row r="708" spans="1:10">
      <c r="A708" s="9"/>
      <c r="B708" s="11"/>
      <c r="C708" s="5"/>
      <c r="D708" s="5"/>
      <c r="E708" s="5"/>
      <c r="F708" s="131"/>
      <c r="G708" s="107"/>
      <c r="H708" s="6"/>
      <c r="I708" s="6"/>
      <c r="J708" s="6"/>
    </row>
    <row r="709" spans="1:10">
      <c r="A709" s="9"/>
      <c r="B709" s="11"/>
      <c r="C709" s="5"/>
      <c r="D709" s="5"/>
      <c r="E709" s="5"/>
      <c r="F709" s="131"/>
      <c r="G709" s="107"/>
      <c r="H709" s="6"/>
      <c r="I709" s="6"/>
      <c r="J709" s="6"/>
    </row>
    <row r="710" spans="1:10">
      <c r="A710" s="9"/>
      <c r="B710" s="11"/>
      <c r="C710" s="5"/>
      <c r="D710" s="5"/>
      <c r="E710" s="5"/>
      <c r="F710" s="131"/>
      <c r="G710" s="107"/>
      <c r="H710" s="6"/>
      <c r="I710" s="6"/>
      <c r="J710" s="6"/>
    </row>
    <row r="711" spans="1:10">
      <c r="A711" s="9"/>
      <c r="B711" s="11"/>
      <c r="C711" s="5"/>
      <c r="D711" s="5"/>
      <c r="E711" s="5"/>
      <c r="F711" s="131"/>
      <c r="G711" s="107"/>
      <c r="H711" s="6"/>
      <c r="I711" s="6"/>
      <c r="J711" s="6"/>
    </row>
    <row r="712" spans="1:10">
      <c r="A712" s="9"/>
      <c r="B712" s="11"/>
      <c r="C712" s="5"/>
      <c r="D712" s="5"/>
      <c r="E712" s="5"/>
      <c r="F712" s="131"/>
      <c r="G712" s="107"/>
      <c r="H712" s="6"/>
      <c r="I712" s="6"/>
      <c r="J712" s="6"/>
    </row>
    <row r="713" spans="1:10">
      <c r="A713" s="9"/>
      <c r="B713" s="11"/>
      <c r="C713" s="5"/>
      <c r="D713" s="5"/>
      <c r="E713" s="5"/>
      <c r="F713" s="131"/>
      <c r="G713" s="107"/>
      <c r="H713" s="6"/>
      <c r="I713" s="6"/>
      <c r="J713" s="6"/>
    </row>
    <row r="714" spans="1:10">
      <c r="A714" s="9"/>
      <c r="B714" s="11"/>
      <c r="C714" s="5"/>
      <c r="D714" s="5"/>
      <c r="E714" s="5"/>
      <c r="F714" s="131"/>
      <c r="G714" s="107"/>
      <c r="H714" s="6"/>
      <c r="I714" s="6"/>
      <c r="J714" s="6"/>
    </row>
    <row r="715" spans="1:10">
      <c r="A715" s="9"/>
      <c r="B715" s="11"/>
      <c r="C715" s="5"/>
      <c r="D715" s="5"/>
      <c r="E715" s="5"/>
      <c r="F715" s="131"/>
      <c r="G715" s="107"/>
      <c r="H715" s="6"/>
      <c r="I715" s="6"/>
      <c r="J715" s="6"/>
    </row>
    <row r="716" spans="1:10">
      <c r="A716" s="9"/>
      <c r="B716" s="11"/>
      <c r="C716" s="5"/>
      <c r="D716" s="5"/>
      <c r="E716" s="5"/>
      <c r="F716" s="131"/>
      <c r="G716" s="107"/>
      <c r="H716" s="6"/>
      <c r="I716" s="6"/>
      <c r="J716" s="6"/>
    </row>
    <row r="717" spans="1:10">
      <c r="A717" s="9"/>
      <c r="B717" s="11"/>
      <c r="C717" s="5"/>
      <c r="D717" s="5"/>
      <c r="E717" s="5"/>
      <c r="F717" s="131"/>
      <c r="G717" s="107"/>
      <c r="H717" s="6"/>
      <c r="I717" s="6"/>
      <c r="J717" s="6"/>
    </row>
    <row r="718" spans="1:10">
      <c r="A718" s="9"/>
      <c r="B718" s="11"/>
      <c r="C718" s="5"/>
      <c r="D718" s="5"/>
      <c r="E718" s="5"/>
      <c r="F718" s="131"/>
      <c r="G718" s="107"/>
      <c r="H718" s="6"/>
      <c r="I718" s="6"/>
      <c r="J718" s="6"/>
    </row>
    <row r="719" spans="1:10">
      <c r="A719" s="9"/>
      <c r="B719" s="11"/>
      <c r="C719" s="5"/>
      <c r="D719" s="5"/>
      <c r="E719" s="5"/>
      <c r="F719" s="131"/>
      <c r="G719" s="107"/>
      <c r="H719" s="6"/>
      <c r="I719" s="6"/>
      <c r="J719" s="6"/>
    </row>
    <row r="720" spans="1:10">
      <c r="A720" s="9"/>
      <c r="B720" s="11"/>
      <c r="C720" s="5"/>
      <c r="D720" s="5"/>
      <c r="E720" s="5"/>
      <c r="F720" s="131"/>
      <c r="G720" s="107"/>
      <c r="H720" s="6"/>
      <c r="I720" s="6"/>
      <c r="J720" s="6"/>
    </row>
    <row r="721" spans="1:10">
      <c r="A721" s="9"/>
      <c r="B721" s="11"/>
      <c r="C721" s="5"/>
      <c r="D721" s="5"/>
      <c r="E721" s="5"/>
      <c r="F721" s="131"/>
      <c r="G721" s="107"/>
      <c r="H721" s="6"/>
      <c r="I721" s="6"/>
      <c r="J721" s="6"/>
    </row>
    <row r="722" spans="1:10">
      <c r="A722" s="9"/>
      <c r="B722" s="11"/>
      <c r="C722" s="5"/>
      <c r="D722" s="5"/>
      <c r="E722" s="5"/>
      <c r="F722" s="131"/>
      <c r="G722" s="107"/>
      <c r="H722" s="6"/>
      <c r="I722" s="6"/>
      <c r="J722" s="6"/>
    </row>
    <row r="723" spans="1:10">
      <c r="A723" s="9"/>
      <c r="B723" s="11"/>
      <c r="C723" s="5"/>
      <c r="D723" s="5"/>
      <c r="E723" s="5"/>
      <c r="F723" s="131"/>
      <c r="G723" s="107"/>
      <c r="H723" s="6"/>
      <c r="I723" s="6"/>
      <c r="J723" s="6"/>
    </row>
    <row r="724" spans="1:10">
      <c r="A724" s="9"/>
      <c r="B724" s="11"/>
      <c r="C724" s="5"/>
      <c r="D724" s="5"/>
      <c r="E724" s="5"/>
      <c r="F724" s="131"/>
      <c r="G724" s="107"/>
      <c r="H724" s="6"/>
      <c r="I724" s="6"/>
      <c r="J724" s="6"/>
    </row>
    <row r="725" spans="1:10">
      <c r="A725" s="9"/>
      <c r="B725" s="11"/>
      <c r="C725" s="5"/>
      <c r="D725" s="5"/>
      <c r="E725" s="5"/>
      <c r="F725" s="131"/>
      <c r="G725" s="107"/>
      <c r="H725" s="6"/>
      <c r="I725" s="6"/>
      <c r="J725" s="6"/>
    </row>
    <row r="726" spans="1:10">
      <c r="A726" s="9"/>
      <c r="B726" s="11"/>
      <c r="C726" s="5"/>
      <c r="D726" s="5"/>
      <c r="E726" s="5"/>
      <c r="F726" s="131"/>
      <c r="G726" s="107"/>
      <c r="H726" s="6"/>
      <c r="I726" s="6"/>
      <c r="J726" s="6"/>
    </row>
    <row r="727" spans="1:10">
      <c r="A727" s="9"/>
      <c r="B727" s="11"/>
      <c r="C727" s="5"/>
      <c r="D727" s="5"/>
      <c r="E727" s="5"/>
      <c r="F727" s="131"/>
      <c r="G727" s="107"/>
      <c r="H727" s="6"/>
      <c r="I727" s="6"/>
      <c r="J727" s="6"/>
    </row>
    <row r="728" spans="1:10">
      <c r="A728" s="9"/>
      <c r="B728" s="11"/>
      <c r="C728" s="5"/>
      <c r="D728" s="5"/>
      <c r="E728" s="5"/>
      <c r="F728" s="131"/>
      <c r="G728" s="107"/>
      <c r="H728" s="6"/>
      <c r="I728" s="6"/>
      <c r="J728" s="6"/>
    </row>
    <row r="729" spans="1:10">
      <c r="A729" s="9"/>
      <c r="B729" s="11"/>
      <c r="C729" s="5"/>
      <c r="D729" s="5"/>
      <c r="E729" s="5"/>
      <c r="F729" s="131"/>
      <c r="G729" s="107"/>
      <c r="H729" s="6"/>
      <c r="I729" s="6"/>
      <c r="J729" s="6"/>
    </row>
    <row r="730" spans="1:10">
      <c r="A730" s="9"/>
      <c r="B730" s="11"/>
      <c r="C730" s="5"/>
      <c r="D730" s="5"/>
      <c r="E730" s="5"/>
      <c r="F730" s="131"/>
      <c r="G730" s="107"/>
      <c r="H730" s="6"/>
      <c r="I730" s="6"/>
      <c r="J730" s="6"/>
    </row>
    <row r="731" spans="1:10">
      <c r="A731" s="9"/>
      <c r="B731" s="11"/>
      <c r="C731" s="5"/>
      <c r="D731" s="5"/>
      <c r="E731" s="5"/>
      <c r="F731" s="131"/>
      <c r="G731" s="107"/>
      <c r="H731" s="6"/>
      <c r="I731" s="6"/>
      <c r="J731" s="6"/>
    </row>
    <row r="732" spans="1:10">
      <c r="A732" s="9"/>
      <c r="B732" s="11"/>
      <c r="C732" s="5"/>
      <c r="D732" s="5"/>
      <c r="E732" s="5"/>
      <c r="F732" s="131"/>
      <c r="G732" s="107"/>
      <c r="H732" s="6"/>
      <c r="I732" s="6"/>
      <c r="J732" s="6"/>
    </row>
    <row r="733" spans="1:10">
      <c r="A733" s="9"/>
      <c r="B733" s="11"/>
      <c r="C733" s="5"/>
      <c r="D733" s="5"/>
      <c r="E733" s="5"/>
      <c r="F733" s="131"/>
      <c r="G733" s="107"/>
      <c r="H733" s="6"/>
      <c r="I733" s="6"/>
      <c r="J733" s="6"/>
    </row>
    <row r="734" spans="1:10">
      <c r="A734" s="9"/>
      <c r="B734" s="11"/>
      <c r="C734" s="5"/>
      <c r="D734" s="5"/>
      <c r="E734" s="5"/>
      <c r="F734" s="131"/>
      <c r="G734" s="107"/>
      <c r="H734" s="6"/>
      <c r="I734" s="6"/>
      <c r="J734" s="6"/>
    </row>
    <row r="735" spans="1:10">
      <c r="A735" s="9"/>
      <c r="B735" s="11"/>
      <c r="C735" s="5"/>
      <c r="D735" s="5"/>
      <c r="E735" s="5"/>
      <c r="F735" s="131"/>
      <c r="G735" s="107"/>
      <c r="H735" s="6"/>
      <c r="I735" s="6"/>
      <c r="J735" s="6"/>
    </row>
    <row r="736" spans="1:10">
      <c r="A736" s="9"/>
      <c r="B736" s="11"/>
      <c r="C736" s="5"/>
      <c r="D736" s="5"/>
      <c r="E736" s="5"/>
      <c r="F736" s="131"/>
      <c r="G736" s="107"/>
      <c r="H736" s="6"/>
      <c r="I736" s="6"/>
      <c r="J736" s="6"/>
    </row>
    <row r="737" spans="1:10">
      <c r="A737" s="9"/>
      <c r="B737" s="11"/>
      <c r="C737" s="5"/>
      <c r="D737" s="5"/>
      <c r="E737" s="5"/>
      <c r="F737" s="131"/>
      <c r="G737" s="107"/>
      <c r="H737" s="6"/>
      <c r="I737" s="6"/>
      <c r="J737" s="6"/>
    </row>
    <row r="738" spans="1:10">
      <c r="A738" s="9"/>
      <c r="B738" s="11"/>
      <c r="C738" s="5"/>
      <c r="D738" s="5"/>
      <c r="E738" s="5"/>
      <c r="F738" s="131"/>
      <c r="G738" s="107"/>
      <c r="H738" s="6"/>
      <c r="I738" s="6"/>
      <c r="J738" s="6"/>
    </row>
    <row r="739" spans="1:10">
      <c r="A739" s="9"/>
      <c r="B739" s="11"/>
      <c r="C739" s="5"/>
      <c r="D739" s="5"/>
      <c r="E739" s="5"/>
      <c r="F739" s="131"/>
      <c r="G739" s="107"/>
      <c r="H739" s="6"/>
      <c r="I739" s="6"/>
      <c r="J739" s="6"/>
    </row>
    <row r="740" spans="1:10">
      <c r="A740" s="9"/>
      <c r="B740" s="11"/>
      <c r="C740" s="5"/>
      <c r="D740" s="5"/>
      <c r="E740" s="5"/>
      <c r="F740" s="131"/>
      <c r="G740" s="107"/>
      <c r="H740" s="6"/>
      <c r="I740" s="6"/>
      <c r="J740" s="6"/>
    </row>
    <row r="741" spans="1:10">
      <c r="A741" s="9"/>
      <c r="B741" s="11"/>
      <c r="C741" s="5"/>
      <c r="D741" s="5"/>
      <c r="E741" s="5"/>
      <c r="F741" s="131"/>
      <c r="G741" s="107"/>
      <c r="H741" s="6"/>
      <c r="I741" s="6"/>
      <c r="J741" s="6"/>
    </row>
    <row r="742" spans="1:10">
      <c r="A742" s="9"/>
      <c r="B742" s="11"/>
      <c r="C742" s="5"/>
      <c r="D742" s="5"/>
      <c r="E742" s="5"/>
      <c r="F742" s="131"/>
      <c r="G742" s="107"/>
      <c r="H742" s="6"/>
      <c r="I742" s="6"/>
      <c r="J742" s="6"/>
    </row>
    <row r="743" spans="1:10">
      <c r="A743" s="9"/>
      <c r="B743" s="11"/>
      <c r="C743" s="5"/>
      <c r="D743" s="5"/>
      <c r="E743" s="5"/>
      <c r="F743" s="131"/>
      <c r="G743" s="107"/>
      <c r="H743" s="6"/>
      <c r="I743" s="6"/>
      <c r="J743" s="6"/>
    </row>
    <row r="744" spans="1:10">
      <c r="A744" s="9"/>
      <c r="B744" s="11"/>
      <c r="C744" s="5"/>
      <c r="D744" s="5"/>
      <c r="E744" s="5"/>
      <c r="F744" s="131"/>
      <c r="G744" s="107"/>
      <c r="H744" s="6"/>
      <c r="I744" s="6"/>
      <c r="J744" s="6"/>
    </row>
    <row r="745" spans="1:10">
      <c r="A745" s="9"/>
      <c r="B745" s="11"/>
      <c r="C745" s="5"/>
      <c r="D745" s="5"/>
      <c r="E745" s="5"/>
      <c r="F745" s="131"/>
      <c r="G745" s="107"/>
      <c r="H745" s="6"/>
      <c r="I745" s="6"/>
      <c r="J745" s="6"/>
    </row>
    <row r="746" spans="1:10">
      <c r="A746" s="9"/>
      <c r="B746" s="11"/>
      <c r="C746" s="5"/>
      <c r="D746" s="5"/>
      <c r="E746" s="5"/>
      <c r="F746" s="131"/>
      <c r="G746" s="107"/>
      <c r="H746" s="6"/>
      <c r="I746" s="6"/>
      <c r="J746" s="6"/>
    </row>
    <row r="747" spans="1:10">
      <c r="A747" s="9"/>
      <c r="B747" s="11"/>
      <c r="C747" s="5"/>
      <c r="D747" s="5"/>
      <c r="E747" s="5"/>
      <c r="F747" s="131"/>
      <c r="G747" s="107"/>
      <c r="H747" s="6"/>
      <c r="I747" s="6"/>
      <c r="J747" s="6"/>
    </row>
    <row r="748" spans="1:10">
      <c r="A748" s="9"/>
      <c r="B748" s="11"/>
      <c r="C748" s="5"/>
      <c r="D748" s="5"/>
      <c r="E748" s="5"/>
      <c r="F748" s="131"/>
      <c r="G748" s="107"/>
      <c r="H748" s="6"/>
      <c r="I748" s="6"/>
      <c r="J748" s="6"/>
    </row>
    <row r="749" spans="1:10">
      <c r="A749" s="9"/>
      <c r="B749" s="11"/>
      <c r="C749" s="5"/>
      <c r="D749" s="5"/>
      <c r="E749" s="5"/>
      <c r="F749" s="131"/>
      <c r="G749" s="107"/>
      <c r="H749" s="6"/>
      <c r="I749" s="6"/>
      <c r="J749" s="6"/>
    </row>
    <row r="750" spans="1:10">
      <c r="A750" s="9"/>
      <c r="B750" s="11"/>
      <c r="C750" s="5"/>
      <c r="D750" s="5"/>
      <c r="E750" s="5"/>
      <c r="F750" s="131"/>
      <c r="G750" s="107"/>
      <c r="H750" s="6"/>
      <c r="I750" s="6"/>
      <c r="J750" s="6"/>
    </row>
    <row r="751" spans="1:10">
      <c r="A751" s="9"/>
      <c r="B751" s="11"/>
      <c r="C751" s="5"/>
      <c r="D751" s="5"/>
      <c r="E751" s="5"/>
      <c r="F751" s="131"/>
      <c r="G751" s="107"/>
      <c r="H751" s="6"/>
      <c r="I751" s="6"/>
      <c r="J751" s="6"/>
    </row>
    <row r="752" spans="1:10">
      <c r="A752" s="9"/>
      <c r="B752" s="11"/>
      <c r="C752" s="5"/>
      <c r="D752" s="5"/>
      <c r="E752" s="5"/>
      <c r="F752" s="131"/>
      <c r="G752" s="107"/>
      <c r="H752" s="6"/>
      <c r="I752" s="6"/>
      <c r="J752" s="6"/>
    </row>
    <row r="753" spans="1:10">
      <c r="A753" s="9"/>
      <c r="B753" s="11"/>
      <c r="C753" s="5"/>
      <c r="D753" s="5"/>
      <c r="E753" s="5"/>
      <c r="F753" s="131"/>
      <c r="G753" s="107"/>
      <c r="H753" s="6"/>
      <c r="I753" s="6"/>
      <c r="J753" s="6"/>
    </row>
    <row r="754" spans="1:10">
      <c r="A754" s="9"/>
      <c r="B754" s="11"/>
      <c r="C754" s="5"/>
      <c r="D754" s="5"/>
      <c r="E754" s="5"/>
      <c r="F754" s="131"/>
      <c r="G754" s="107"/>
      <c r="H754" s="6"/>
      <c r="I754" s="6"/>
      <c r="J754" s="6"/>
    </row>
    <row r="755" spans="1:10">
      <c r="A755" s="9"/>
      <c r="B755" s="11"/>
      <c r="C755" s="5"/>
      <c r="D755" s="5"/>
      <c r="E755" s="5"/>
      <c r="F755" s="131"/>
      <c r="G755" s="107"/>
      <c r="H755" s="6"/>
      <c r="I755" s="6"/>
      <c r="J755" s="6"/>
    </row>
    <row r="756" spans="1:10">
      <c r="A756" s="9"/>
      <c r="B756" s="11"/>
      <c r="C756" s="5"/>
      <c r="D756" s="5"/>
      <c r="E756" s="5"/>
      <c r="F756" s="131"/>
      <c r="G756" s="107"/>
      <c r="H756" s="6"/>
      <c r="I756" s="6"/>
      <c r="J756" s="6"/>
    </row>
    <row r="757" spans="1:10">
      <c r="A757" s="9"/>
      <c r="B757" s="11"/>
      <c r="C757" s="5"/>
      <c r="D757" s="5"/>
      <c r="E757" s="5"/>
      <c r="F757" s="131"/>
      <c r="G757" s="107"/>
      <c r="H757" s="6"/>
      <c r="I757" s="6"/>
      <c r="J757" s="6"/>
    </row>
    <row r="758" spans="1:10">
      <c r="A758" s="9"/>
      <c r="B758" s="11"/>
      <c r="C758" s="5"/>
      <c r="D758" s="5"/>
      <c r="E758" s="5"/>
      <c r="F758" s="131"/>
      <c r="G758" s="107"/>
      <c r="H758" s="6"/>
      <c r="I758" s="6"/>
      <c r="J758" s="6"/>
    </row>
    <row r="759" spans="1:10">
      <c r="A759" s="9"/>
      <c r="B759" s="11"/>
      <c r="C759" s="5"/>
      <c r="D759" s="5"/>
      <c r="E759" s="5"/>
      <c r="F759" s="131"/>
      <c r="G759" s="107"/>
      <c r="H759" s="6"/>
      <c r="I759" s="6"/>
      <c r="J759" s="6"/>
    </row>
    <row r="760" spans="1:10">
      <c r="A760" s="9"/>
      <c r="B760" s="11"/>
      <c r="C760" s="5"/>
      <c r="D760" s="5"/>
      <c r="E760" s="5"/>
      <c r="F760" s="131"/>
      <c r="G760" s="107"/>
      <c r="H760" s="6"/>
      <c r="I760" s="6"/>
      <c r="J760" s="6"/>
    </row>
    <row r="761" spans="1:10">
      <c r="A761" s="9"/>
      <c r="B761" s="11"/>
      <c r="C761" s="5"/>
      <c r="D761" s="5"/>
      <c r="E761" s="5"/>
      <c r="F761" s="131"/>
      <c r="G761" s="107"/>
      <c r="H761" s="6"/>
      <c r="I761" s="6"/>
      <c r="J761" s="6"/>
    </row>
    <row r="762" spans="1:10">
      <c r="A762" s="9"/>
      <c r="B762" s="11"/>
      <c r="C762" s="5"/>
      <c r="D762" s="5"/>
      <c r="E762" s="5"/>
      <c r="F762" s="131"/>
      <c r="G762" s="107"/>
      <c r="H762" s="6"/>
      <c r="I762" s="6"/>
      <c r="J762" s="6"/>
    </row>
    <row r="763" spans="1:10">
      <c r="A763" s="9"/>
      <c r="B763" s="11"/>
      <c r="C763" s="5"/>
      <c r="D763" s="5"/>
      <c r="E763" s="5"/>
      <c r="F763" s="131"/>
      <c r="G763" s="107"/>
      <c r="H763" s="6"/>
      <c r="I763" s="6"/>
      <c r="J763" s="6"/>
    </row>
    <row r="764" spans="1:10">
      <c r="A764" s="9"/>
      <c r="B764" s="11"/>
      <c r="C764" s="5"/>
      <c r="D764" s="5"/>
      <c r="E764" s="5"/>
      <c r="F764" s="131"/>
      <c r="G764" s="107"/>
      <c r="H764" s="6"/>
      <c r="I764" s="6"/>
      <c r="J764" s="6"/>
    </row>
    <row r="765" spans="1:10">
      <c r="A765" s="9"/>
      <c r="B765" s="11"/>
      <c r="C765" s="5"/>
      <c r="D765" s="5"/>
      <c r="E765" s="5"/>
      <c r="F765" s="131"/>
      <c r="G765" s="107"/>
      <c r="H765" s="6"/>
      <c r="I765" s="6"/>
      <c r="J765" s="6"/>
    </row>
    <row r="766" spans="1:10">
      <c r="A766" s="9"/>
      <c r="B766" s="11"/>
      <c r="C766" s="5"/>
      <c r="D766" s="5"/>
      <c r="E766" s="5"/>
      <c r="F766" s="131"/>
      <c r="G766" s="107"/>
      <c r="H766" s="6"/>
      <c r="I766" s="6"/>
      <c r="J766" s="6"/>
    </row>
    <row r="767" spans="1:10">
      <c r="A767" s="9"/>
      <c r="B767" s="11"/>
      <c r="C767" s="5"/>
      <c r="D767" s="5"/>
      <c r="E767" s="5"/>
      <c r="F767" s="131"/>
      <c r="G767" s="107"/>
      <c r="H767" s="6"/>
      <c r="I767" s="6"/>
      <c r="J767" s="6"/>
    </row>
    <row r="768" spans="1:10">
      <c r="A768" s="9"/>
      <c r="B768" s="11"/>
      <c r="C768" s="5"/>
      <c r="D768" s="5"/>
      <c r="E768" s="5"/>
      <c r="F768" s="131"/>
      <c r="G768" s="107"/>
      <c r="H768" s="6"/>
      <c r="I768" s="6"/>
      <c r="J768" s="6"/>
    </row>
    <row r="769" spans="1:10">
      <c r="A769" s="9"/>
      <c r="B769" s="11"/>
      <c r="C769" s="5"/>
      <c r="D769" s="5"/>
      <c r="E769" s="5"/>
      <c r="F769" s="131"/>
      <c r="G769" s="107"/>
      <c r="H769" s="6"/>
      <c r="I769" s="6"/>
      <c r="J769" s="6"/>
    </row>
    <row r="770" spans="1:10">
      <c r="A770" s="9"/>
      <c r="B770" s="11"/>
      <c r="C770" s="5"/>
      <c r="D770" s="5"/>
      <c r="E770" s="5"/>
      <c r="F770" s="131"/>
      <c r="G770" s="107"/>
      <c r="H770" s="6"/>
      <c r="I770" s="6"/>
      <c r="J770" s="6"/>
    </row>
    <row r="771" spans="1:10">
      <c r="A771" s="9"/>
      <c r="B771" s="11"/>
      <c r="C771" s="5"/>
      <c r="D771" s="5"/>
      <c r="E771" s="5"/>
      <c r="F771" s="131"/>
      <c r="G771" s="107"/>
      <c r="H771" s="6"/>
      <c r="I771" s="6"/>
      <c r="J771" s="6"/>
    </row>
    <row r="772" spans="1:10">
      <c r="A772" s="9"/>
      <c r="B772" s="11"/>
      <c r="C772" s="5"/>
      <c r="D772" s="5"/>
      <c r="E772" s="5"/>
      <c r="F772" s="131"/>
      <c r="G772" s="107"/>
      <c r="H772" s="6"/>
      <c r="I772" s="6"/>
      <c r="J772" s="6"/>
    </row>
    <row r="773" spans="1:10">
      <c r="A773" s="9"/>
      <c r="B773" s="11"/>
      <c r="C773" s="5"/>
      <c r="D773" s="5"/>
      <c r="E773" s="5"/>
      <c r="F773" s="131"/>
      <c r="G773" s="107"/>
      <c r="H773" s="6"/>
      <c r="I773" s="6"/>
      <c r="J773" s="6"/>
    </row>
    <row r="774" spans="1:10">
      <c r="A774" s="9"/>
      <c r="B774" s="11"/>
      <c r="C774" s="5"/>
      <c r="D774" s="5"/>
      <c r="E774" s="5"/>
      <c r="F774" s="131"/>
      <c r="G774" s="107"/>
      <c r="H774" s="6"/>
      <c r="I774" s="6"/>
      <c r="J774" s="6"/>
    </row>
    <row r="775" spans="1:10">
      <c r="A775" s="9"/>
      <c r="B775" s="11"/>
      <c r="C775" s="5"/>
      <c r="D775" s="5"/>
      <c r="E775" s="5"/>
      <c r="F775" s="131"/>
      <c r="G775" s="107"/>
      <c r="H775" s="6"/>
      <c r="I775" s="6"/>
      <c r="J775" s="6"/>
    </row>
    <row r="776" spans="1:10">
      <c r="A776" s="9"/>
      <c r="B776" s="11"/>
      <c r="C776" s="5"/>
      <c r="D776" s="5"/>
      <c r="E776" s="5"/>
      <c r="F776" s="131"/>
      <c r="G776" s="107"/>
      <c r="H776" s="6"/>
      <c r="I776" s="6"/>
      <c r="J776" s="6"/>
    </row>
    <row r="777" spans="1:10">
      <c r="A777" s="9"/>
      <c r="B777" s="11"/>
      <c r="C777" s="5"/>
      <c r="D777" s="5"/>
      <c r="E777" s="5"/>
      <c r="F777" s="131"/>
      <c r="G777" s="107"/>
      <c r="H777" s="6"/>
      <c r="I777" s="6"/>
      <c r="J777" s="6"/>
    </row>
    <row r="778" spans="1:10">
      <c r="A778" s="9"/>
      <c r="B778" s="11"/>
      <c r="C778" s="5"/>
      <c r="D778" s="5"/>
      <c r="E778" s="5"/>
      <c r="F778" s="131"/>
      <c r="G778" s="107"/>
      <c r="H778" s="6"/>
      <c r="I778" s="6"/>
      <c r="J778" s="6"/>
    </row>
    <row r="779" spans="1:10">
      <c r="A779" s="9"/>
      <c r="B779" s="11"/>
      <c r="C779" s="5"/>
      <c r="D779" s="5"/>
      <c r="E779" s="5"/>
      <c r="F779" s="131"/>
      <c r="G779" s="107"/>
      <c r="H779" s="6"/>
      <c r="I779" s="6"/>
      <c r="J779" s="6"/>
    </row>
    <row r="780" spans="1:10">
      <c r="A780" s="9"/>
      <c r="B780" s="11"/>
      <c r="C780" s="5"/>
      <c r="D780" s="5"/>
      <c r="E780" s="5"/>
      <c r="F780" s="131"/>
      <c r="G780" s="107"/>
      <c r="H780" s="6"/>
      <c r="I780" s="6"/>
      <c r="J780" s="6"/>
    </row>
    <row r="781" spans="1:10">
      <c r="A781" s="9"/>
      <c r="B781" s="11"/>
      <c r="C781" s="5"/>
      <c r="D781" s="5"/>
      <c r="E781" s="5"/>
      <c r="F781" s="131"/>
      <c r="G781" s="107"/>
      <c r="H781" s="6"/>
      <c r="I781" s="6"/>
      <c r="J781" s="6"/>
    </row>
    <row r="782" spans="1:10">
      <c r="A782" s="9"/>
      <c r="B782" s="11"/>
      <c r="C782" s="5"/>
      <c r="D782" s="5"/>
      <c r="E782" s="5"/>
      <c r="F782" s="131"/>
      <c r="G782" s="107"/>
      <c r="H782" s="6"/>
      <c r="I782" s="6"/>
      <c r="J782" s="6"/>
    </row>
    <row r="783" spans="1:10">
      <c r="A783" s="9"/>
      <c r="B783" s="11"/>
      <c r="C783" s="5"/>
      <c r="D783" s="5"/>
      <c r="E783" s="5"/>
      <c r="F783" s="131"/>
      <c r="G783" s="107"/>
      <c r="H783" s="6"/>
      <c r="I783" s="6"/>
      <c r="J783" s="6"/>
    </row>
    <row r="784" spans="1:10">
      <c r="A784" s="9"/>
      <c r="B784" s="11"/>
      <c r="C784" s="5"/>
      <c r="D784" s="5"/>
      <c r="E784" s="5"/>
      <c r="F784" s="131"/>
      <c r="G784" s="107"/>
      <c r="H784" s="6"/>
      <c r="I784" s="6"/>
      <c r="J784" s="6"/>
    </row>
    <row r="785" spans="1:10">
      <c r="A785" s="9"/>
      <c r="B785" s="11"/>
      <c r="C785" s="5"/>
      <c r="D785" s="5"/>
      <c r="E785" s="5"/>
      <c r="F785" s="131"/>
      <c r="G785" s="107"/>
      <c r="H785" s="6"/>
      <c r="I785" s="6"/>
      <c r="J785" s="6"/>
    </row>
    <row r="786" spans="1:10">
      <c r="A786" s="9"/>
      <c r="B786" s="11"/>
      <c r="C786" s="5"/>
      <c r="D786" s="5"/>
      <c r="E786" s="5"/>
      <c r="F786" s="131"/>
      <c r="G786" s="107"/>
      <c r="H786" s="6"/>
      <c r="I786" s="6"/>
      <c r="J786" s="6"/>
    </row>
    <row r="787" spans="1:10">
      <c r="A787" s="9"/>
      <c r="B787" s="11"/>
      <c r="C787" s="5"/>
      <c r="D787" s="5"/>
      <c r="E787" s="5"/>
      <c r="F787" s="131"/>
      <c r="G787" s="107"/>
      <c r="H787" s="6"/>
      <c r="I787" s="6"/>
      <c r="J787" s="6"/>
    </row>
    <row r="788" spans="1:10">
      <c r="A788" s="9"/>
      <c r="B788" s="11"/>
      <c r="C788" s="5"/>
      <c r="D788" s="5"/>
      <c r="E788" s="5"/>
      <c r="F788" s="131"/>
      <c r="G788" s="107"/>
      <c r="H788" s="6"/>
      <c r="I788" s="6"/>
      <c r="J788" s="6"/>
    </row>
    <row r="789" spans="1:10">
      <c r="A789" s="9"/>
      <c r="B789" s="11"/>
      <c r="C789" s="5"/>
      <c r="D789" s="5"/>
      <c r="E789" s="5"/>
      <c r="F789" s="131"/>
      <c r="G789" s="107"/>
      <c r="H789" s="6"/>
      <c r="I789" s="6"/>
      <c r="J789" s="6"/>
    </row>
    <row r="790" spans="1:10">
      <c r="A790" s="9"/>
      <c r="B790" s="11"/>
      <c r="C790" s="5"/>
      <c r="D790" s="5"/>
      <c r="E790" s="5"/>
      <c r="F790" s="131"/>
      <c r="G790" s="107"/>
      <c r="H790" s="6"/>
      <c r="I790" s="6"/>
      <c r="J790" s="6"/>
    </row>
    <row r="791" spans="1:10">
      <c r="A791" s="9"/>
      <c r="B791" s="11"/>
      <c r="C791" s="5"/>
      <c r="D791" s="5"/>
      <c r="E791" s="5"/>
      <c r="F791" s="131"/>
      <c r="G791" s="107"/>
      <c r="H791" s="6"/>
      <c r="I791" s="6"/>
      <c r="J791" s="6"/>
    </row>
    <row r="792" spans="1:10">
      <c r="A792" s="9"/>
      <c r="B792" s="11"/>
      <c r="C792" s="5"/>
      <c r="D792" s="5"/>
      <c r="E792" s="5"/>
      <c r="F792" s="131"/>
      <c r="G792" s="107"/>
      <c r="H792" s="6"/>
      <c r="I792" s="6"/>
      <c r="J792" s="6"/>
    </row>
    <row r="793" spans="1:10">
      <c r="A793" s="9"/>
      <c r="B793" s="11"/>
      <c r="C793" s="5"/>
      <c r="D793" s="5"/>
      <c r="E793" s="5"/>
      <c r="F793" s="131"/>
      <c r="G793" s="107"/>
      <c r="H793" s="6"/>
      <c r="I793" s="6"/>
      <c r="J793" s="6"/>
    </row>
    <row r="794" spans="1:10">
      <c r="A794" s="9"/>
      <c r="B794" s="11"/>
      <c r="C794" s="5"/>
      <c r="D794" s="5"/>
      <c r="E794" s="5"/>
      <c r="F794" s="131"/>
      <c r="G794" s="107"/>
      <c r="H794" s="6"/>
      <c r="I794" s="6"/>
      <c r="J794" s="6"/>
    </row>
    <row r="795" spans="1:10">
      <c r="A795" s="9"/>
      <c r="B795" s="11"/>
      <c r="C795" s="5"/>
      <c r="D795" s="5"/>
      <c r="E795" s="5"/>
      <c r="F795" s="131"/>
      <c r="G795" s="107"/>
      <c r="H795" s="6"/>
      <c r="I795" s="6"/>
      <c r="J795" s="6"/>
    </row>
    <row r="796" spans="1:10">
      <c r="A796" s="9"/>
      <c r="B796" s="11"/>
      <c r="C796" s="5"/>
      <c r="D796" s="5"/>
      <c r="E796" s="5"/>
      <c r="F796" s="131"/>
      <c r="G796" s="107"/>
      <c r="H796" s="6"/>
      <c r="I796" s="6"/>
      <c r="J796" s="6"/>
    </row>
    <row r="797" spans="1:10">
      <c r="A797" s="9"/>
      <c r="B797" s="11"/>
      <c r="C797" s="5"/>
      <c r="D797" s="5"/>
      <c r="E797" s="5"/>
      <c r="F797" s="131"/>
      <c r="G797" s="107"/>
      <c r="H797" s="6"/>
      <c r="I797" s="6"/>
      <c r="J797" s="6"/>
    </row>
    <row r="798" spans="1:10">
      <c r="A798" s="9"/>
      <c r="B798" s="11"/>
      <c r="C798" s="5"/>
      <c r="D798" s="5"/>
      <c r="E798" s="5"/>
      <c r="F798" s="131"/>
      <c r="G798" s="107"/>
      <c r="H798" s="6"/>
      <c r="I798" s="6"/>
      <c r="J798" s="6"/>
    </row>
    <row r="799" spans="1:10">
      <c r="A799" s="9"/>
      <c r="B799" s="11"/>
      <c r="C799" s="5"/>
      <c r="D799" s="5"/>
      <c r="E799" s="5"/>
      <c r="F799" s="131"/>
      <c r="G799" s="107"/>
      <c r="H799" s="6"/>
      <c r="I799" s="6"/>
      <c r="J799" s="6"/>
    </row>
    <row r="800" spans="1:10">
      <c r="A800" s="9"/>
      <c r="B800" s="11"/>
      <c r="C800" s="5"/>
      <c r="D800" s="5"/>
      <c r="E800" s="5"/>
      <c r="F800" s="131"/>
      <c r="G800" s="107"/>
      <c r="H800" s="6"/>
      <c r="I800" s="6"/>
      <c r="J800" s="6"/>
    </row>
    <row r="801" spans="1:10">
      <c r="A801" s="9"/>
      <c r="B801" s="11"/>
      <c r="C801" s="5"/>
      <c r="D801" s="5"/>
      <c r="E801" s="5"/>
      <c r="F801" s="131"/>
      <c r="G801" s="107"/>
      <c r="H801" s="6"/>
      <c r="I801" s="6"/>
      <c r="J801" s="6"/>
    </row>
    <row r="802" spans="1:10">
      <c r="A802" s="9"/>
      <c r="B802" s="11"/>
      <c r="C802" s="5"/>
      <c r="D802" s="5"/>
      <c r="E802" s="5"/>
      <c r="F802" s="131"/>
      <c r="G802" s="107"/>
      <c r="H802" s="6"/>
      <c r="I802" s="6"/>
      <c r="J802" s="6"/>
    </row>
    <row r="803" spans="1:10">
      <c r="A803" s="9"/>
      <c r="B803" s="11"/>
      <c r="C803" s="5"/>
      <c r="D803" s="5"/>
      <c r="E803" s="5"/>
      <c r="F803" s="131"/>
      <c r="G803" s="107"/>
      <c r="H803" s="6"/>
      <c r="I803" s="6"/>
      <c r="J803" s="6"/>
    </row>
    <row r="804" spans="1:10">
      <c r="A804" s="9"/>
      <c r="B804" s="11"/>
      <c r="C804" s="5"/>
      <c r="D804" s="5"/>
      <c r="E804" s="5"/>
      <c r="F804" s="131"/>
      <c r="G804" s="107"/>
      <c r="H804" s="6"/>
      <c r="I804" s="6"/>
      <c r="J804" s="6"/>
    </row>
    <row r="805" spans="1:10">
      <c r="A805" s="9"/>
      <c r="B805" s="11"/>
      <c r="C805" s="5"/>
      <c r="D805" s="5"/>
      <c r="E805" s="5"/>
      <c r="F805" s="131"/>
      <c r="G805" s="107"/>
      <c r="H805" s="6"/>
      <c r="I805" s="6"/>
      <c r="J805" s="6"/>
    </row>
    <row r="806" spans="1:10">
      <c r="A806" s="9"/>
      <c r="B806" s="11"/>
      <c r="C806" s="5"/>
      <c r="D806" s="5"/>
      <c r="E806" s="5"/>
      <c r="F806" s="131"/>
      <c r="G806" s="107"/>
      <c r="H806" s="6"/>
      <c r="I806" s="6"/>
      <c r="J806" s="6"/>
    </row>
    <row r="807" spans="1:10">
      <c r="A807" s="9"/>
      <c r="B807" s="11"/>
      <c r="C807" s="5"/>
      <c r="D807" s="5"/>
      <c r="E807" s="5"/>
      <c r="F807" s="131"/>
      <c r="G807" s="107"/>
      <c r="H807" s="6"/>
      <c r="I807" s="6"/>
      <c r="J807" s="6"/>
    </row>
    <row r="808" spans="1:10">
      <c r="A808" s="9"/>
      <c r="B808" s="11"/>
      <c r="C808" s="5"/>
      <c r="D808" s="5"/>
      <c r="E808" s="5"/>
      <c r="F808" s="131"/>
      <c r="G808" s="107"/>
      <c r="H808" s="6"/>
      <c r="I808" s="6"/>
      <c r="J808" s="6"/>
    </row>
    <row r="809" spans="1:10">
      <c r="A809" s="9"/>
      <c r="B809" s="11"/>
      <c r="C809" s="5"/>
      <c r="D809" s="5"/>
      <c r="E809" s="5"/>
      <c r="F809" s="131"/>
      <c r="G809" s="107"/>
      <c r="H809" s="6"/>
      <c r="I809" s="6"/>
      <c r="J809" s="6"/>
    </row>
    <row r="810" spans="1:10">
      <c r="A810" s="9"/>
      <c r="B810" s="11"/>
      <c r="C810" s="5"/>
      <c r="D810" s="5"/>
      <c r="E810" s="5"/>
      <c r="F810" s="131"/>
      <c r="G810" s="107"/>
      <c r="H810" s="6"/>
      <c r="I810" s="6"/>
      <c r="J810" s="6"/>
    </row>
    <row r="811" spans="1:10">
      <c r="A811" s="9"/>
      <c r="B811" s="11"/>
      <c r="C811" s="5"/>
      <c r="D811" s="5"/>
      <c r="E811" s="5"/>
      <c r="F811" s="131"/>
      <c r="G811" s="107"/>
      <c r="H811" s="6"/>
      <c r="I811" s="6"/>
      <c r="J811" s="6"/>
    </row>
    <row r="812" spans="1:10">
      <c r="A812" s="9"/>
      <c r="B812" s="11"/>
      <c r="C812" s="5"/>
      <c r="D812" s="5"/>
      <c r="E812" s="5"/>
      <c r="F812" s="131"/>
      <c r="G812" s="107"/>
      <c r="H812" s="6"/>
      <c r="I812" s="6"/>
      <c r="J812" s="6"/>
    </row>
    <row r="813" spans="1:10">
      <c r="A813" s="9"/>
      <c r="B813" s="11"/>
      <c r="C813" s="5"/>
      <c r="D813" s="5"/>
      <c r="E813" s="5"/>
      <c r="F813" s="131"/>
      <c r="G813" s="107"/>
      <c r="H813" s="6"/>
      <c r="I813" s="6"/>
      <c r="J813" s="6"/>
    </row>
    <row r="814" spans="1:10">
      <c r="A814" s="9"/>
      <c r="B814" s="11"/>
      <c r="C814" s="5"/>
      <c r="D814" s="5"/>
      <c r="E814" s="5"/>
      <c r="F814" s="131"/>
      <c r="G814" s="107"/>
      <c r="H814" s="6"/>
      <c r="I814" s="6"/>
      <c r="J814" s="6"/>
    </row>
    <row r="815" spans="1:10">
      <c r="A815" s="9"/>
      <c r="B815" s="11"/>
      <c r="C815" s="5"/>
      <c r="D815" s="5"/>
      <c r="E815" s="5"/>
      <c r="F815" s="131"/>
      <c r="G815" s="107"/>
      <c r="H815" s="6"/>
      <c r="I815" s="6"/>
      <c r="J815" s="6"/>
    </row>
    <row r="816" spans="1:10">
      <c r="A816" s="9"/>
      <c r="B816" s="11"/>
      <c r="C816" s="5"/>
      <c r="D816" s="5"/>
      <c r="E816" s="5"/>
      <c r="F816" s="131"/>
      <c r="G816" s="107"/>
      <c r="H816" s="6"/>
      <c r="I816" s="6"/>
      <c r="J816" s="6"/>
    </row>
    <row r="817" spans="1:10">
      <c r="A817" s="9"/>
      <c r="B817" s="11"/>
      <c r="C817" s="5"/>
      <c r="D817" s="5"/>
      <c r="E817" s="5"/>
      <c r="F817" s="131"/>
      <c r="G817" s="107"/>
      <c r="H817" s="6"/>
      <c r="I817" s="6"/>
      <c r="J817" s="6"/>
    </row>
    <row r="818" spans="1:10">
      <c r="A818" s="9"/>
      <c r="B818" s="11"/>
      <c r="C818" s="5"/>
      <c r="D818" s="5"/>
      <c r="E818" s="5"/>
      <c r="F818" s="131"/>
      <c r="G818" s="107"/>
      <c r="H818" s="6"/>
      <c r="I818" s="6"/>
      <c r="J818" s="6"/>
    </row>
    <row r="819" spans="1:10">
      <c r="A819" s="9"/>
      <c r="B819" s="11"/>
      <c r="C819" s="5"/>
      <c r="D819" s="5"/>
      <c r="E819" s="5"/>
      <c r="F819" s="131"/>
      <c r="G819" s="107"/>
      <c r="H819" s="6"/>
      <c r="I819" s="6"/>
      <c r="J819" s="6"/>
    </row>
    <row r="820" spans="1:10">
      <c r="A820" s="9"/>
      <c r="B820" s="11"/>
      <c r="C820" s="5"/>
      <c r="D820" s="5"/>
      <c r="E820" s="5"/>
      <c r="F820" s="131"/>
      <c r="G820" s="107"/>
      <c r="H820" s="6"/>
      <c r="I820" s="6"/>
      <c r="J820" s="6"/>
    </row>
    <row r="821" spans="1:10">
      <c r="A821" s="9"/>
      <c r="B821" s="11"/>
      <c r="C821" s="5"/>
      <c r="D821" s="5"/>
      <c r="E821" s="5"/>
      <c r="F821" s="131"/>
      <c r="G821" s="107"/>
      <c r="H821" s="6"/>
      <c r="I821" s="6"/>
      <c r="J821" s="6"/>
    </row>
    <row r="822" spans="1:10">
      <c r="A822" s="9"/>
      <c r="B822" s="11"/>
      <c r="C822" s="5"/>
      <c r="D822" s="5"/>
      <c r="E822" s="5"/>
      <c r="F822" s="131"/>
      <c r="G822" s="107"/>
      <c r="H822" s="6"/>
      <c r="I822" s="6"/>
      <c r="J822" s="6"/>
    </row>
    <row r="823" spans="1:10">
      <c r="A823" s="9"/>
      <c r="B823" s="11"/>
      <c r="C823" s="5"/>
      <c r="D823" s="5"/>
      <c r="E823" s="5"/>
      <c r="F823" s="131"/>
      <c r="G823" s="107"/>
      <c r="H823" s="6"/>
      <c r="I823" s="6"/>
      <c r="J823" s="6"/>
    </row>
    <row r="824" spans="1:10">
      <c r="A824" s="9"/>
      <c r="B824" s="11"/>
      <c r="C824" s="5"/>
      <c r="D824" s="5"/>
      <c r="E824" s="5"/>
      <c r="F824" s="131"/>
      <c r="G824" s="107"/>
      <c r="H824" s="6"/>
      <c r="I824" s="6"/>
      <c r="J824" s="6"/>
    </row>
    <row r="825" spans="1:10">
      <c r="A825" s="9"/>
      <c r="B825" s="11"/>
      <c r="C825" s="5"/>
      <c r="D825" s="5"/>
      <c r="E825" s="5"/>
      <c r="F825" s="131"/>
      <c r="G825" s="107"/>
      <c r="H825" s="6"/>
      <c r="I825" s="6"/>
      <c r="J825" s="6"/>
    </row>
    <row r="826" spans="1:10">
      <c r="A826" s="9"/>
      <c r="B826" s="11"/>
      <c r="C826" s="5"/>
      <c r="D826" s="5"/>
      <c r="E826" s="5"/>
      <c r="F826" s="131"/>
      <c r="G826" s="107"/>
      <c r="H826" s="6"/>
      <c r="I826" s="6"/>
      <c r="J826" s="6"/>
    </row>
    <row r="827" spans="1:10">
      <c r="A827" s="9"/>
      <c r="B827" s="11"/>
      <c r="C827" s="5"/>
      <c r="D827" s="5"/>
      <c r="E827" s="5"/>
      <c r="F827" s="131"/>
      <c r="G827" s="107"/>
      <c r="H827" s="6"/>
      <c r="I827" s="6"/>
      <c r="J827" s="6"/>
    </row>
    <row r="828" spans="1:10">
      <c r="A828" s="9"/>
      <c r="B828" s="11"/>
      <c r="C828" s="5"/>
      <c r="D828" s="5"/>
      <c r="E828" s="5"/>
      <c r="F828" s="131"/>
      <c r="G828" s="107"/>
      <c r="H828" s="6"/>
      <c r="I828" s="6"/>
      <c r="J828" s="6"/>
    </row>
    <row r="829" spans="1:10">
      <c r="A829" s="9"/>
      <c r="B829" s="11"/>
      <c r="C829" s="5"/>
      <c r="D829" s="5"/>
      <c r="E829" s="5"/>
      <c r="F829" s="131"/>
      <c r="G829" s="107"/>
      <c r="H829" s="6"/>
      <c r="I829" s="6"/>
      <c r="J829" s="6"/>
    </row>
    <row r="830" spans="1:10">
      <c r="A830" s="9"/>
      <c r="B830" s="11"/>
      <c r="C830" s="5"/>
      <c r="D830" s="5"/>
      <c r="E830" s="5"/>
      <c r="F830" s="131"/>
      <c r="G830" s="107"/>
      <c r="H830" s="6"/>
      <c r="I830" s="6"/>
      <c r="J830" s="6"/>
    </row>
    <row r="831" spans="1:10">
      <c r="A831" s="9"/>
      <c r="B831" s="11"/>
      <c r="C831" s="5"/>
      <c r="D831" s="5"/>
      <c r="E831" s="5"/>
      <c r="F831" s="131"/>
      <c r="G831" s="107"/>
      <c r="H831" s="6"/>
      <c r="I831" s="6"/>
      <c r="J831" s="6"/>
    </row>
    <row r="832" spans="1:10">
      <c r="A832" s="9"/>
      <c r="B832" s="11"/>
      <c r="C832" s="5"/>
      <c r="D832" s="5"/>
      <c r="E832" s="5"/>
      <c r="F832" s="131"/>
      <c r="G832" s="107"/>
      <c r="H832" s="6"/>
      <c r="I832" s="6"/>
      <c r="J832" s="6"/>
    </row>
    <row r="833" spans="1:10">
      <c r="A833" s="9"/>
      <c r="B833" s="11"/>
      <c r="C833" s="5"/>
      <c r="D833" s="5"/>
      <c r="E833" s="5"/>
      <c r="F833" s="131"/>
      <c r="G833" s="107"/>
      <c r="H833" s="6"/>
      <c r="I833" s="6"/>
      <c r="J833" s="6"/>
    </row>
    <row r="834" spans="1:10">
      <c r="A834" s="9"/>
      <c r="B834" s="11"/>
      <c r="C834" s="5"/>
      <c r="D834" s="5"/>
      <c r="E834" s="5"/>
      <c r="F834" s="131"/>
      <c r="G834" s="107"/>
      <c r="H834" s="6"/>
      <c r="I834" s="6"/>
      <c r="J834" s="6"/>
    </row>
    <row r="835" spans="1:10">
      <c r="A835" s="9"/>
      <c r="B835" s="11"/>
      <c r="C835" s="5"/>
      <c r="D835" s="5"/>
      <c r="E835" s="5"/>
      <c r="F835" s="131"/>
      <c r="G835" s="107"/>
      <c r="H835" s="6"/>
      <c r="I835" s="6"/>
      <c r="J835" s="6"/>
    </row>
    <row r="836" spans="1:10">
      <c r="A836" s="9"/>
      <c r="B836" s="11"/>
      <c r="C836" s="5"/>
      <c r="D836" s="5"/>
      <c r="E836" s="5"/>
      <c r="F836" s="131"/>
      <c r="G836" s="107"/>
      <c r="H836" s="6"/>
      <c r="I836" s="6"/>
      <c r="J836" s="6"/>
    </row>
    <row r="837" spans="1:10">
      <c r="A837" s="9"/>
      <c r="B837" s="11"/>
      <c r="C837" s="5"/>
      <c r="D837" s="5"/>
      <c r="E837" s="5"/>
      <c r="F837" s="131"/>
      <c r="G837" s="107"/>
      <c r="H837" s="6"/>
      <c r="I837" s="6"/>
      <c r="J837" s="6"/>
    </row>
    <row r="838" spans="1:10">
      <c r="A838" s="9"/>
      <c r="B838" s="11"/>
      <c r="C838" s="5"/>
      <c r="D838" s="5"/>
      <c r="E838" s="5"/>
      <c r="F838" s="131"/>
      <c r="G838" s="107"/>
      <c r="H838" s="6"/>
      <c r="I838" s="6"/>
      <c r="J838" s="6"/>
    </row>
    <row r="839" spans="1:10">
      <c r="A839" s="9"/>
      <c r="B839" s="11"/>
      <c r="C839" s="5"/>
      <c r="D839" s="5"/>
      <c r="E839" s="5"/>
      <c r="F839" s="131"/>
      <c r="G839" s="107"/>
      <c r="H839" s="6"/>
      <c r="I839" s="6"/>
      <c r="J839" s="6"/>
    </row>
    <row r="840" spans="1:10">
      <c r="A840" s="9"/>
      <c r="B840" s="11"/>
      <c r="C840" s="5"/>
      <c r="D840" s="5"/>
      <c r="E840" s="5"/>
      <c r="F840" s="131"/>
      <c r="G840" s="107"/>
      <c r="H840" s="6"/>
      <c r="I840" s="6"/>
      <c r="J840" s="6"/>
    </row>
    <row r="841" spans="1:10">
      <c r="A841" s="9"/>
      <c r="B841" s="11"/>
      <c r="C841" s="5"/>
      <c r="D841" s="5"/>
      <c r="E841" s="5"/>
      <c r="F841" s="131"/>
      <c r="G841" s="107"/>
      <c r="H841" s="6"/>
      <c r="I841" s="6"/>
      <c r="J841" s="6"/>
    </row>
    <row r="842" spans="1:10">
      <c r="A842" s="9"/>
      <c r="B842" s="11"/>
      <c r="C842" s="5"/>
      <c r="D842" s="5"/>
      <c r="E842" s="5"/>
      <c r="F842" s="131"/>
      <c r="G842" s="107"/>
      <c r="H842" s="6"/>
      <c r="I842" s="6"/>
      <c r="J842" s="6"/>
    </row>
    <row r="843" spans="1:10">
      <c r="A843" s="9"/>
      <c r="B843" s="11"/>
      <c r="C843" s="5"/>
      <c r="D843" s="5"/>
      <c r="E843" s="5"/>
      <c r="F843" s="131"/>
      <c r="G843" s="107"/>
      <c r="H843" s="6"/>
      <c r="I843" s="6"/>
      <c r="J843" s="6"/>
    </row>
    <row r="844" spans="1:10">
      <c r="A844" s="9"/>
      <c r="B844" s="11"/>
      <c r="C844" s="5"/>
      <c r="D844" s="5"/>
      <c r="E844" s="5"/>
      <c r="F844" s="131"/>
      <c r="G844" s="107"/>
      <c r="H844" s="6"/>
      <c r="I844" s="6"/>
      <c r="J844" s="6"/>
    </row>
    <row r="845" spans="1:10">
      <c r="A845" s="9"/>
      <c r="B845" s="11"/>
      <c r="C845" s="5"/>
      <c r="D845" s="5"/>
      <c r="E845" s="5"/>
      <c r="F845" s="131"/>
      <c r="G845" s="107"/>
      <c r="H845" s="6"/>
      <c r="I845" s="6"/>
      <c r="J845" s="6"/>
    </row>
    <row r="846" spans="1:10">
      <c r="A846" s="9"/>
      <c r="B846" s="11"/>
      <c r="C846" s="5"/>
      <c r="D846" s="5"/>
      <c r="E846" s="5"/>
      <c r="F846" s="131"/>
      <c r="G846" s="107"/>
      <c r="H846" s="6"/>
      <c r="I846" s="6"/>
      <c r="J846" s="6"/>
    </row>
    <row r="847" spans="1:10">
      <c r="A847" s="9"/>
      <c r="B847" s="11"/>
      <c r="C847" s="5"/>
      <c r="D847" s="5"/>
      <c r="E847" s="5"/>
      <c r="F847" s="131"/>
      <c r="G847" s="107"/>
      <c r="H847" s="6"/>
      <c r="I847" s="6"/>
      <c r="J847" s="6"/>
    </row>
    <row r="848" spans="1:10">
      <c r="A848" s="9"/>
      <c r="B848" s="11"/>
      <c r="C848" s="5"/>
      <c r="D848" s="5"/>
      <c r="E848" s="5"/>
      <c r="F848" s="131"/>
      <c r="G848" s="107"/>
      <c r="H848" s="6"/>
      <c r="I848" s="6"/>
      <c r="J848" s="6"/>
    </row>
    <row r="849" spans="1:10">
      <c r="A849" s="9"/>
      <c r="B849" s="11"/>
      <c r="C849" s="5"/>
      <c r="D849" s="5"/>
      <c r="E849" s="5"/>
      <c r="F849" s="131"/>
      <c r="G849" s="107"/>
      <c r="H849" s="6"/>
      <c r="I849" s="6"/>
      <c r="J849" s="6"/>
    </row>
    <row r="850" spans="1:10">
      <c r="A850" s="9"/>
      <c r="B850" s="11"/>
      <c r="C850" s="5"/>
      <c r="D850" s="5"/>
      <c r="E850" s="5"/>
      <c r="F850" s="131"/>
      <c r="G850" s="107"/>
      <c r="H850" s="6"/>
      <c r="I850" s="6"/>
      <c r="J850" s="6"/>
    </row>
    <row r="851" spans="1:10">
      <c r="A851" s="9"/>
      <c r="B851" s="11"/>
      <c r="C851" s="5"/>
      <c r="D851" s="5"/>
      <c r="E851" s="5"/>
      <c r="F851" s="131"/>
      <c r="G851" s="107"/>
      <c r="H851" s="6"/>
      <c r="I851" s="6"/>
      <c r="J851" s="6"/>
    </row>
    <row r="852" spans="1:10">
      <c r="A852" s="9"/>
      <c r="B852" s="11"/>
      <c r="C852" s="5"/>
      <c r="D852" s="5"/>
      <c r="E852" s="5"/>
      <c r="F852" s="131"/>
      <c r="G852" s="107"/>
      <c r="H852" s="6"/>
      <c r="I852" s="6"/>
      <c r="J852" s="6"/>
    </row>
    <row r="853" spans="1:10">
      <c r="A853" s="9"/>
      <c r="B853" s="11"/>
      <c r="C853" s="5"/>
      <c r="D853" s="5"/>
      <c r="E853" s="5"/>
      <c r="F853" s="131"/>
      <c r="G853" s="107"/>
      <c r="H853" s="6"/>
      <c r="I853" s="6"/>
      <c r="J853" s="6"/>
    </row>
    <row r="854" spans="1:10">
      <c r="A854" s="9"/>
      <c r="B854" s="11"/>
      <c r="C854" s="5"/>
      <c r="D854" s="5"/>
      <c r="E854" s="5"/>
      <c r="F854" s="131"/>
      <c r="G854" s="107"/>
      <c r="H854" s="6"/>
      <c r="I854" s="6"/>
      <c r="J854" s="6"/>
    </row>
    <row r="855" spans="1:10">
      <c r="A855" s="9"/>
      <c r="B855" s="11"/>
      <c r="C855" s="5"/>
      <c r="D855" s="5"/>
      <c r="E855" s="5"/>
      <c r="F855" s="131"/>
      <c r="G855" s="107"/>
      <c r="H855" s="6"/>
      <c r="I855" s="6"/>
      <c r="J855" s="6"/>
    </row>
    <row r="856" spans="1:10">
      <c r="A856" s="9"/>
      <c r="B856" s="11"/>
      <c r="C856" s="5"/>
      <c r="D856" s="5"/>
      <c r="E856" s="5"/>
      <c r="F856" s="131"/>
      <c r="G856" s="107"/>
      <c r="H856" s="6"/>
      <c r="I856" s="6"/>
      <c r="J856" s="6"/>
    </row>
    <row r="857" spans="1:10">
      <c r="A857" s="9"/>
      <c r="B857" s="11"/>
      <c r="C857" s="5"/>
      <c r="D857" s="5"/>
      <c r="E857" s="5"/>
      <c r="F857" s="131"/>
      <c r="G857" s="107"/>
      <c r="H857" s="6"/>
      <c r="I857" s="6"/>
      <c r="J857" s="6"/>
    </row>
    <row r="858" spans="1:10">
      <c r="A858" s="9"/>
      <c r="B858" s="11"/>
      <c r="C858" s="5"/>
      <c r="D858" s="5"/>
      <c r="E858" s="5"/>
      <c r="F858" s="131"/>
      <c r="G858" s="107"/>
      <c r="H858" s="6"/>
      <c r="I858" s="6"/>
      <c r="J858" s="6"/>
    </row>
    <row r="859" spans="1:10">
      <c r="A859" s="9"/>
      <c r="B859" s="11"/>
      <c r="C859" s="5"/>
      <c r="D859" s="5"/>
      <c r="E859" s="5"/>
      <c r="F859" s="131"/>
      <c r="G859" s="107"/>
      <c r="H859" s="6"/>
      <c r="I859" s="6"/>
      <c r="J859" s="6"/>
    </row>
    <row r="860" spans="1:10">
      <c r="A860" s="9"/>
      <c r="B860" s="11"/>
      <c r="C860" s="5"/>
      <c r="D860" s="5"/>
      <c r="E860" s="5"/>
      <c r="F860" s="131"/>
      <c r="G860" s="107"/>
      <c r="H860" s="6"/>
      <c r="I860" s="6"/>
      <c r="J860" s="6"/>
    </row>
    <row r="861" spans="1:10">
      <c r="A861" s="9"/>
      <c r="B861" s="11"/>
      <c r="C861" s="5"/>
      <c r="D861" s="5"/>
      <c r="E861" s="5"/>
      <c r="F861" s="131"/>
      <c r="G861" s="107"/>
      <c r="H861" s="6"/>
      <c r="I861" s="6"/>
      <c r="J861" s="6"/>
    </row>
    <row r="862" spans="1:10">
      <c r="A862" s="9"/>
      <c r="B862" s="11"/>
      <c r="C862" s="5"/>
      <c r="D862" s="5"/>
      <c r="E862" s="5"/>
      <c r="F862" s="131"/>
      <c r="G862" s="107"/>
      <c r="H862" s="6"/>
      <c r="I862" s="6"/>
      <c r="J862" s="6"/>
    </row>
    <row r="863" spans="1:10">
      <c r="A863" s="9"/>
      <c r="B863" s="11"/>
      <c r="C863" s="5"/>
      <c r="D863" s="5"/>
      <c r="E863" s="5"/>
      <c r="F863" s="131"/>
      <c r="G863" s="107"/>
      <c r="H863" s="6"/>
      <c r="I863" s="6"/>
      <c r="J863" s="6"/>
    </row>
    <row r="864" spans="1:10">
      <c r="A864" s="9"/>
      <c r="B864" s="11"/>
      <c r="C864" s="5"/>
      <c r="D864" s="5"/>
      <c r="E864" s="5"/>
      <c r="F864" s="131"/>
      <c r="G864" s="107"/>
      <c r="H864" s="6"/>
      <c r="I864" s="6"/>
      <c r="J864" s="6"/>
    </row>
    <row r="865" spans="1:10">
      <c r="A865" s="9"/>
      <c r="B865" s="11"/>
      <c r="C865" s="5"/>
      <c r="D865" s="5"/>
      <c r="E865" s="5"/>
      <c r="F865" s="131"/>
      <c r="G865" s="107"/>
      <c r="H865" s="6"/>
      <c r="I865" s="6"/>
      <c r="J865" s="6"/>
    </row>
    <row r="866" spans="1:10">
      <c r="A866" s="9"/>
      <c r="B866" s="11"/>
      <c r="C866" s="5"/>
      <c r="D866" s="5"/>
      <c r="E866" s="5"/>
      <c r="F866" s="131"/>
      <c r="G866" s="107"/>
      <c r="H866" s="6"/>
      <c r="I866" s="6"/>
      <c r="J866" s="6"/>
    </row>
    <row r="867" spans="1:10">
      <c r="A867" s="9"/>
      <c r="B867" s="11"/>
      <c r="C867" s="5"/>
      <c r="D867" s="5"/>
      <c r="E867" s="5"/>
      <c r="F867" s="131"/>
      <c r="G867" s="107"/>
      <c r="H867" s="6"/>
      <c r="I867" s="6"/>
      <c r="J867" s="6"/>
    </row>
    <row r="868" spans="1:10">
      <c r="A868" s="9"/>
      <c r="B868" s="11"/>
      <c r="C868" s="5"/>
      <c r="D868" s="5"/>
      <c r="E868" s="5"/>
      <c r="F868" s="131"/>
      <c r="G868" s="107"/>
      <c r="H868" s="6"/>
      <c r="I868" s="6"/>
      <c r="J868" s="6"/>
    </row>
    <row r="869" spans="1:10">
      <c r="A869" s="9"/>
      <c r="B869" s="11"/>
      <c r="C869" s="5"/>
      <c r="D869" s="5"/>
      <c r="E869" s="5"/>
      <c r="F869" s="131"/>
      <c r="G869" s="107"/>
      <c r="H869" s="6"/>
      <c r="I869" s="6"/>
      <c r="J869" s="6"/>
    </row>
    <row r="870" spans="1:10">
      <c r="A870" s="9"/>
      <c r="B870" s="11"/>
      <c r="C870" s="5"/>
      <c r="D870" s="5"/>
      <c r="E870" s="5"/>
      <c r="F870" s="131"/>
      <c r="G870" s="107"/>
      <c r="H870" s="6"/>
      <c r="I870" s="6"/>
      <c r="J870" s="6"/>
    </row>
    <row r="871" spans="1:10">
      <c r="A871" s="9"/>
      <c r="B871" s="11"/>
      <c r="C871" s="5"/>
      <c r="D871" s="5"/>
      <c r="E871" s="5"/>
      <c r="F871" s="131"/>
      <c r="G871" s="107"/>
      <c r="H871" s="6"/>
      <c r="I871" s="6"/>
      <c r="J871" s="6"/>
    </row>
    <row r="872" spans="1:10">
      <c r="A872" s="9"/>
      <c r="B872" s="11"/>
      <c r="C872" s="5"/>
      <c r="D872" s="5"/>
      <c r="E872" s="5"/>
      <c r="F872" s="131"/>
      <c r="G872" s="107"/>
      <c r="H872" s="6"/>
      <c r="I872" s="6"/>
      <c r="J872" s="6"/>
    </row>
    <row r="873" spans="1:10">
      <c r="A873" s="9"/>
      <c r="B873" s="11"/>
      <c r="C873" s="5"/>
      <c r="D873" s="5"/>
      <c r="E873" s="5"/>
      <c r="F873" s="131"/>
      <c r="G873" s="107"/>
      <c r="H873" s="6"/>
      <c r="I873" s="6"/>
      <c r="J873" s="6"/>
    </row>
    <row r="874" spans="1:10">
      <c r="A874" s="9"/>
      <c r="B874" s="11"/>
      <c r="C874" s="5"/>
      <c r="D874" s="5"/>
      <c r="E874" s="5"/>
      <c r="F874" s="131"/>
      <c r="G874" s="107"/>
      <c r="H874" s="6"/>
      <c r="I874" s="6"/>
      <c r="J874" s="6"/>
    </row>
    <row r="875" spans="1:10">
      <c r="A875" s="9"/>
      <c r="B875" s="11"/>
      <c r="C875" s="5"/>
      <c r="D875" s="5"/>
      <c r="E875" s="5"/>
      <c r="F875" s="131"/>
      <c r="G875" s="107"/>
      <c r="H875" s="6"/>
      <c r="I875" s="6"/>
      <c r="J875" s="6"/>
    </row>
    <row r="876" spans="1:10">
      <c r="A876" s="9"/>
      <c r="B876" s="11"/>
      <c r="C876" s="5"/>
      <c r="D876" s="5"/>
      <c r="E876" s="5"/>
      <c r="F876" s="131"/>
      <c r="G876" s="107"/>
      <c r="H876" s="6"/>
      <c r="I876" s="6"/>
      <c r="J876" s="6"/>
    </row>
    <row r="877" spans="1:10">
      <c r="A877" s="9"/>
      <c r="B877" s="11"/>
      <c r="C877" s="5"/>
      <c r="D877" s="5"/>
      <c r="E877" s="5"/>
      <c r="F877" s="131"/>
      <c r="G877" s="107"/>
      <c r="H877" s="6"/>
      <c r="I877" s="6"/>
      <c r="J877" s="6"/>
    </row>
    <row r="878" spans="1:10">
      <c r="A878" s="9"/>
      <c r="B878" s="11"/>
      <c r="C878" s="5"/>
      <c r="D878" s="5"/>
      <c r="E878" s="5"/>
      <c r="F878" s="131"/>
      <c r="G878" s="107"/>
      <c r="H878" s="6"/>
      <c r="I878" s="6"/>
      <c r="J878" s="6"/>
    </row>
    <row r="879" spans="1:10">
      <c r="A879" s="9"/>
      <c r="B879" s="11"/>
      <c r="C879" s="5"/>
      <c r="D879" s="5"/>
      <c r="E879" s="5"/>
      <c r="F879" s="131"/>
      <c r="G879" s="107"/>
      <c r="H879" s="6"/>
      <c r="I879" s="6"/>
      <c r="J879" s="6"/>
    </row>
    <row r="880" spans="1:10">
      <c r="A880" s="9"/>
      <c r="B880" s="11"/>
      <c r="C880" s="5"/>
      <c r="D880" s="5"/>
      <c r="E880" s="5"/>
      <c r="F880" s="131"/>
      <c r="G880" s="107"/>
      <c r="H880" s="6"/>
      <c r="I880" s="6"/>
      <c r="J880" s="6"/>
    </row>
    <row r="881" spans="1:10">
      <c r="A881" s="9"/>
      <c r="B881" s="11"/>
      <c r="C881" s="5"/>
      <c r="D881" s="5"/>
      <c r="E881" s="5"/>
      <c r="F881" s="131"/>
      <c r="G881" s="107"/>
      <c r="H881" s="6"/>
      <c r="I881" s="6"/>
      <c r="J881" s="6"/>
    </row>
    <row r="882" spans="1:10">
      <c r="A882" s="9"/>
      <c r="B882" s="11"/>
      <c r="C882" s="5"/>
      <c r="D882" s="5"/>
      <c r="E882" s="5"/>
      <c r="F882" s="131"/>
      <c r="G882" s="107"/>
      <c r="H882" s="6"/>
      <c r="I882" s="6"/>
      <c r="J882" s="6"/>
    </row>
    <row r="883" spans="1:10">
      <c r="A883" s="9"/>
      <c r="B883" s="11"/>
      <c r="C883" s="5"/>
      <c r="D883" s="5"/>
      <c r="E883" s="5"/>
      <c r="F883" s="131"/>
      <c r="G883" s="107"/>
      <c r="H883" s="6"/>
      <c r="I883" s="6"/>
      <c r="J883" s="6"/>
    </row>
    <row r="884" spans="1:10">
      <c r="A884" s="9"/>
      <c r="B884" s="11"/>
      <c r="C884" s="5"/>
      <c r="D884" s="5"/>
      <c r="E884" s="5"/>
      <c r="F884" s="131"/>
      <c r="G884" s="107"/>
      <c r="H884" s="6"/>
      <c r="I884" s="6"/>
      <c r="J884" s="6"/>
    </row>
    <row r="885" spans="1:10">
      <c r="A885" s="9"/>
      <c r="B885" s="11"/>
      <c r="C885" s="5"/>
      <c r="D885" s="5"/>
      <c r="E885" s="5"/>
      <c r="F885" s="131"/>
      <c r="G885" s="107"/>
      <c r="H885" s="6"/>
      <c r="I885" s="6"/>
      <c r="J885" s="6"/>
    </row>
    <row r="886" spans="1:10">
      <c r="A886" s="9"/>
      <c r="B886" s="11"/>
      <c r="C886" s="5"/>
      <c r="D886" s="5"/>
      <c r="E886" s="5"/>
      <c r="F886" s="131"/>
      <c r="G886" s="107"/>
      <c r="H886" s="6"/>
      <c r="I886" s="6"/>
      <c r="J886" s="6"/>
    </row>
    <row r="887" spans="1:10">
      <c r="A887" s="9"/>
      <c r="B887" s="11"/>
      <c r="C887" s="5"/>
      <c r="D887" s="5"/>
      <c r="E887" s="5"/>
      <c r="F887" s="131"/>
      <c r="G887" s="107"/>
      <c r="H887" s="6"/>
      <c r="I887" s="6"/>
      <c r="J887" s="6"/>
    </row>
    <row r="888" spans="1:10">
      <c r="A888" s="9"/>
      <c r="B888" s="11"/>
      <c r="C888" s="5"/>
      <c r="D888" s="5"/>
      <c r="E888" s="5"/>
      <c r="F888" s="131"/>
      <c r="G888" s="107"/>
      <c r="H888" s="6"/>
      <c r="I888" s="6"/>
      <c r="J888" s="6"/>
    </row>
    <row r="889" spans="1:10">
      <c r="A889" s="9"/>
      <c r="B889" s="11"/>
      <c r="C889" s="5"/>
      <c r="D889" s="5"/>
      <c r="E889" s="5"/>
      <c r="F889" s="131"/>
      <c r="G889" s="107"/>
      <c r="H889" s="6"/>
      <c r="I889" s="6"/>
      <c r="J889" s="6"/>
    </row>
    <row r="890" spans="1:10">
      <c r="A890" s="9"/>
      <c r="B890" s="11"/>
      <c r="C890" s="5"/>
      <c r="D890" s="5"/>
      <c r="E890" s="5"/>
      <c r="F890" s="131"/>
      <c r="G890" s="107"/>
      <c r="H890" s="6"/>
      <c r="I890" s="6"/>
      <c r="J890" s="6"/>
    </row>
    <row r="891" spans="1:10">
      <c r="A891" s="9"/>
      <c r="B891" s="11"/>
      <c r="C891" s="5"/>
      <c r="D891" s="5"/>
      <c r="E891" s="5"/>
      <c r="F891" s="131"/>
      <c r="G891" s="107"/>
      <c r="H891" s="6"/>
      <c r="I891" s="6"/>
      <c r="J891" s="6"/>
    </row>
    <row r="892" spans="1:10">
      <c r="A892" s="9"/>
      <c r="B892" s="11"/>
      <c r="C892" s="5"/>
      <c r="D892" s="5"/>
      <c r="E892" s="5"/>
      <c r="F892" s="131"/>
      <c r="G892" s="107"/>
      <c r="H892" s="6"/>
      <c r="I892" s="6"/>
      <c r="J892" s="6"/>
    </row>
    <row r="893" spans="1:10">
      <c r="A893" s="9"/>
      <c r="B893" s="11"/>
      <c r="C893" s="5"/>
      <c r="D893" s="5"/>
      <c r="E893" s="5"/>
      <c r="F893" s="131"/>
      <c r="G893" s="107"/>
      <c r="H893" s="6"/>
      <c r="I893" s="6"/>
      <c r="J893" s="6"/>
    </row>
    <row r="894" spans="1:10">
      <c r="A894" s="9"/>
      <c r="B894" s="11"/>
      <c r="C894" s="5"/>
      <c r="D894" s="5"/>
      <c r="E894" s="5"/>
      <c r="F894" s="131"/>
      <c r="G894" s="107"/>
      <c r="H894" s="6"/>
      <c r="I894" s="6"/>
      <c r="J894" s="6"/>
    </row>
    <row r="895" spans="1:10">
      <c r="A895" s="9"/>
      <c r="B895" s="11"/>
      <c r="C895" s="5"/>
      <c r="D895" s="5"/>
      <c r="E895" s="5"/>
      <c r="F895" s="131"/>
      <c r="G895" s="107"/>
      <c r="H895" s="6"/>
      <c r="I895" s="6"/>
      <c r="J895" s="6"/>
    </row>
    <row r="896" spans="1:10">
      <c r="A896" s="9"/>
      <c r="B896" s="11"/>
      <c r="C896" s="5"/>
      <c r="D896" s="5"/>
      <c r="E896" s="5"/>
      <c r="F896" s="131"/>
      <c r="G896" s="107"/>
      <c r="H896" s="6"/>
      <c r="I896" s="6"/>
      <c r="J896" s="6"/>
    </row>
    <row r="897" spans="1:10">
      <c r="A897" s="9"/>
      <c r="B897" s="11"/>
      <c r="C897" s="5"/>
      <c r="D897" s="5"/>
      <c r="E897" s="5"/>
      <c r="F897" s="131"/>
      <c r="G897" s="107"/>
      <c r="H897" s="6"/>
      <c r="I897" s="6"/>
      <c r="J897" s="6"/>
    </row>
    <row r="898" spans="1:10">
      <c r="A898" s="9"/>
      <c r="B898" s="11"/>
      <c r="C898" s="5"/>
      <c r="D898" s="5"/>
      <c r="E898" s="5"/>
      <c r="F898" s="131"/>
      <c r="G898" s="107"/>
      <c r="H898" s="6"/>
      <c r="I898" s="6"/>
      <c r="J898" s="6"/>
    </row>
    <row r="899" spans="1:10">
      <c r="A899" s="9"/>
      <c r="B899" s="11"/>
      <c r="C899" s="5"/>
      <c r="D899" s="5"/>
      <c r="E899" s="5"/>
      <c r="F899" s="131"/>
      <c r="G899" s="107"/>
      <c r="H899" s="6"/>
      <c r="I899" s="6"/>
      <c r="J899" s="6"/>
    </row>
    <row r="900" spans="1:10">
      <c r="A900" s="9"/>
      <c r="B900" s="11"/>
      <c r="C900" s="5"/>
      <c r="D900" s="5"/>
      <c r="E900" s="5"/>
      <c r="F900" s="131"/>
      <c r="G900" s="107"/>
      <c r="H900" s="6"/>
      <c r="I900" s="6"/>
      <c r="J900" s="6"/>
    </row>
    <row r="901" spans="1:10">
      <c r="A901" s="9"/>
      <c r="B901" s="11"/>
      <c r="C901" s="5"/>
      <c r="D901" s="5"/>
      <c r="E901" s="5"/>
      <c r="F901" s="131"/>
      <c r="G901" s="107"/>
      <c r="H901" s="6"/>
      <c r="I901" s="6"/>
      <c r="J901" s="6"/>
    </row>
    <row r="902" spans="1:10">
      <c r="A902" s="9"/>
      <c r="B902" s="11"/>
      <c r="C902" s="5"/>
      <c r="D902" s="5"/>
      <c r="E902" s="5"/>
      <c r="F902" s="131"/>
      <c r="G902" s="107"/>
      <c r="H902" s="6"/>
      <c r="I902" s="6"/>
      <c r="J902" s="6"/>
    </row>
    <row r="903" spans="1:10">
      <c r="A903" s="9"/>
      <c r="B903" s="11"/>
      <c r="C903" s="5"/>
      <c r="D903" s="5"/>
      <c r="E903" s="5"/>
      <c r="F903" s="131"/>
      <c r="G903" s="107"/>
      <c r="H903" s="6"/>
      <c r="I903" s="6"/>
      <c r="J903" s="6"/>
    </row>
    <row r="904" spans="1:10">
      <c r="A904" s="9"/>
      <c r="B904" s="11"/>
      <c r="C904" s="5"/>
      <c r="D904" s="5"/>
      <c r="E904" s="5"/>
      <c r="F904" s="131"/>
      <c r="G904" s="107"/>
      <c r="H904" s="6"/>
      <c r="I904" s="6"/>
      <c r="J904" s="6"/>
    </row>
    <row r="905" spans="1:10">
      <c r="A905" s="9"/>
      <c r="B905" s="11"/>
      <c r="C905" s="5"/>
      <c r="D905" s="5"/>
      <c r="E905" s="5"/>
      <c r="F905" s="131"/>
      <c r="G905" s="107"/>
      <c r="H905" s="6"/>
      <c r="I905" s="6"/>
      <c r="J905" s="6"/>
    </row>
    <row r="906" spans="1:10">
      <c r="A906" s="9"/>
      <c r="B906" s="11"/>
      <c r="C906" s="5"/>
      <c r="D906" s="5"/>
      <c r="E906" s="5"/>
      <c r="F906" s="131"/>
      <c r="G906" s="107"/>
      <c r="H906" s="6"/>
      <c r="I906" s="6"/>
      <c r="J906" s="6"/>
    </row>
    <row r="907" spans="1:10">
      <c r="A907" s="9"/>
      <c r="B907" s="11"/>
      <c r="C907" s="5"/>
      <c r="D907" s="5"/>
      <c r="E907" s="5"/>
      <c r="F907" s="131"/>
      <c r="G907" s="107"/>
      <c r="H907" s="6"/>
      <c r="I907" s="6"/>
      <c r="J907" s="6"/>
    </row>
    <row r="908" spans="1:10">
      <c r="A908" s="9"/>
      <c r="B908" s="11"/>
      <c r="C908" s="5"/>
      <c r="D908" s="5"/>
      <c r="E908" s="5"/>
      <c r="F908" s="131"/>
      <c r="G908" s="107"/>
      <c r="H908" s="6"/>
      <c r="I908" s="6"/>
      <c r="J908" s="6"/>
    </row>
    <row r="909" spans="1:10">
      <c r="A909" s="9"/>
      <c r="B909" s="11"/>
      <c r="C909" s="5"/>
      <c r="D909" s="5"/>
      <c r="E909" s="5"/>
      <c r="F909" s="131"/>
      <c r="G909" s="107"/>
      <c r="H909" s="6"/>
      <c r="I909" s="6"/>
      <c r="J909" s="6"/>
    </row>
    <row r="910" spans="1:10">
      <c r="A910" s="9"/>
      <c r="B910" s="11"/>
      <c r="C910" s="5"/>
      <c r="D910" s="5"/>
      <c r="E910" s="5"/>
      <c r="F910" s="131"/>
      <c r="G910" s="107"/>
      <c r="H910" s="6"/>
      <c r="I910" s="6"/>
      <c r="J910" s="6"/>
    </row>
    <row r="911" spans="1:10">
      <c r="A911" s="9"/>
      <c r="B911" s="11"/>
      <c r="C911" s="5"/>
      <c r="D911" s="5"/>
      <c r="E911" s="5"/>
      <c r="F911" s="131"/>
      <c r="G911" s="107"/>
      <c r="H911" s="6"/>
      <c r="I911" s="6"/>
      <c r="J911" s="6"/>
    </row>
    <row r="912" spans="1:10">
      <c r="A912" s="9"/>
      <c r="B912" s="11"/>
      <c r="C912" s="5"/>
      <c r="D912" s="5"/>
      <c r="E912" s="5"/>
      <c r="F912" s="131"/>
      <c r="G912" s="107"/>
      <c r="H912" s="6"/>
      <c r="I912" s="6"/>
      <c r="J912" s="6"/>
    </row>
    <row r="913" spans="1:10">
      <c r="A913" s="9"/>
      <c r="B913" s="11"/>
      <c r="C913" s="5"/>
      <c r="D913" s="5"/>
      <c r="E913" s="5"/>
      <c r="F913" s="131"/>
      <c r="G913" s="107"/>
      <c r="H913" s="6"/>
      <c r="I913" s="6"/>
      <c r="J913" s="6"/>
    </row>
    <row r="914" spans="1:10">
      <c r="A914" s="9"/>
      <c r="B914" s="11"/>
      <c r="C914" s="5"/>
      <c r="D914" s="5"/>
      <c r="E914" s="5"/>
      <c r="F914" s="131"/>
      <c r="G914" s="107"/>
      <c r="H914" s="6"/>
      <c r="I914" s="6"/>
      <c r="J914" s="6"/>
    </row>
    <row r="915" spans="1:10">
      <c r="A915" s="9"/>
      <c r="B915" s="11"/>
      <c r="C915" s="5"/>
      <c r="D915" s="5"/>
      <c r="E915" s="5"/>
      <c r="F915" s="131"/>
      <c r="G915" s="107"/>
      <c r="H915" s="6"/>
      <c r="I915" s="6"/>
      <c r="J915" s="6"/>
    </row>
    <row r="916" spans="1:10">
      <c r="A916" s="9"/>
      <c r="B916" s="11"/>
      <c r="C916" s="5"/>
      <c r="D916" s="5"/>
      <c r="E916" s="5"/>
      <c r="F916" s="131"/>
      <c r="G916" s="107"/>
      <c r="H916" s="6"/>
      <c r="I916" s="6"/>
      <c r="J916" s="6"/>
    </row>
    <row r="917" spans="1:10">
      <c r="A917" s="9"/>
      <c r="B917" s="11"/>
      <c r="C917" s="5"/>
      <c r="D917" s="5"/>
      <c r="E917" s="5"/>
      <c r="F917" s="131"/>
      <c r="G917" s="107"/>
      <c r="H917" s="6"/>
      <c r="I917" s="6"/>
      <c r="J917" s="6"/>
    </row>
    <row r="918" spans="1:10">
      <c r="A918" s="9"/>
      <c r="B918" s="11"/>
      <c r="C918" s="5"/>
      <c r="D918" s="5"/>
      <c r="E918" s="5"/>
      <c r="F918" s="131"/>
      <c r="G918" s="107"/>
      <c r="H918" s="6"/>
      <c r="I918" s="6"/>
      <c r="J918" s="6"/>
    </row>
    <row r="919" spans="1:10">
      <c r="A919" s="9"/>
      <c r="B919" s="11"/>
      <c r="C919" s="5"/>
      <c r="D919" s="5"/>
      <c r="E919" s="5"/>
      <c r="F919" s="131"/>
      <c r="G919" s="107"/>
      <c r="H919" s="6"/>
      <c r="I919" s="6"/>
      <c r="J919" s="6"/>
    </row>
    <row r="920" spans="1:10">
      <c r="A920" s="9"/>
      <c r="B920" s="11"/>
      <c r="C920" s="5"/>
      <c r="D920" s="5"/>
      <c r="E920" s="5"/>
      <c r="F920" s="131"/>
      <c r="G920" s="107"/>
      <c r="H920" s="6"/>
      <c r="I920" s="6"/>
      <c r="J920" s="6"/>
    </row>
    <row r="921" spans="1:10">
      <c r="A921" s="9"/>
      <c r="B921" s="11"/>
      <c r="C921" s="5"/>
      <c r="D921" s="5"/>
      <c r="E921" s="5"/>
      <c r="F921" s="131"/>
      <c r="G921" s="107"/>
      <c r="H921" s="6"/>
      <c r="I921" s="6"/>
      <c r="J921" s="6"/>
    </row>
    <row r="922" spans="1:10">
      <c r="A922" s="9"/>
      <c r="B922" s="11"/>
      <c r="C922" s="5"/>
      <c r="D922" s="5"/>
      <c r="E922" s="5"/>
      <c r="F922" s="131"/>
      <c r="G922" s="107"/>
      <c r="H922" s="6"/>
      <c r="I922" s="6"/>
      <c r="J922" s="6"/>
    </row>
    <row r="923" spans="1:10">
      <c r="A923" s="9"/>
      <c r="B923" s="11"/>
      <c r="C923" s="5"/>
      <c r="D923" s="5"/>
      <c r="E923" s="5"/>
      <c r="F923" s="131"/>
      <c r="G923" s="107"/>
      <c r="H923" s="6"/>
      <c r="I923" s="6"/>
      <c r="J923" s="6"/>
    </row>
    <row r="924" spans="1:10">
      <c r="A924" s="9"/>
      <c r="B924" s="11"/>
      <c r="C924" s="5"/>
      <c r="D924" s="5"/>
      <c r="E924" s="5"/>
      <c r="F924" s="131"/>
      <c r="G924" s="107"/>
      <c r="H924" s="6"/>
      <c r="I924" s="6"/>
      <c r="J924" s="6"/>
    </row>
    <row r="925" spans="1:10">
      <c r="A925" s="9"/>
      <c r="B925" s="11"/>
      <c r="C925" s="5"/>
      <c r="D925" s="5"/>
      <c r="E925" s="5"/>
      <c r="F925" s="131"/>
      <c r="G925" s="107"/>
      <c r="H925" s="6"/>
      <c r="I925" s="6"/>
      <c r="J925" s="6"/>
    </row>
    <row r="926" spans="1:10">
      <c r="A926" s="9"/>
      <c r="B926" s="11"/>
      <c r="C926" s="5"/>
      <c r="D926" s="5"/>
      <c r="E926" s="5"/>
      <c r="F926" s="131"/>
      <c r="G926" s="107"/>
      <c r="H926" s="6"/>
      <c r="I926" s="6"/>
      <c r="J926" s="6"/>
    </row>
    <row r="927" spans="1:10">
      <c r="A927" s="9"/>
      <c r="B927" s="11"/>
      <c r="C927" s="5"/>
      <c r="D927" s="5"/>
      <c r="E927" s="5"/>
      <c r="F927" s="131"/>
      <c r="G927" s="107"/>
      <c r="H927" s="6"/>
      <c r="I927" s="6"/>
      <c r="J927" s="6"/>
    </row>
    <row r="928" spans="1:10">
      <c r="A928" s="9"/>
      <c r="B928" s="11"/>
      <c r="C928" s="5"/>
      <c r="D928" s="5"/>
      <c r="E928" s="5"/>
      <c r="F928" s="131"/>
      <c r="G928" s="107"/>
      <c r="H928" s="6"/>
      <c r="I928" s="6"/>
      <c r="J928" s="6"/>
    </row>
    <row r="929" spans="1:10">
      <c r="A929" s="9"/>
      <c r="B929" s="11"/>
      <c r="C929" s="5"/>
      <c r="D929" s="5"/>
      <c r="E929" s="5"/>
      <c r="F929" s="131"/>
      <c r="G929" s="107"/>
      <c r="H929" s="6"/>
      <c r="I929" s="6"/>
      <c r="J929" s="6"/>
    </row>
    <row r="930" spans="1:10">
      <c r="A930" s="9"/>
      <c r="B930" s="11"/>
      <c r="C930" s="5"/>
      <c r="D930" s="5"/>
      <c r="E930" s="5"/>
      <c r="F930" s="131"/>
      <c r="G930" s="107"/>
      <c r="H930" s="6"/>
      <c r="I930" s="6"/>
      <c r="J930" s="6"/>
    </row>
    <row r="931" spans="1:10">
      <c r="A931" s="9"/>
      <c r="B931" s="11"/>
      <c r="C931" s="5"/>
      <c r="D931" s="5"/>
      <c r="E931" s="5"/>
      <c r="F931" s="131"/>
      <c r="G931" s="107"/>
      <c r="H931" s="6"/>
      <c r="I931" s="6"/>
      <c r="J931" s="6"/>
    </row>
    <row r="932" spans="1:10">
      <c r="A932" s="9"/>
      <c r="B932" s="11"/>
      <c r="C932" s="5"/>
      <c r="D932" s="5"/>
      <c r="E932" s="5"/>
      <c r="F932" s="131"/>
      <c r="G932" s="107"/>
      <c r="H932" s="6"/>
      <c r="I932" s="6"/>
      <c r="J932" s="6"/>
    </row>
    <row r="933" spans="1:10">
      <c r="A933" s="9"/>
      <c r="B933" s="11"/>
      <c r="C933" s="5"/>
      <c r="D933" s="5"/>
      <c r="E933" s="5"/>
      <c r="F933" s="131"/>
      <c r="G933" s="107"/>
      <c r="H933" s="6"/>
      <c r="I933" s="6"/>
      <c r="J933" s="6"/>
    </row>
    <row r="934" spans="1:10">
      <c r="A934" s="9"/>
      <c r="B934" s="11"/>
      <c r="C934" s="5"/>
      <c r="D934" s="5"/>
      <c r="E934" s="5"/>
      <c r="F934" s="131"/>
      <c r="G934" s="107"/>
      <c r="H934" s="6"/>
      <c r="I934" s="6"/>
      <c r="J934" s="6"/>
    </row>
    <row r="935" spans="1:10">
      <c r="A935" s="9"/>
      <c r="B935" s="11"/>
      <c r="C935" s="5"/>
      <c r="D935" s="5"/>
      <c r="E935" s="5"/>
      <c r="F935" s="131"/>
      <c r="G935" s="107"/>
      <c r="H935" s="6"/>
      <c r="I935" s="6"/>
      <c r="J935" s="6"/>
    </row>
    <row r="936" spans="1:10">
      <c r="A936" s="9"/>
      <c r="B936" s="11"/>
      <c r="C936" s="5"/>
      <c r="D936" s="5"/>
      <c r="E936" s="5"/>
      <c r="F936" s="131"/>
      <c r="G936" s="107"/>
      <c r="H936" s="6"/>
      <c r="I936" s="6"/>
      <c r="J936" s="6"/>
    </row>
    <row r="937" spans="1:10">
      <c r="A937" s="9"/>
      <c r="B937" s="11"/>
      <c r="C937" s="5"/>
      <c r="D937" s="5"/>
      <c r="E937" s="5"/>
      <c r="F937" s="131"/>
      <c r="G937" s="107"/>
      <c r="H937" s="6"/>
      <c r="I937" s="6"/>
      <c r="J937" s="6"/>
    </row>
    <row r="938" spans="1:10">
      <c r="A938" s="9"/>
      <c r="B938" s="11"/>
      <c r="C938" s="5"/>
      <c r="D938" s="5"/>
      <c r="E938" s="5"/>
      <c r="F938" s="131"/>
      <c r="G938" s="107"/>
      <c r="H938" s="6"/>
      <c r="I938" s="6"/>
      <c r="J938" s="6"/>
    </row>
    <row r="939" spans="1:10">
      <c r="A939" s="9"/>
      <c r="B939" s="11"/>
      <c r="C939" s="5"/>
      <c r="D939" s="5"/>
      <c r="E939" s="5"/>
      <c r="F939" s="131"/>
      <c r="G939" s="107"/>
      <c r="H939" s="6"/>
      <c r="I939" s="6"/>
      <c r="J939" s="6"/>
    </row>
    <row r="940" spans="1:10">
      <c r="A940" s="9"/>
      <c r="B940" s="11"/>
      <c r="C940" s="5"/>
      <c r="D940" s="5"/>
      <c r="E940" s="5"/>
      <c r="F940" s="131"/>
      <c r="G940" s="107"/>
      <c r="H940" s="6"/>
      <c r="I940" s="6"/>
      <c r="J940" s="6"/>
    </row>
    <row r="941" spans="1:10">
      <c r="A941" s="9"/>
      <c r="B941" s="11"/>
      <c r="C941" s="5"/>
      <c r="D941" s="5"/>
      <c r="E941" s="5"/>
      <c r="F941" s="131"/>
      <c r="G941" s="107"/>
      <c r="H941" s="6"/>
      <c r="I941" s="6"/>
      <c r="J941" s="6"/>
    </row>
    <row r="942" spans="1:10">
      <c r="A942" s="9"/>
      <c r="B942" s="11"/>
      <c r="C942" s="5"/>
      <c r="D942" s="5"/>
      <c r="E942" s="5"/>
      <c r="F942" s="131"/>
      <c r="G942" s="107"/>
      <c r="H942" s="6"/>
      <c r="I942" s="6"/>
      <c r="J942" s="6"/>
    </row>
    <row r="943" spans="1:10">
      <c r="A943" s="9"/>
      <c r="B943" s="11"/>
      <c r="C943" s="5"/>
      <c r="D943" s="5"/>
      <c r="E943" s="5"/>
      <c r="F943" s="131"/>
      <c r="G943" s="107"/>
      <c r="H943" s="6"/>
      <c r="I943" s="6"/>
      <c r="J943" s="6"/>
    </row>
    <row r="944" spans="1:10">
      <c r="A944" s="9"/>
      <c r="B944" s="11"/>
      <c r="C944" s="5"/>
      <c r="D944" s="5"/>
      <c r="E944" s="5"/>
      <c r="F944" s="131"/>
      <c r="G944" s="107"/>
      <c r="H944" s="6"/>
      <c r="I944" s="6"/>
      <c r="J944" s="6"/>
    </row>
    <row r="945" spans="1:10">
      <c r="A945" s="9"/>
      <c r="B945" s="11"/>
      <c r="C945" s="5"/>
      <c r="D945" s="5"/>
      <c r="E945" s="5"/>
      <c r="F945" s="131"/>
      <c r="G945" s="107"/>
      <c r="H945" s="6"/>
      <c r="I945" s="6"/>
      <c r="J945" s="6"/>
    </row>
    <row r="946" spans="1:10">
      <c r="A946" s="9"/>
      <c r="B946" s="11"/>
      <c r="C946" s="5"/>
      <c r="D946" s="5"/>
      <c r="E946" s="5"/>
      <c r="F946" s="131"/>
      <c r="G946" s="107"/>
      <c r="H946" s="6"/>
      <c r="I946" s="6"/>
      <c r="J946" s="6"/>
    </row>
    <row r="947" spans="1:10">
      <c r="A947" s="9"/>
      <c r="B947" s="11"/>
      <c r="C947" s="5"/>
      <c r="D947" s="5"/>
      <c r="E947" s="5"/>
      <c r="F947" s="131"/>
      <c r="G947" s="107"/>
      <c r="H947" s="6"/>
      <c r="I947" s="6"/>
      <c r="J947" s="6"/>
    </row>
    <row r="948" spans="1:10">
      <c r="A948" s="9"/>
      <c r="B948" s="11"/>
      <c r="C948" s="5"/>
      <c r="D948" s="5"/>
      <c r="E948" s="5"/>
      <c r="F948" s="131"/>
      <c r="G948" s="107"/>
      <c r="H948" s="6"/>
      <c r="I948" s="6"/>
      <c r="J948" s="6"/>
    </row>
    <row r="949" spans="1:10">
      <c r="A949" s="9"/>
      <c r="B949" s="11"/>
      <c r="C949" s="5"/>
      <c r="D949" s="5"/>
      <c r="E949" s="5"/>
      <c r="F949" s="131"/>
      <c r="G949" s="107"/>
      <c r="H949" s="6"/>
      <c r="I949" s="6"/>
      <c r="J949" s="6"/>
    </row>
    <row r="950" spans="1:10">
      <c r="A950" s="9"/>
      <c r="B950" s="11"/>
      <c r="C950" s="5"/>
      <c r="D950" s="5"/>
      <c r="E950" s="5"/>
      <c r="F950" s="131"/>
      <c r="G950" s="107"/>
      <c r="H950" s="6"/>
      <c r="I950" s="6"/>
      <c r="J950" s="6"/>
    </row>
    <row r="951" spans="1:10">
      <c r="A951" s="9"/>
      <c r="B951" s="11"/>
      <c r="C951" s="5"/>
      <c r="D951" s="5"/>
      <c r="E951" s="5"/>
      <c r="F951" s="131"/>
      <c r="G951" s="107"/>
      <c r="H951" s="6"/>
      <c r="I951" s="6"/>
      <c r="J951" s="6"/>
    </row>
    <row r="952" spans="1:10">
      <c r="A952" s="9"/>
      <c r="B952" s="11"/>
      <c r="C952" s="5"/>
      <c r="D952" s="5"/>
      <c r="E952" s="5"/>
      <c r="F952" s="131"/>
      <c r="G952" s="107"/>
      <c r="H952" s="6"/>
      <c r="I952" s="6"/>
      <c r="J952" s="6"/>
    </row>
    <row r="953" spans="1:10">
      <c r="A953" s="9"/>
      <c r="B953" s="11"/>
      <c r="C953" s="5"/>
      <c r="D953" s="5"/>
      <c r="E953" s="5"/>
      <c r="F953" s="131"/>
      <c r="G953" s="107"/>
      <c r="H953" s="6"/>
      <c r="I953" s="6"/>
      <c r="J953" s="6"/>
    </row>
    <row r="954" spans="1:10">
      <c r="A954" s="9"/>
      <c r="B954" s="11"/>
      <c r="C954" s="5"/>
      <c r="D954" s="5"/>
      <c r="E954" s="5"/>
      <c r="F954" s="131"/>
      <c r="G954" s="107"/>
      <c r="H954" s="6"/>
      <c r="I954" s="6"/>
      <c r="J954" s="6"/>
    </row>
    <row r="955" spans="1:10">
      <c r="A955" s="9"/>
      <c r="B955" s="11"/>
      <c r="C955" s="5"/>
      <c r="D955" s="5"/>
      <c r="E955" s="5"/>
      <c r="F955" s="131"/>
      <c r="G955" s="107"/>
      <c r="H955" s="6"/>
      <c r="I955" s="6"/>
      <c r="J955" s="6"/>
    </row>
    <row r="956" spans="1:10">
      <c r="A956" s="9"/>
      <c r="B956" s="11"/>
      <c r="C956" s="5"/>
      <c r="D956" s="5"/>
      <c r="E956" s="5"/>
      <c r="F956" s="131"/>
      <c r="G956" s="107"/>
      <c r="H956" s="6"/>
      <c r="I956" s="6"/>
      <c r="J956" s="6"/>
    </row>
    <row r="957" spans="1:10">
      <c r="A957" s="9"/>
      <c r="B957" s="11"/>
      <c r="C957" s="5"/>
      <c r="D957" s="5"/>
      <c r="E957" s="5"/>
      <c r="F957" s="131"/>
      <c r="G957" s="107"/>
      <c r="H957" s="6"/>
      <c r="I957" s="6"/>
      <c r="J957" s="6"/>
    </row>
    <row r="958" spans="1:10">
      <c r="A958" s="9"/>
      <c r="B958" s="11"/>
      <c r="C958" s="5"/>
      <c r="D958" s="5"/>
      <c r="E958" s="5"/>
      <c r="F958" s="131"/>
      <c r="G958" s="107"/>
      <c r="H958" s="6"/>
      <c r="I958" s="6"/>
      <c r="J958" s="6"/>
    </row>
    <row r="959" spans="1:10">
      <c r="A959" s="9"/>
      <c r="B959" s="11"/>
      <c r="C959" s="5"/>
      <c r="D959" s="5"/>
      <c r="E959" s="5"/>
      <c r="F959" s="131"/>
      <c r="G959" s="107"/>
      <c r="H959" s="6"/>
      <c r="I959" s="6"/>
      <c r="J959" s="6"/>
    </row>
    <row r="960" spans="1:10">
      <c r="A960" s="9"/>
      <c r="B960" s="11"/>
      <c r="C960" s="5"/>
      <c r="D960" s="5"/>
      <c r="E960" s="5"/>
      <c r="F960" s="131"/>
      <c r="G960" s="107"/>
      <c r="H960" s="6"/>
      <c r="I960" s="6"/>
      <c r="J960" s="6"/>
    </row>
    <row r="961" spans="1:10">
      <c r="A961" s="9"/>
      <c r="B961" s="11"/>
      <c r="C961" s="5"/>
      <c r="D961" s="5"/>
      <c r="E961" s="5"/>
      <c r="F961" s="131"/>
      <c r="G961" s="107"/>
      <c r="H961" s="6"/>
      <c r="I961" s="6"/>
      <c r="J961" s="6"/>
    </row>
    <row r="962" spans="1:10">
      <c r="A962" s="9"/>
      <c r="B962" s="11"/>
      <c r="C962" s="5"/>
      <c r="D962" s="5"/>
      <c r="E962" s="5"/>
      <c r="F962" s="131"/>
      <c r="G962" s="107"/>
      <c r="H962" s="6"/>
      <c r="I962" s="6"/>
      <c r="J962" s="6"/>
    </row>
    <row r="963" spans="1:10">
      <c r="A963" s="9"/>
      <c r="B963" s="11"/>
      <c r="C963" s="5"/>
      <c r="D963" s="5"/>
      <c r="E963" s="5"/>
      <c r="F963" s="131"/>
      <c r="G963" s="107"/>
      <c r="H963" s="6"/>
      <c r="I963" s="6"/>
      <c r="J963" s="6"/>
    </row>
    <row r="964" spans="1:10">
      <c r="A964" s="9"/>
      <c r="B964" s="11"/>
      <c r="C964" s="5"/>
      <c r="D964" s="5"/>
      <c r="E964" s="5"/>
      <c r="F964" s="131"/>
      <c r="G964" s="107"/>
      <c r="H964" s="6"/>
      <c r="I964" s="6"/>
      <c r="J964" s="6"/>
    </row>
    <row r="965" spans="1:10">
      <c r="A965" s="9"/>
      <c r="B965" s="11"/>
      <c r="C965" s="5"/>
      <c r="D965" s="5"/>
      <c r="E965" s="5"/>
      <c r="F965" s="131"/>
      <c r="G965" s="107"/>
      <c r="H965" s="6"/>
      <c r="I965" s="6"/>
      <c r="J965" s="6"/>
    </row>
    <row r="966" spans="1:10">
      <c r="A966" s="9"/>
      <c r="B966" s="11"/>
      <c r="C966" s="5"/>
      <c r="D966" s="5"/>
      <c r="E966" s="5"/>
      <c r="F966" s="131"/>
      <c r="G966" s="107"/>
      <c r="H966" s="6"/>
      <c r="I966" s="6"/>
      <c r="J966" s="6"/>
    </row>
    <row r="967" spans="1:10">
      <c r="A967" s="9"/>
      <c r="B967" s="11"/>
      <c r="C967" s="5"/>
      <c r="D967" s="5"/>
      <c r="E967" s="5"/>
      <c r="F967" s="131"/>
      <c r="G967" s="107"/>
      <c r="H967" s="6"/>
      <c r="I967" s="6"/>
      <c r="J967" s="6"/>
    </row>
    <row r="968" spans="1:10">
      <c r="A968" s="9"/>
      <c r="B968" s="11"/>
      <c r="C968" s="5"/>
      <c r="D968" s="5"/>
      <c r="E968" s="5"/>
      <c r="F968" s="131"/>
      <c r="G968" s="107"/>
      <c r="H968" s="6"/>
      <c r="I968" s="6"/>
      <c r="J968" s="6"/>
    </row>
    <row r="969" spans="1:10">
      <c r="A969" s="9"/>
      <c r="B969" s="11"/>
      <c r="C969" s="5"/>
      <c r="D969" s="5"/>
      <c r="E969" s="5"/>
      <c r="F969" s="131"/>
      <c r="G969" s="107"/>
      <c r="H969" s="6"/>
      <c r="I969" s="6"/>
      <c r="J969" s="6"/>
    </row>
    <row r="970" spans="1:10">
      <c r="A970" s="9"/>
      <c r="B970" s="11"/>
      <c r="C970" s="5"/>
      <c r="D970" s="5"/>
      <c r="E970" s="5"/>
      <c r="F970" s="131"/>
      <c r="G970" s="107"/>
      <c r="H970" s="6"/>
      <c r="I970" s="6"/>
      <c r="J970" s="6"/>
    </row>
    <row r="971" spans="1:10">
      <c r="A971" s="9"/>
      <c r="B971" s="11"/>
      <c r="C971" s="5"/>
      <c r="D971" s="5"/>
      <c r="E971" s="5"/>
      <c r="F971" s="131"/>
      <c r="G971" s="107"/>
      <c r="H971" s="6"/>
      <c r="I971" s="6"/>
      <c r="J971" s="6"/>
    </row>
    <row r="972" spans="1:10">
      <c r="A972" s="9"/>
      <c r="B972" s="11"/>
      <c r="C972" s="5"/>
      <c r="D972" s="5"/>
      <c r="E972" s="5"/>
      <c r="F972" s="131"/>
      <c r="G972" s="107"/>
      <c r="H972" s="6"/>
      <c r="I972" s="6"/>
      <c r="J972" s="6"/>
    </row>
    <row r="973" spans="1:10">
      <c r="A973" s="9"/>
      <c r="B973" s="11"/>
      <c r="C973" s="5"/>
      <c r="D973" s="5"/>
      <c r="E973" s="5"/>
      <c r="F973" s="131"/>
      <c r="G973" s="107"/>
      <c r="H973" s="6"/>
      <c r="I973" s="6"/>
      <c r="J973" s="6"/>
    </row>
    <row r="974" spans="1:10">
      <c r="A974" s="9"/>
      <c r="B974" s="11"/>
      <c r="C974" s="5"/>
      <c r="D974" s="5"/>
      <c r="E974" s="5"/>
      <c r="F974" s="131"/>
      <c r="G974" s="107"/>
      <c r="H974" s="6"/>
      <c r="I974" s="6"/>
      <c r="J974" s="6"/>
    </row>
    <row r="975" spans="1:10">
      <c r="A975" s="9"/>
      <c r="B975" s="11"/>
      <c r="C975" s="5"/>
      <c r="D975" s="5"/>
      <c r="E975" s="5"/>
      <c r="F975" s="131"/>
      <c r="G975" s="107"/>
      <c r="H975" s="6"/>
      <c r="I975" s="6"/>
      <c r="J975" s="6"/>
    </row>
    <row r="976" spans="1:10">
      <c r="A976" s="9"/>
      <c r="B976" s="11"/>
      <c r="C976" s="5"/>
      <c r="D976" s="5"/>
      <c r="E976" s="5"/>
      <c r="F976" s="131"/>
      <c r="G976" s="107"/>
      <c r="H976" s="6"/>
      <c r="I976" s="6"/>
      <c r="J976" s="6"/>
    </row>
    <row r="977" spans="1:10">
      <c r="A977" s="9"/>
      <c r="B977" s="11"/>
      <c r="C977" s="5"/>
      <c r="D977" s="5"/>
      <c r="E977" s="5"/>
      <c r="F977" s="131"/>
      <c r="G977" s="107"/>
      <c r="H977" s="6"/>
      <c r="I977" s="6"/>
      <c r="J977" s="6"/>
    </row>
    <row r="978" spans="1:10">
      <c r="A978" s="9"/>
      <c r="B978" s="11"/>
      <c r="C978" s="5"/>
      <c r="D978" s="5"/>
      <c r="E978" s="5"/>
      <c r="F978" s="131"/>
      <c r="G978" s="107"/>
      <c r="H978" s="6"/>
      <c r="I978" s="6"/>
      <c r="J978" s="6"/>
    </row>
    <row r="979" spans="1:10">
      <c r="A979" s="9"/>
      <c r="B979" s="11"/>
      <c r="C979" s="5"/>
      <c r="D979" s="5"/>
      <c r="E979" s="5"/>
      <c r="F979" s="131"/>
      <c r="G979" s="107"/>
      <c r="H979" s="6"/>
      <c r="I979" s="6"/>
      <c r="J979" s="6"/>
    </row>
    <row r="980" spans="1:10">
      <c r="A980" s="9"/>
      <c r="B980" s="11"/>
      <c r="C980" s="5"/>
      <c r="D980" s="5"/>
      <c r="E980" s="5"/>
      <c r="F980" s="131"/>
      <c r="G980" s="107"/>
      <c r="H980" s="6"/>
      <c r="I980" s="6"/>
      <c r="J980" s="6"/>
    </row>
    <row r="981" spans="1:10">
      <c r="A981" s="9"/>
      <c r="B981" s="11"/>
      <c r="C981" s="5"/>
      <c r="D981" s="5"/>
      <c r="E981" s="5"/>
      <c r="F981" s="131"/>
      <c r="G981" s="107"/>
      <c r="H981" s="6"/>
      <c r="I981" s="6"/>
      <c r="J981" s="6"/>
    </row>
    <row r="982" spans="1:10">
      <c r="A982" s="9"/>
      <c r="B982" s="11"/>
      <c r="C982" s="5"/>
      <c r="D982" s="5"/>
      <c r="E982" s="5"/>
      <c r="F982" s="131"/>
      <c r="G982" s="107"/>
      <c r="H982" s="6"/>
      <c r="I982" s="6"/>
      <c r="J982" s="6"/>
    </row>
    <row r="983" spans="1:10">
      <c r="A983" s="9"/>
      <c r="B983" s="11"/>
      <c r="C983" s="5"/>
      <c r="D983" s="5"/>
      <c r="E983" s="5"/>
      <c r="F983" s="131"/>
      <c r="G983" s="107"/>
      <c r="H983" s="6"/>
      <c r="I983" s="6"/>
      <c r="J983" s="6"/>
    </row>
    <row r="984" spans="1:10">
      <c r="A984" s="9"/>
      <c r="B984" s="11"/>
      <c r="C984" s="5"/>
      <c r="D984" s="5"/>
      <c r="E984" s="5"/>
      <c r="F984" s="131"/>
      <c r="G984" s="107"/>
      <c r="H984" s="6"/>
      <c r="I984" s="6"/>
      <c r="J984" s="6"/>
    </row>
    <row r="985" spans="1:10">
      <c r="A985" s="9"/>
      <c r="B985" s="11"/>
      <c r="C985" s="5"/>
      <c r="D985" s="5"/>
      <c r="E985" s="5"/>
      <c r="F985" s="131"/>
      <c r="G985" s="107"/>
      <c r="H985" s="6"/>
      <c r="I985" s="6"/>
      <c r="J985" s="6"/>
    </row>
    <row r="986" spans="1:10">
      <c r="A986" s="9"/>
      <c r="B986" s="11"/>
      <c r="C986" s="5"/>
      <c r="D986" s="5"/>
      <c r="E986" s="5"/>
      <c r="F986" s="131"/>
      <c r="G986" s="107"/>
      <c r="H986" s="6"/>
      <c r="I986" s="6"/>
      <c r="J986" s="6"/>
    </row>
    <row r="987" spans="1:10">
      <c r="A987" s="9"/>
      <c r="B987" s="11"/>
      <c r="C987" s="5"/>
      <c r="D987" s="5"/>
      <c r="E987" s="5"/>
      <c r="F987" s="131"/>
      <c r="G987" s="107"/>
      <c r="H987" s="6"/>
      <c r="I987" s="6"/>
      <c r="J987" s="6"/>
    </row>
    <row r="988" spans="1:10">
      <c r="A988" s="9"/>
      <c r="B988" s="11"/>
      <c r="C988" s="5"/>
      <c r="D988" s="5"/>
      <c r="E988" s="5"/>
      <c r="F988" s="131"/>
      <c r="G988" s="107"/>
      <c r="H988" s="6"/>
      <c r="I988" s="6"/>
      <c r="J988" s="6"/>
    </row>
    <row r="989" spans="1:10">
      <c r="A989" s="9"/>
      <c r="B989" s="11"/>
      <c r="C989" s="5"/>
      <c r="D989" s="5"/>
      <c r="E989" s="5"/>
      <c r="F989" s="131"/>
      <c r="G989" s="107"/>
      <c r="H989" s="6"/>
      <c r="I989" s="6"/>
      <c r="J989" s="6"/>
    </row>
    <row r="990" spans="1:10">
      <c r="A990" s="9"/>
      <c r="B990" s="11"/>
      <c r="C990" s="5"/>
      <c r="D990" s="5"/>
      <c r="E990" s="5"/>
      <c r="F990" s="131"/>
      <c r="G990" s="107"/>
      <c r="H990" s="6"/>
      <c r="I990" s="6"/>
      <c r="J990" s="6"/>
    </row>
    <row r="991" spans="1:10">
      <c r="A991" s="9"/>
      <c r="B991" s="11"/>
      <c r="C991" s="5"/>
      <c r="D991" s="5"/>
      <c r="E991" s="5"/>
      <c r="F991" s="131"/>
      <c r="G991" s="107"/>
      <c r="H991" s="6"/>
      <c r="I991" s="6"/>
      <c r="J991" s="6"/>
    </row>
    <row r="992" spans="1:10">
      <c r="A992" s="9"/>
      <c r="B992" s="11"/>
      <c r="C992" s="5"/>
      <c r="D992" s="5"/>
      <c r="E992" s="5"/>
      <c r="F992" s="131"/>
      <c r="G992" s="107"/>
      <c r="H992" s="6"/>
      <c r="I992" s="6"/>
      <c r="J992" s="6"/>
    </row>
    <row r="993" spans="1:10">
      <c r="A993" s="9"/>
      <c r="B993" s="11"/>
      <c r="C993" s="5"/>
      <c r="D993" s="5"/>
      <c r="E993" s="5"/>
      <c r="F993" s="131"/>
      <c r="G993" s="107"/>
      <c r="H993" s="6"/>
      <c r="I993" s="6"/>
      <c r="J993" s="6"/>
    </row>
    <row r="994" spans="1:10">
      <c r="A994" s="9"/>
      <c r="B994" s="11"/>
      <c r="C994" s="5"/>
      <c r="D994" s="5"/>
      <c r="E994" s="5"/>
      <c r="F994" s="131"/>
      <c r="G994" s="107"/>
      <c r="H994" s="6"/>
      <c r="I994" s="6"/>
      <c r="J994" s="6"/>
    </row>
    <row r="995" spans="1:10">
      <c r="A995" s="9"/>
      <c r="B995" s="11"/>
      <c r="C995" s="5"/>
      <c r="D995" s="5"/>
      <c r="E995" s="5"/>
      <c r="F995" s="131"/>
      <c r="G995" s="107"/>
      <c r="H995" s="6"/>
      <c r="I995" s="6"/>
      <c r="J995" s="6"/>
    </row>
    <row r="996" spans="1:10">
      <c r="A996" s="9"/>
      <c r="B996" s="11"/>
      <c r="C996" s="5"/>
      <c r="D996" s="5"/>
      <c r="E996" s="5"/>
      <c r="F996" s="131"/>
      <c r="G996" s="107"/>
      <c r="H996" s="6"/>
      <c r="I996" s="6"/>
      <c r="J996" s="6"/>
    </row>
    <row r="997" spans="1:10">
      <c r="A997" s="9"/>
      <c r="B997" s="11"/>
      <c r="C997" s="5"/>
      <c r="D997" s="5"/>
      <c r="E997" s="5"/>
      <c r="F997" s="131"/>
      <c r="G997" s="107"/>
      <c r="H997" s="6"/>
      <c r="I997" s="6"/>
      <c r="J997" s="6"/>
    </row>
    <row r="998" spans="1:10">
      <c r="A998" s="9"/>
      <c r="B998" s="11"/>
      <c r="C998" s="5"/>
      <c r="D998" s="5"/>
      <c r="E998" s="5"/>
      <c r="F998" s="131"/>
      <c r="G998" s="107"/>
      <c r="H998" s="6"/>
      <c r="I998" s="6"/>
      <c r="J998" s="6"/>
    </row>
    <row r="999" spans="1:10">
      <c r="A999" s="9"/>
      <c r="B999" s="11"/>
      <c r="C999" s="5"/>
      <c r="D999" s="5"/>
      <c r="E999" s="5"/>
      <c r="F999" s="131"/>
      <c r="G999" s="107"/>
      <c r="H999" s="6"/>
      <c r="I999" s="6"/>
      <c r="J999" s="6"/>
    </row>
    <row r="1000" spans="1:10">
      <c r="A1000" s="9"/>
      <c r="B1000" s="11"/>
      <c r="C1000" s="5"/>
      <c r="D1000" s="5"/>
      <c r="E1000" s="5"/>
      <c r="F1000" s="131"/>
      <c r="G1000" s="107"/>
      <c r="H1000" s="6"/>
      <c r="I1000" s="6"/>
      <c r="J1000" s="6"/>
    </row>
    <row r="1001" spans="1:10">
      <c r="A1001" s="9"/>
      <c r="B1001" s="11"/>
      <c r="C1001" s="5"/>
      <c r="D1001" s="5"/>
      <c r="E1001" s="5"/>
      <c r="F1001" s="131"/>
      <c r="G1001" s="107"/>
      <c r="H1001" s="6"/>
      <c r="I1001" s="6"/>
      <c r="J1001" s="6"/>
    </row>
    <row r="1002" spans="1:10">
      <c r="A1002" s="9"/>
      <c r="B1002" s="11"/>
      <c r="C1002" s="5"/>
      <c r="D1002" s="5"/>
      <c r="E1002" s="5"/>
      <c r="F1002" s="131"/>
      <c r="G1002" s="107"/>
      <c r="H1002" s="6"/>
      <c r="I1002" s="6"/>
      <c r="J1002" s="6"/>
    </row>
    <row r="1003" spans="1:10">
      <c r="A1003" s="9"/>
      <c r="B1003" s="11"/>
      <c r="C1003" s="5"/>
      <c r="D1003" s="5"/>
      <c r="E1003" s="5"/>
      <c r="F1003" s="131"/>
      <c r="G1003" s="107"/>
      <c r="H1003" s="6"/>
      <c r="I1003" s="6"/>
      <c r="J1003" s="6"/>
    </row>
    <row r="1004" spans="1:10">
      <c r="A1004" s="9"/>
      <c r="B1004" s="11"/>
      <c r="C1004" s="5"/>
      <c r="D1004" s="5"/>
      <c r="E1004" s="5"/>
      <c r="F1004" s="131"/>
      <c r="G1004" s="107"/>
      <c r="H1004" s="6"/>
      <c r="I1004" s="6"/>
      <c r="J1004" s="6"/>
    </row>
    <row r="1005" spans="1:10">
      <c r="A1005" s="9"/>
      <c r="B1005" s="11"/>
      <c r="C1005" s="5"/>
      <c r="D1005" s="5"/>
      <c r="E1005" s="5"/>
      <c r="F1005" s="131"/>
      <c r="G1005" s="107"/>
      <c r="H1005" s="6"/>
      <c r="I1005" s="6"/>
      <c r="J1005" s="6"/>
    </row>
    <row r="1006" spans="1:10">
      <c r="A1006" s="9"/>
      <c r="B1006" s="11"/>
      <c r="C1006" s="5"/>
      <c r="D1006" s="5"/>
      <c r="E1006" s="5"/>
      <c r="F1006" s="131"/>
      <c r="G1006" s="107"/>
      <c r="H1006" s="6"/>
      <c r="I1006" s="6"/>
      <c r="J1006" s="6"/>
    </row>
    <row r="1007" spans="1:10">
      <c r="A1007" s="9"/>
      <c r="B1007" s="11"/>
      <c r="C1007" s="5"/>
      <c r="D1007" s="5"/>
      <c r="E1007" s="5"/>
      <c r="F1007" s="131"/>
      <c r="G1007" s="107"/>
      <c r="H1007" s="6"/>
      <c r="I1007" s="6"/>
      <c r="J1007" s="6"/>
    </row>
    <row r="1008" spans="1:10">
      <c r="A1008" s="9"/>
      <c r="B1008" s="11"/>
      <c r="C1008" s="5"/>
      <c r="D1008" s="5"/>
      <c r="E1008" s="5"/>
      <c r="F1008" s="131"/>
      <c r="G1008" s="107"/>
      <c r="H1008" s="6"/>
      <c r="I1008" s="6"/>
      <c r="J1008" s="6"/>
    </row>
    <row r="1009" spans="1:10">
      <c r="A1009" s="9"/>
      <c r="B1009" s="11"/>
      <c r="C1009" s="5"/>
      <c r="D1009" s="5"/>
      <c r="E1009" s="5"/>
      <c r="F1009" s="131"/>
      <c r="G1009" s="107"/>
      <c r="H1009" s="6"/>
      <c r="I1009" s="6"/>
      <c r="J1009" s="6"/>
    </row>
    <row r="1010" spans="1:10">
      <c r="A1010" s="9"/>
      <c r="B1010" s="11"/>
      <c r="C1010" s="5"/>
      <c r="D1010" s="5"/>
      <c r="E1010" s="5"/>
      <c r="F1010" s="131"/>
      <c r="G1010" s="107"/>
      <c r="H1010" s="6"/>
      <c r="I1010" s="6"/>
      <c r="J1010" s="6"/>
    </row>
    <row r="1011" spans="1:10">
      <c r="A1011" s="9"/>
      <c r="B1011" s="11"/>
      <c r="C1011" s="5"/>
      <c r="D1011" s="5"/>
      <c r="E1011" s="5"/>
      <c r="F1011" s="131"/>
      <c r="G1011" s="107"/>
      <c r="H1011" s="6"/>
      <c r="I1011" s="6"/>
      <c r="J1011" s="6"/>
    </row>
    <row r="1012" spans="1:10">
      <c r="A1012" s="9"/>
      <c r="B1012" s="11"/>
      <c r="C1012" s="5"/>
      <c r="D1012" s="5"/>
      <c r="E1012" s="5"/>
      <c r="F1012" s="131"/>
      <c r="G1012" s="107"/>
      <c r="H1012" s="6"/>
      <c r="I1012" s="6"/>
      <c r="J1012" s="6"/>
    </row>
    <row r="1013" spans="1:10">
      <c r="A1013" s="9"/>
      <c r="B1013" s="11"/>
      <c r="C1013" s="5"/>
      <c r="D1013" s="5"/>
      <c r="E1013" s="5"/>
      <c r="F1013" s="131"/>
      <c r="G1013" s="107"/>
      <c r="H1013" s="6"/>
      <c r="I1013" s="6"/>
      <c r="J1013" s="6"/>
    </row>
    <row r="1014" spans="1:10">
      <c r="A1014" s="9"/>
      <c r="B1014" s="11"/>
      <c r="C1014" s="5"/>
      <c r="D1014" s="5"/>
      <c r="E1014" s="5"/>
      <c r="F1014" s="131"/>
      <c r="G1014" s="107"/>
      <c r="H1014" s="6"/>
      <c r="I1014" s="6"/>
      <c r="J1014" s="6"/>
    </row>
    <row r="1015" spans="1:10">
      <c r="A1015" s="9"/>
      <c r="B1015" s="11"/>
      <c r="C1015" s="5"/>
      <c r="D1015" s="5"/>
      <c r="E1015" s="5"/>
      <c r="F1015" s="131"/>
      <c r="G1015" s="107"/>
      <c r="H1015" s="6"/>
      <c r="I1015" s="6"/>
      <c r="J1015" s="6"/>
    </row>
    <row r="1016" spans="1:10">
      <c r="A1016" s="9"/>
      <c r="B1016" s="11"/>
      <c r="C1016" s="5"/>
      <c r="D1016" s="5"/>
      <c r="E1016" s="5"/>
      <c r="F1016" s="131"/>
      <c r="G1016" s="107"/>
      <c r="H1016" s="6"/>
      <c r="I1016" s="6"/>
      <c r="J1016" s="6"/>
    </row>
    <row r="1017" spans="1:10">
      <c r="A1017" s="9"/>
      <c r="B1017" s="11"/>
      <c r="C1017" s="5"/>
      <c r="D1017" s="5"/>
      <c r="E1017" s="5"/>
      <c r="F1017" s="131"/>
      <c r="G1017" s="107"/>
      <c r="H1017" s="6"/>
      <c r="I1017" s="6"/>
      <c r="J1017" s="6"/>
    </row>
    <row r="1018" spans="1:10">
      <c r="A1018" s="9"/>
      <c r="B1018" s="11"/>
      <c r="C1018" s="5"/>
      <c r="D1018" s="5"/>
      <c r="E1018" s="5"/>
      <c r="F1018" s="131"/>
      <c r="G1018" s="107"/>
      <c r="H1018" s="6"/>
      <c r="I1018" s="6"/>
      <c r="J1018" s="6"/>
    </row>
    <row r="1019" spans="1:10">
      <c r="A1019" s="9"/>
      <c r="B1019" s="11"/>
      <c r="C1019" s="5"/>
      <c r="D1019" s="5"/>
      <c r="E1019" s="5"/>
      <c r="F1019" s="131"/>
      <c r="G1019" s="107"/>
      <c r="H1019" s="6"/>
      <c r="I1019" s="6"/>
      <c r="J1019" s="6"/>
    </row>
    <row r="1020" spans="1:10">
      <c r="A1020" s="9"/>
      <c r="B1020" s="11"/>
      <c r="C1020" s="5"/>
      <c r="D1020" s="5"/>
      <c r="E1020" s="5"/>
      <c r="F1020" s="131"/>
      <c r="G1020" s="107"/>
      <c r="H1020" s="6"/>
      <c r="I1020" s="6"/>
      <c r="J1020" s="6"/>
    </row>
    <row r="1021" spans="1:10">
      <c r="A1021" s="9"/>
      <c r="B1021" s="11"/>
      <c r="C1021" s="5"/>
      <c r="D1021" s="5"/>
      <c r="E1021" s="5"/>
      <c r="F1021" s="131"/>
      <c r="G1021" s="107"/>
      <c r="H1021" s="6"/>
      <c r="I1021" s="6"/>
      <c r="J1021" s="6"/>
    </row>
    <row r="1022" spans="1:10">
      <c r="A1022" s="9"/>
      <c r="B1022" s="11"/>
      <c r="C1022" s="5"/>
      <c r="D1022" s="5"/>
      <c r="E1022" s="5"/>
      <c r="F1022" s="131"/>
      <c r="G1022" s="107"/>
      <c r="H1022" s="6"/>
      <c r="I1022" s="6"/>
      <c r="J1022" s="6"/>
    </row>
    <row r="1023" spans="1:10">
      <c r="A1023" s="9"/>
      <c r="B1023" s="11"/>
      <c r="C1023" s="5"/>
      <c r="D1023" s="5"/>
      <c r="E1023" s="5"/>
      <c r="F1023" s="131"/>
      <c r="G1023" s="107"/>
      <c r="H1023" s="6"/>
      <c r="I1023" s="6"/>
      <c r="J1023" s="6"/>
    </row>
    <row r="1024" spans="1:10">
      <c r="A1024" s="9"/>
      <c r="B1024" s="11"/>
      <c r="C1024" s="5"/>
      <c r="D1024" s="5"/>
      <c r="E1024" s="5"/>
      <c r="F1024" s="131"/>
      <c r="G1024" s="107"/>
      <c r="H1024" s="6"/>
      <c r="I1024" s="6"/>
      <c r="J1024" s="6"/>
    </row>
    <row r="1025" spans="1:10">
      <c r="A1025" s="9"/>
      <c r="B1025" s="11"/>
      <c r="C1025" s="5"/>
      <c r="D1025" s="5"/>
      <c r="E1025" s="5"/>
      <c r="F1025" s="131"/>
      <c r="G1025" s="107"/>
      <c r="H1025" s="6"/>
      <c r="I1025" s="6"/>
      <c r="J1025" s="6"/>
    </row>
    <row r="1026" spans="1:10">
      <c r="A1026" s="9"/>
      <c r="B1026" s="11"/>
      <c r="C1026" s="5"/>
      <c r="D1026" s="5"/>
      <c r="E1026" s="5"/>
      <c r="F1026" s="131"/>
      <c r="G1026" s="107"/>
      <c r="H1026" s="6"/>
      <c r="I1026" s="6"/>
      <c r="J1026" s="6"/>
    </row>
    <row r="1027" spans="1:10">
      <c r="A1027" s="9"/>
      <c r="B1027" s="11"/>
      <c r="C1027" s="5"/>
      <c r="D1027" s="5"/>
      <c r="E1027" s="5"/>
      <c r="F1027" s="131"/>
      <c r="G1027" s="107"/>
      <c r="H1027" s="6"/>
      <c r="I1027" s="6"/>
      <c r="J1027" s="6"/>
    </row>
    <row r="1028" spans="1:10">
      <c r="A1028" s="9"/>
      <c r="B1028" s="11"/>
      <c r="C1028" s="5"/>
      <c r="D1028" s="5"/>
      <c r="E1028" s="5"/>
      <c r="F1028" s="131"/>
      <c r="G1028" s="107"/>
      <c r="H1028" s="6"/>
      <c r="I1028" s="6"/>
      <c r="J1028" s="6"/>
    </row>
    <row r="1029" spans="1:10">
      <c r="A1029" s="9"/>
      <c r="B1029" s="11"/>
      <c r="C1029" s="5"/>
      <c r="D1029" s="5"/>
      <c r="E1029" s="5"/>
      <c r="F1029" s="131"/>
      <c r="G1029" s="107"/>
      <c r="H1029" s="6"/>
      <c r="I1029" s="6"/>
      <c r="J1029" s="6"/>
    </row>
    <row r="1030" spans="1:10">
      <c r="A1030" s="9"/>
      <c r="B1030" s="11"/>
      <c r="C1030" s="5"/>
      <c r="D1030" s="5"/>
      <c r="E1030" s="5"/>
      <c r="F1030" s="131"/>
      <c r="G1030" s="107"/>
      <c r="H1030" s="6"/>
      <c r="I1030" s="6"/>
      <c r="J1030" s="6"/>
    </row>
    <row r="1031" spans="1:10">
      <c r="A1031" s="9"/>
      <c r="B1031" s="11"/>
      <c r="C1031" s="5"/>
      <c r="D1031" s="5"/>
      <c r="E1031" s="5"/>
      <c r="F1031" s="131"/>
      <c r="G1031" s="107"/>
      <c r="H1031" s="6"/>
      <c r="I1031" s="6"/>
      <c r="J1031" s="6"/>
    </row>
    <row r="1032" spans="1:10">
      <c r="A1032" s="9"/>
      <c r="B1032" s="11"/>
      <c r="C1032" s="5"/>
      <c r="D1032" s="5"/>
      <c r="E1032" s="5"/>
      <c r="F1032" s="131"/>
      <c r="G1032" s="107"/>
      <c r="H1032" s="6"/>
      <c r="I1032" s="6"/>
      <c r="J1032" s="6"/>
    </row>
    <row r="1033" spans="1:10">
      <c r="A1033" s="9"/>
      <c r="B1033" s="11"/>
      <c r="C1033" s="5"/>
      <c r="D1033" s="5"/>
      <c r="E1033" s="5"/>
      <c r="F1033" s="131"/>
      <c r="G1033" s="107"/>
      <c r="H1033" s="6"/>
      <c r="I1033" s="6"/>
      <c r="J1033" s="6"/>
    </row>
    <row r="1034" spans="1:10">
      <c r="A1034" s="9"/>
      <c r="B1034" s="11"/>
      <c r="C1034" s="5"/>
      <c r="D1034" s="5"/>
      <c r="E1034" s="5"/>
      <c r="F1034" s="131"/>
      <c r="G1034" s="107"/>
      <c r="H1034" s="6"/>
      <c r="I1034" s="6"/>
      <c r="J1034" s="6"/>
    </row>
    <row r="1035" spans="1:10">
      <c r="A1035" s="9"/>
      <c r="B1035" s="11"/>
      <c r="C1035" s="5"/>
      <c r="D1035" s="5"/>
      <c r="E1035" s="5"/>
      <c r="F1035" s="131"/>
      <c r="G1035" s="107"/>
      <c r="H1035" s="6"/>
      <c r="I1035" s="6"/>
      <c r="J1035" s="6"/>
    </row>
    <row r="1036" spans="1:10">
      <c r="A1036" s="9"/>
      <c r="B1036" s="11"/>
      <c r="C1036" s="5"/>
      <c r="D1036" s="5"/>
      <c r="E1036" s="5"/>
      <c r="F1036" s="131"/>
      <c r="G1036" s="107"/>
      <c r="H1036" s="6"/>
      <c r="I1036" s="6"/>
      <c r="J1036" s="6"/>
    </row>
    <row r="1037" spans="1:10">
      <c r="A1037" s="9"/>
      <c r="B1037" s="11"/>
      <c r="C1037" s="5"/>
      <c r="D1037" s="5"/>
      <c r="E1037" s="5"/>
      <c r="F1037" s="131"/>
      <c r="G1037" s="107"/>
      <c r="H1037" s="6"/>
      <c r="I1037" s="6"/>
      <c r="J1037" s="6"/>
    </row>
    <row r="1038" spans="1:10">
      <c r="A1038" s="9"/>
      <c r="B1038" s="11"/>
      <c r="C1038" s="5"/>
      <c r="D1038" s="5"/>
      <c r="E1038" s="5"/>
      <c r="F1038" s="131"/>
      <c r="G1038" s="107"/>
      <c r="H1038" s="6"/>
      <c r="I1038" s="6"/>
      <c r="J1038" s="6"/>
    </row>
    <row r="1039" spans="1:10">
      <c r="A1039" s="9"/>
      <c r="B1039" s="11"/>
      <c r="C1039" s="5"/>
      <c r="D1039" s="5"/>
      <c r="E1039" s="5"/>
      <c r="F1039" s="131"/>
      <c r="G1039" s="107"/>
      <c r="H1039" s="6"/>
      <c r="I1039" s="6"/>
      <c r="J1039" s="6"/>
    </row>
    <row r="1040" spans="1:10">
      <c r="A1040" s="9"/>
      <c r="B1040" s="11"/>
      <c r="C1040" s="5"/>
      <c r="D1040" s="5"/>
      <c r="E1040" s="5"/>
      <c r="F1040" s="131"/>
      <c r="G1040" s="107"/>
      <c r="H1040" s="6"/>
      <c r="I1040" s="6"/>
      <c r="J1040" s="6"/>
    </row>
    <row r="1041" spans="1:10">
      <c r="A1041" s="9"/>
      <c r="B1041" s="11"/>
      <c r="C1041" s="5"/>
      <c r="D1041" s="5"/>
      <c r="E1041" s="5"/>
      <c r="F1041" s="131"/>
      <c r="G1041" s="107"/>
      <c r="H1041" s="6"/>
      <c r="I1041" s="6"/>
      <c r="J1041" s="6"/>
    </row>
    <row r="1042" spans="1:10">
      <c r="A1042" s="9"/>
      <c r="B1042" s="11"/>
      <c r="C1042" s="5"/>
      <c r="D1042" s="5"/>
      <c r="E1042" s="5"/>
      <c r="F1042" s="131"/>
      <c r="G1042" s="107"/>
      <c r="H1042" s="6"/>
      <c r="I1042" s="6"/>
      <c r="J1042" s="6"/>
    </row>
    <row r="1043" spans="1:10">
      <c r="A1043" s="9"/>
      <c r="B1043" s="11"/>
      <c r="C1043" s="5"/>
      <c r="D1043" s="5"/>
      <c r="E1043" s="5"/>
      <c r="F1043" s="131"/>
      <c r="G1043" s="107"/>
      <c r="H1043" s="6"/>
      <c r="I1043" s="6"/>
      <c r="J1043" s="6"/>
    </row>
    <row r="1044" spans="1:10">
      <c r="A1044" s="9"/>
      <c r="B1044" s="11"/>
      <c r="C1044" s="5"/>
      <c r="D1044" s="5"/>
      <c r="E1044" s="5"/>
      <c r="F1044" s="131"/>
      <c r="G1044" s="107"/>
      <c r="H1044" s="6"/>
      <c r="I1044" s="6"/>
      <c r="J1044" s="6"/>
    </row>
    <row r="1045" spans="1:10">
      <c r="A1045" s="9"/>
      <c r="B1045" s="11"/>
      <c r="C1045" s="5"/>
      <c r="D1045" s="5"/>
      <c r="E1045" s="5"/>
      <c r="F1045" s="131"/>
      <c r="G1045" s="107"/>
      <c r="H1045" s="6"/>
      <c r="I1045" s="6"/>
      <c r="J1045" s="6"/>
    </row>
    <row r="1046" spans="1:10">
      <c r="A1046" s="9"/>
      <c r="B1046" s="11"/>
      <c r="C1046" s="5"/>
      <c r="D1046" s="5"/>
      <c r="E1046" s="5"/>
      <c r="F1046" s="131"/>
      <c r="G1046" s="107"/>
      <c r="H1046" s="6"/>
      <c r="I1046" s="6"/>
      <c r="J1046" s="6"/>
    </row>
    <row r="1047" spans="1:10">
      <c r="A1047" s="9"/>
      <c r="B1047" s="11"/>
      <c r="C1047" s="5"/>
      <c r="D1047" s="5"/>
      <c r="E1047" s="5"/>
      <c r="F1047" s="131"/>
      <c r="G1047" s="107"/>
      <c r="H1047" s="6"/>
      <c r="I1047" s="6"/>
      <c r="J1047" s="6"/>
    </row>
    <row r="1048" spans="1:10">
      <c r="A1048" s="9"/>
      <c r="B1048" s="11"/>
      <c r="C1048" s="5"/>
      <c r="D1048" s="5"/>
      <c r="E1048" s="5"/>
      <c r="F1048" s="131"/>
      <c r="G1048" s="107"/>
      <c r="H1048" s="6"/>
      <c r="I1048" s="6"/>
      <c r="J1048" s="6"/>
    </row>
    <row r="1049" spans="1:10">
      <c r="A1049" s="9"/>
      <c r="B1049" s="11"/>
      <c r="C1049" s="5"/>
      <c r="D1049" s="5"/>
      <c r="E1049" s="5"/>
      <c r="F1049" s="131"/>
      <c r="G1049" s="107"/>
      <c r="H1049" s="6"/>
      <c r="I1049" s="6"/>
      <c r="J1049" s="6"/>
    </row>
    <row r="1050" spans="1:10">
      <c r="A1050" s="9"/>
      <c r="B1050" s="11"/>
      <c r="C1050" s="5"/>
      <c r="D1050" s="5"/>
      <c r="E1050" s="5"/>
      <c r="F1050" s="131"/>
      <c r="G1050" s="107"/>
      <c r="H1050" s="6"/>
      <c r="I1050" s="6"/>
      <c r="J1050" s="6"/>
    </row>
    <row r="1051" spans="1:10">
      <c r="A1051" s="9"/>
      <c r="B1051" s="11"/>
      <c r="C1051" s="5"/>
      <c r="D1051" s="5"/>
      <c r="E1051" s="5"/>
      <c r="F1051" s="131"/>
      <c r="G1051" s="107"/>
      <c r="H1051" s="6"/>
      <c r="I1051" s="6"/>
      <c r="J1051" s="6"/>
    </row>
    <row r="1052" spans="1:10">
      <c r="A1052" s="9"/>
      <c r="B1052" s="11"/>
      <c r="C1052" s="5"/>
      <c r="D1052" s="5"/>
      <c r="E1052" s="5"/>
      <c r="F1052" s="131"/>
      <c r="G1052" s="107"/>
      <c r="H1052" s="6"/>
      <c r="I1052" s="6"/>
      <c r="J1052" s="6"/>
    </row>
    <row r="1053" spans="1:10">
      <c r="A1053" s="9"/>
      <c r="B1053" s="11"/>
      <c r="C1053" s="5"/>
      <c r="D1053" s="5"/>
      <c r="E1053" s="5"/>
      <c r="F1053" s="131"/>
      <c r="G1053" s="107"/>
      <c r="H1053" s="6"/>
      <c r="I1053" s="6"/>
      <c r="J1053" s="6"/>
    </row>
    <row r="1054" spans="1:10">
      <c r="A1054" s="9"/>
      <c r="B1054" s="11"/>
      <c r="C1054" s="5"/>
      <c r="D1054" s="5"/>
      <c r="E1054" s="5"/>
      <c r="F1054" s="131"/>
      <c r="G1054" s="107"/>
      <c r="H1054" s="6"/>
      <c r="I1054" s="6"/>
      <c r="J1054" s="6"/>
    </row>
    <row r="1055" spans="1:10">
      <c r="A1055" s="9"/>
      <c r="B1055" s="11"/>
      <c r="C1055" s="5"/>
      <c r="D1055" s="5"/>
      <c r="E1055" s="5"/>
      <c r="F1055" s="131"/>
      <c r="G1055" s="107"/>
      <c r="H1055" s="6"/>
      <c r="I1055" s="6"/>
      <c r="J1055" s="6"/>
    </row>
    <row r="1056" spans="1:10">
      <c r="A1056" s="9"/>
      <c r="B1056" s="11"/>
      <c r="C1056" s="5"/>
      <c r="D1056" s="5"/>
      <c r="E1056" s="5"/>
      <c r="F1056" s="131"/>
      <c r="G1056" s="107"/>
      <c r="H1056" s="6"/>
      <c r="I1056" s="6"/>
      <c r="J1056" s="6"/>
    </row>
    <row r="1057" spans="1:10">
      <c r="A1057" s="9"/>
      <c r="B1057" s="11"/>
      <c r="C1057" s="5"/>
      <c r="D1057" s="5"/>
      <c r="E1057" s="5"/>
      <c r="F1057" s="131"/>
      <c r="G1057" s="107"/>
      <c r="H1057" s="6"/>
      <c r="I1057" s="6"/>
      <c r="J1057" s="6"/>
    </row>
    <row r="1058" spans="1:10">
      <c r="A1058" s="9"/>
      <c r="B1058" s="11"/>
      <c r="C1058" s="5"/>
      <c r="D1058" s="5"/>
      <c r="E1058" s="5"/>
      <c r="F1058" s="131"/>
      <c r="G1058" s="107"/>
      <c r="H1058" s="6"/>
      <c r="I1058" s="6"/>
      <c r="J1058" s="6"/>
    </row>
    <row r="1059" spans="1:10">
      <c r="A1059" s="9"/>
      <c r="B1059" s="11"/>
      <c r="C1059" s="5"/>
      <c r="D1059" s="5"/>
      <c r="E1059" s="5"/>
      <c r="F1059" s="131"/>
      <c r="G1059" s="107"/>
      <c r="H1059" s="6"/>
      <c r="I1059" s="6"/>
      <c r="J1059" s="6"/>
    </row>
    <row r="1060" spans="1:10">
      <c r="A1060" s="9"/>
      <c r="B1060" s="11"/>
      <c r="C1060" s="5"/>
      <c r="D1060" s="5"/>
      <c r="E1060" s="5"/>
      <c r="F1060" s="131"/>
      <c r="G1060" s="107"/>
      <c r="H1060" s="6"/>
      <c r="I1060" s="6"/>
      <c r="J1060" s="6"/>
    </row>
    <row r="1061" spans="1:10">
      <c r="A1061" s="9"/>
      <c r="B1061" s="11"/>
      <c r="C1061" s="5"/>
      <c r="D1061" s="5"/>
      <c r="E1061" s="5"/>
      <c r="F1061" s="131"/>
      <c r="G1061" s="107"/>
      <c r="H1061" s="6"/>
      <c r="I1061" s="6"/>
      <c r="J1061" s="6"/>
    </row>
    <row r="1062" spans="1:10">
      <c r="A1062" s="9"/>
      <c r="B1062" s="11"/>
      <c r="C1062" s="5"/>
      <c r="D1062" s="5"/>
      <c r="E1062" s="5"/>
      <c r="F1062" s="131"/>
      <c r="G1062" s="107"/>
      <c r="H1062" s="6"/>
      <c r="I1062" s="6"/>
      <c r="J1062" s="6"/>
    </row>
    <row r="1063" spans="1:10">
      <c r="A1063" s="9"/>
      <c r="B1063" s="11"/>
      <c r="C1063" s="5"/>
      <c r="D1063" s="5"/>
      <c r="E1063" s="5"/>
      <c r="F1063" s="131"/>
      <c r="G1063" s="107"/>
      <c r="H1063" s="6"/>
      <c r="I1063" s="6"/>
      <c r="J1063" s="6"/>
    </row>
    <row r="1064" spans="1:10">
      <c r="A1064" s="9"/>
      <c r="B1064" s="11"/>
      <c r="C1064" s="5"/>
      <c r="D1064" s="5"/>
      <c r="E1064" s="5"/>
      <c r="F1064" s="131"/>
      <c r="G1064" s="107"/>
      <c r="H1064" s="6"/>
      <c r="I1064" s="6"/>
      <c r="J1064" s="6"/>
    </row>
    <row r="1065" spans="1:10">
      <c r="A1065" s="9"/>
      <c r="B1065" s="11"/>
      <c r="C1065" s="5"/>
      <c r="D1065" s="5"/>
      <c r="E1065" s="5"/>
      <c r="F1065" s="131"/>
      <c r="G1065" s="107"/>
      <c r="H1065" s="6"/>
      <c r="I1065" s="6"/>
      <c r="J1065" s="6"/>
    </row>
    <row r="1066" spans="1:10">
      <c r="A1066" s="9"/>
      <c r="B1066" s="11"/>
      <c r="C1066" s="5"/>
      <c r="D1066" s="5"/>
      <c r="E1066" s="5"/>
      <c r="F1066" s="131"/>
      <c r="G1066" s="107"/>
      <c r="H1066" s="6"/>
      <c r="I1066" s="6"/>
      <c r="J1066" s="6"/>
    </row>
    <row r="1067" spans="1:10">
      <c r="A1067" s="9"/>
      <c r="B1067" s="11"/>
      <c r="C1067" s="5"/>
      <c r="D1067" s="5"/>
      <c r="E1067" s="5"/>
      <c r="F1067" s="131"/>
      <c r="G1067" s="107"/>
      <c r="H1067" s="6"/>
      <c r="I1067" s="6"/>
      <c r="J1067" s="6"/>
    </row>
    <row r="1068" spans="1:10">
      <c r="A1068" s="9"/>
      <c r="B1068" s="11"/>
      <c r="C1068" s="5"/>
      <c r="D1068" s="5"/>
      <c r="E1068" s="5"/>
      <c r="F1068" s="131"/>
      <c r="G1068" s="107"/>
      <c r="H1068" s="6"/>
      <c r="I1068" s="6"/>
      <c r="J1068" s="6"/>
    </row>
    <row r="1069" spans="1:10">
      <c r="A1069" s="9"/>
      <c r="B1069" s="11"/>
      <c r="C1069" s="5"/>
      <c r="D1069" s="5"/>
      <c r="E1069" s="5"/>
      <c r="F1069" s="131"/>
      <c r="G1069" s="107"/>
      <c r="H1069" s="6"/>
      <c r="I1069" s="6"/>
      <c r="J1069" s="6"/>
    </row>
    <row r="1070" spans="1:10">
      <c r="A1070" s="9"/>
      <c r="B1070" s="11"/>
      <c r="C1070" s="5"/>
      <c r="D1070" s="5"/>
      <c r="E1070" s="5"/>
      <c r="F1070" s="131"/>
      <c r="G1070" s="107"/>
      <c r="H1070" s="6"/>
      <c r="I1070" s="6"/>
      <c r="J1070" s="6"/>
    </row>
    <row r="1071" spans="1:10">
      <c r="A1071" s="9"/>
      <c r="B1071" s="11"/>
      <c r="C1071" s="5"/>
      <c r="D1071" s="5"/>
      <c r="E1071" s="5"/>
      <c r="F1071" s="131"/>
      <c r="G1071" s="107"/>
      <c r="H1071" s="6"/>
      <c r="I1071" s="6"/>
      <c r="J1071" s="6"/>
    </row>
    <row r="1072" spans="1:10">
      <c r="A1072" s="9"/>
      <c r="B1072" s="11"/>
      <c r="C1072" s="5"/>
      <c r="D1072" s="5"/>
      <c r="E1072" s="5"/>
      <c r="F1072" s="131"/>
      <c r="G1072" s="107"/>
      <c r="H1072" s="6"/>
      <c r="I1072" s="6"/>
      <c r="J1072" s="6"/>
    </row>
    <row r="1073" spans="1:10">
      <c r="A1073" s="9"/>
      <c r="B1073" s="11"/>
      <c r="C1073" s="5"/>
      <c r="D1073" s="5"/>
      <c r="E1073" s="5"/>
      <c r="F1073" s="131"/>
      <c r="G1073" s="107"/>
      <c r="H1073" s="6"/>
      <c r="I1073" s="6"/>
      <c r="J1073" s="6"/>
    </row>
    <row r="1074" spans="1:10">
      <c r="A1074" s="9"/>
      <c r="B1074" s="11"/>
      <c r="C1074" s="5"/>
      <c r="D1074" s="5"/>
      <c r="E1074" s="5"/>
      <c r="F1074" s="131"/>
      <c r="G1074" s="107"/>
      <c r="H1074" s="6"/>
      <c r="I1074" s="6"/>
      <c r="J1074" s="6"/>
    </row>
    <row r="1075" spans="1:10">
      <c r="A1075" s="9"/>
      <c r="B1075" s="11"/>
      <c r="C1075" s="5"/>
      <c r="D1075" s="5"/>
      <c r="E1075" s="5"/>
      <c r="F1075" s="131"/>
      <c r="G1075" s="107"/>
      <c r="H1075" s="6"/>
      <c r="I1075" s="6"/>
      <c r="J1075" s="6"/>
    </row>
    <row r="1076" spans="1:10">
      <c r="A1076" s="9"/>
      <c r="B1076" s="11"/>
      <c r="C1076" s="5"/>
      <c r="D1076" s="5"/>
      <c r="E1076" s="5"/>
      <c r="F1076" s="131"/>
      <c r="G1076" s="107"/>
      <c r="H1076" s="6"/>
      <c r="I1076" s="6"/>
      <c r="J1076" s="6"/>
    </row>
    <row r="1077" spans="1:10">
      <c r="A1077" s="9"/>
      <c r="B1077" s="11"/>
      <c r="C1077" s="5"/>
      <c r="D1077" s="5"/>
      <c r="E1077" s="5"/>
      <c r="F1077" s="131"/>
      <c r="G1077" s="107"/>
      <c r="H1077" s="6"/>
      <c r="I1077" s="6"/>
      <c r="J1077" s="6"/>
    </row>
    <row r="1078" spans="1:10">
      <c r="A1078" s="9"/>
      <c r="B1078" s="11"/>
      <c r="C1078" s="5"/>
      <c r="D1078" s="5"/>
      <c r="E1078" s="5"/>
      <c r="F1078" s="131"/>
      <c r="G1078" s="107"/>
      <c r="H1078" s="6"/>
      <c r="I1078" s="6"/>
      <c r="J1078" s="6"/>
    </row>
    <row r="1079" spans="1:10">
      <c r="A1079" s="9"/>
      <c r="B1079" s="11"/>
      <c r="C1079" s="5"/>
      <c r="D1079" s="5"/>
      <c r="E1079" s="5"/>
      <c r="F1079" s="131"/>
      <c r="G1079" s="107"/>
      <c r="H1079" s="6"/>
      <c r="I1079" s="6"/>
      <c r="J1079" s="6"/>
    </row>
    <row r="1080" spans="1:10">
      <c r="A1080" s="9"/>
      <c r="B1080" s="11"/>
      <c r="C1080" s="5"/>
      <c r="D1080" s="5"/>
      <c r="E1080" s="5"/>
      <c r="F1080" s="131"/>
      <c r="G1080" s="107"/>
      <c r="H1080" s="6"/>
      <c r="I1080" s="6"/>
      <c r="J1080" s="6"/>
    </row>
    <row r="1081" spans="1:10">
      <c r="A1081" s="9"/>
      <c r="B1081" s="11"/>
      <c r="C1081" s="5"/>
      <c r="D1081" s="5"/>
      <c r="E1081" s="5"/>
      <c r="F1081" s="131"/>
      <c r="G1081" s="107"/>
      <c r="H1081" s="6"/>
      <c r="I1081" s="6"/>
      <c r="J1081" s="6"/>
    </row>
    <row r="1082" spans="1:10">
      <c r="A1082" s="9"/>
      <c r="B1082" s="11"/>
      <c r="C1082" s="5"/>
      <c r="D1082" s="5"/>
      <c r="E1082" s="5"/>
      <c r="F1082" s="131"/>
      <c r="G1082" s="107"/>
      <c r="H1082" s="6"/>
      <c r="I1082" s="6"/>
      <c r="J1082" s="6"/>
    </row>
    <row r="1083" spans="1:10">
      <c r="A1083" s="9"/>
      <c r="B1083" s="11"/>
      <c r="C1083" s="5"/>
      <c r="D1083" s="5"/>
      <c r="E1083" s="5"/>
      <c r="F1083" s="131"/>
      <c r="G1083" s="107"/>
      <c r="H1083" s="6"/>
      <c r="I1083" s="6"/>
      <c r="J1083" s="6"/>
    </row>
    <row r="1084" spans="1:10">
      <c r="A1084" s="9"/>
      <c r="B1084" s="11"/>
      <c r="C1084" s="5"/>
      <c r="D1084" s="5"/>
      <c r="E1084" s="5"/>
      <c r="F1084" s="131"/>
      <c r="G1084" s="107"/>
      <c r="H1084" s="6"/>
      <c r="I1084" s="6"/>
      <c r="J1084" s="6"/>
    </row>
    <row r="1085" spans="1:10">
      <c r="A1085" s="9"/>
      <c r="B1085" s="11"/>
      <c r="C1085" s="5"/>
      <c r="D1085" s="5"/>
      <c r="E1085" s="5"/>
      <c r="F1085" s="131"/>
      <c r="G1085" s="107"/>
      <c r="H1085" s="6"/>
      <c r="I1085" s="6"/>
      <c r="J1085" s="6"/>
    </row>
    <row r="1086" spans="1:10">
      <c r="A1086" s="9"/>
      <c r="B1086" s="11"/>
      <c r="C1086" s="5"/>
      <c r="D1086" s="5"/>
      <c r="E1086" s="5"/>
      <c r="F1086" s="131"/>
      <c r="G1086" s="107"/>
      <c r="H1086" s="6"/>
      <c r="I1086" s="6"/>
      <c r="J1086" s="6"/>
    </row>
    <row r="1087" spans="1:10">
      <c r="A1087" s="9"/>
      <c r="B1087" s="11"/>
      <c r="C1087" s="5"/>
      <c r="D1087" s="5"/>
      <c r="E1087" s="5"/>
      <c r="F1087" s="131"/>
      <c r="G1087" s="107"/>
      <c r="H1087" s="6"/>
      <c r="I1087" s="6"/>
      <c r="J1087" s="6"/>
    </row>
    <row r="1088" spans="1:10">
      <c r="A1088" s="9"/>
      <c r="B1088" s="11"/>
      <c r="C1088" s="5"/>
      <c r="D1088" s="5"/>
      <c r="E1088" s="5"/>
      <c r="F1088" s="131"/>
      <c r="G1088" s="107"/>
      <c r="H1088" s="6"/>
      <c r="I1088" s="6"/>
      <c r="J1088" s="6"/>
    </row>
    <row r="1089" spans="1:10">
      <c r="A1089" s="9"/>
      <c r="B1089" s="11"/>
      <c r="C1089" s="5"/>
      <c r="D1089" s="5"/>
      <c r="E1089" s="5"/>
      <c r="F1089" s="131"/>
      <c r="G1089" s="107"/>
      <c r="H1089" s="6"/>
      <c r="I1089" s="6"/>
      <c r="J1089" s="6"/>
    </row>
    <row r="1090" spans="1:10">
      <c r="A1090" s="9"/>
      <c r="B1090" s="11"/>
      <c r="C1090" s="5"/>
      <c r="D1090" s="5"/>
      <c r="E1090" s="5"/>
      <c r="F1090" s="131"/>
      <c r="G1090" s="107"/>
      <c r="H1090" s="6"/>
      <c r="I1090" s="6"/>
      <c r="J1090" s="6"/>
    </row>
    <row r="1091" spans="1:10">
      <c r="A1091" s="9"/>
      <c r="B1091" s="11"/>
      <c r="C1091" s="5"/>
      <c r="D1091" s="5"/>
      <c r="E1091" s="5"/>
      <c r="F1091" s="131"/>
      <c r="G1091" s="107"/>
      <c r="H1091" s="6"/>
      <c r="I1091" s="6"/>
      <c r="J1091" s="6"/>
    </row>
    <row r="1092" spans="1:10">
      <c r="A1092" s="9"/>
      <c r="B1092" s="11"/>
      <c r="C1092" s="5"/>
      <c r="D1092" s="5"/>
      <c r="E1092" s="5"/>
      <c r="F1092" s="131"/>
      <c r="G1092" s="107"/>
      <c r="H1092" s="6"/>
      <c r="I1092" s="6"/>
      <c r="J1092" s="6"/>
    </row>
    <row r="1093" spans="1:10">
      <c r="A1093" s="9"/>
      <c r="B1093" s="11"/>
      <c r="C1093" s="5"/>
      <c r="D1093" s="5"/>
      <c r="E1093" s="5"/>
      <c r="F1093" s="131"/>
      <c r="G1093" s="107"/>
      <c r="H1093" s="6"/>
      <c r="I1093" s="6"/>
      <c r="J1093" s="6"/>
    </row>
    <row r="1094" spans="1:10">
      <c r="A1094" s="9"/>
      <c r="B1094" s="11"/>
      <c r="C1094" s="5"/>
      <c r="D1094" s="5"/>
      <c r="E1094" s="5"/>
      <c r="F1094" s="131"/>
      <c r="G1094" s="107"/>
      <c r="H1094" s="6"/>
      <c r="I1094" s="6"/>
      <c r="J1094" s="6"/>
    </row>
    <row r="1095" spans="1:10">
      <c r="A1095" s="9"/>
      <c r="B1095" s="11"/>
      <c r="C1095" s="5"/>
      <c r="D1095" s="5"/>
      <c r="E1095" s="5"/>
      <c r="F1095" s="131"/>
      <c r="G1095" s="107"/>
      <c r="H1095" s="6"/>
      <c r="I1095" s="6"/>
      <c r="J1095" s="6"/>
    </row>
    <row r="1096" spans="1:10">
      <c r="A1096" s="9"/>
      <c r="B1096" s="11"/>
      <c r="C1096" s="5"/>
      <c r="D1096" s="5"/>
      <c r="E1096" s="5"/>
      <c r="F1096" s="131"/>
      <c r="G1096" s="107"/>
      <c r="H1096" s="6"/>
      <c r="I1096" s="6"/>
      <c r="J1096" s="6"/>
    </row>
    <row r="1097" spans="1:10">
      <c r="A1097" s="9"/>
      <c r="B1097" s="11"/>
      <c r="C1097" s="5"/>
      <c r="D1097" s="5"/>
      <c r="E1097" s="5"/>
      <c r="F1097" s="131"/>
      <c r="G1097" s="107"/>
      <c r="H1097" s="6"/>
      <c r="I1097" s="6"/>
      <c r="J1097" s="6"/>
    </row>
    <row r="1098" spans="1:10">
      <c r="A1098" s="9"/>
      <c r="B1098" s="11"/>
      <c r="C1098" s="5"/>
      <c r="D1098" s="5"/>
      <c r="E1098" s="5"/>
      <c r="F1098" s="131"/>
      <c r="G1098" s="107"/>
      <c r="H1098" s="6"/>
      <c r="I1098" s="6"/>
      <c r="J1098" s="6"/>
    </row>
    <row r="1099" spans="1:10">
      <c r="A1099" s="9"/>
      <c r="B1099" s="11"/>
      <c r="C1099" s="5"/>
      <c r="D1099" s="5"/>
      <c r="E1099" s="5"/>
      <c r="F1099" s="131"/>
      <c r="G1099" s="107"/>
      <c r="H1099" s="6"/>
      <c r="I1099" s="6"/>
      <c r="J1099" s="6"/>
    </row>
    <row r="1100" spans="1:10">
      <c r="A1100" s="9"/>
      <c r="B1100" s="11"/>
      <c r="C1100" s="5"/>
      <c r="D1100" s="5"/>
      <c r="E1100" s="5"/>
      <c r="F1100" s="131"/>
      <c r="G1100" s="107"/>
      <c r="H1100" s="6"/>
      <c r="I1100" s="6"/>
      <c r="J1100" s="6"/>
    </row>
    <row r="1101" spans="1:10">
      <c r="A1101" s="9"/>
      <c r="B1101" s="11"/>
      <c r="C1101" s="5"/>
      <c r="D1101" s="5"/>
      <c r="E1101" s="5"/>
      <c r="F1101" s="131"/>
      <c r="G1101" s="107"/>
      <c r="H1101" s="6"/>
      <c r="I1101" s="6"/>
      <c r="J1101" s="6"/>
    </row>
    <row r="1102" spans="1:10">
      <c r="A1102" s="9"/>
      <c r="B1102" s="11"/>
      <c r="C1102" s="5"/>
      <c r="D1102" s="5"/>
      <c r="E1102" s="5"/>
      <c r="F1102" s="131"/>
      <c r="G1102" s="107"/>
      <c r="H1102" s="6"/>
      <c r="I1102" s="6"/>
      <c r="J1102" s="6"/>
    </row>
    <row r="1103" spans="1:10">
      <c r="A1103" s="9"/>
      <c r="B1103" s="11"/>
      <c r="C1103" s="5"/>
      <c r="D1103" s="5"/>
      <c r="E1103" s="5"/>
      <c r="F1103" s="131"/>
      <c r="G1103" s="107"/>
      <c r="H1103" s="6"/>
      <c r="I1103" s="6"/>
      <c r="J1103" s="6"/>
    </row>
    <row r="1104" spans="1:10">
      <c r="A1104" s="9"/>
      <c r="B1104" s="11"/>
      <c r="C1104" s="5"/>
      <c r="D1104" s="5"/>
      <c r="E1104" s="5"/>
      <c r="F1104" s="131"/>
      <c r="G1104" s="107"/>
      <c r="H1104" s="6"/>
      <c r="I1104" s="6"/>
      <c r="J1104" s="6"/>
    </row>
    <row r="1105" spans="1:10">
      <c r="A1105" s="9"/>
      <c r="B1105" s="11"/>
      <c r="C1105" s="5"/>
      <c r="D1105" s="5"/>
      <c r="E1105" s="5"/>
      <c r="F1105" s="131"/>
      <c r="G1105" s="107"/>
      <c r="H1105" s="6"/>
      <c r="I1105" s="6"/>
      <c r="J1105" s="6"/>
    </row>
    <row r="1106" spans="1:10">
      <c r="A1106" s="9"/>
      <c r="B1106" s="11"/>
      <c r="C1106" s="5"/>
      <c r="D1106" s="5"/>
      <c r="E1106" s="5"/>
      <c r="F1106" s="131"/>
      <c r="G1106" s="107"/>
      <c r="H1106" s="6"/>
      <c r="I1106" s="6"/>
      <c r="J1106" s="6"/>
    </row>
    <row r="1107" spans="1:10">
      <c r="A1107" s="9"/>
      <c r="B1107" s="11"/>
      <c r="C1107" s="5"/>
      <c r="D1107" s="5"/>
      <c r="E1107" s="5"/>
      <c r="F1107" s="131"/>
      <c r="G1107" s="107"/>
      <c r="H1107" s="6"/>
      <c r="I1107" s="6"/>
      <c r="J1107" s="6"/>
    </row>
    <row r="1108" spans="1:10">
      <c r="A1108" s="9"/>
      <c r="B1108" s="11"/>
      <c r="C1108" s="5"/>
      <c r="D1108" s="5"/>
      <c r="E1108" s="5"/>
      <c r="F1108" s="131"/>
      <c r="G1108" s="107"/>
      <c r="H1108" s="6"/>
      <c r="I1108" s="6"/>
      <c r="J1108" s="6"/>
    </row>
    <row r="1109" spans="1:10">
      <c r="A1109" s="9"/>
      <c r="B1109" s="11"/>
      <c r="C1109" s="5"/>
      <c r="D1109" s="5"/>
      <c r="E1109" s="5"/>
      <c r="F1109" s="131"/>
      <c r="G1109" s="107"/>
      <c r="H1109" s="6"/>
      <c r="I1109" s="6"/>
      <c r="J1109" s="6"/>
    </row>
    <row r="1110" spans="1:10">
      <c r="A1110" s="9"/>
      <c r="B1110" s="11"/>
      <c r="C1110" s="5"/>
      <c r="D1110" s="5"/>
      <c r="E1110" s="5"/>
      <c r="F1110" s="131"/>
      <c r="G1110" s="107"/>
      <c r="H1110" s="6"/>
      <c r="I1110" s="6"/>
      <c r="J1110" s="6"/>
    </row>
    <row r="1111" spans="1:10">
      <c r="A1111" s="9"/>
      <c r="B1111" s="11"/>
      <c r="C1111" s="5"/>
      <c r="D1111" s="5"/>
      <c r="E1111" s="5"/>
      <c r="F1111" s="131"/>
      <c r="G1111" s="107"/>
      <c r="H1111" s="6"/>
      <c r="I1111" s="6"/>
      <c r="J1111" s="6"/>
    </row>
    <row r="1112" spans="1:10">
      <c r="A1112" s="9"/>
      <c r="B1112" s="11"/>
      <c r="C1112" s="5"/>
      <c r="D1112" s="5"/>
      <c r="E1112" s="5"/>
      <c r="F1112" s="131"/>
      <c r="G1112" s="107"/>
      <c r="H1112" s="6"/>
      <c r="I1112" s="6"/>
      <c r="J1112" s="6"/>
    </row>
    <row r="1113" spans="1:10">
      <c r="A1113" s="9"/>
      <c r="B1113" s="11"/>
      <c r="C1113" s="5"/>
      <c r="D1113" s="5"/>
      <c r="E1113" s="5"/>
      <c r="F1113" s="131"/>
      <c r="G1113" s="107"/>
      <c r="H1113" s="6"/>
      <c r="I1113" s="6"/>
      <c r="J1113" s="6"/>
    </row>
    <row r="1114" spans="1:10">
      <c r="A1114" s="9"/>
      <c r="B1114" s="11"/>
      <c r="C1114" s="5"/>
      <c r="D1114" s="5"/>
      <c r="E1114" s="5"/>
      <c r="F1114" s="131"/>
      <c r="G1114" s="107"/>
      <c r="H1114" s="6"/>
      <c r="I1114" s="6"/>
      <c r="J1114" s="6"/>
    </row>
    <row r="1115" spans="1:10">
      <c r="A1115" s="9"/>
      <c r="B1115" s="11"/>
      <c r="C1115" s="5"/>
      <c r="D1115" s="5"/>
      <c r="E1115" s="5"/>
      <c r="F1115" s="131"/>
      <c r="G1115" s="107"/>
      <c r="H1115" s="6"/>
      <c r="I1115" s="6"/>
      <c r="J1115" s="6"/>
    </row>
    <row r="1116" spans="1:10">
      <c r="A1116" s="9"/>
      <c r="B1116" s="11"/>
      <c r="C1116" s="5"/>
      <c r="D1116" s="5"/>
      <c r="E1116" s="5"/>
      <c r="F1116" s="131"/>
      <c r="G1116" s="107"/>
      <c r="H1116" s="6"/>
      <c r="I1116" s="6"/>
      <c r="J1116" s="6"/>
    </row>
    <row r="1117" spans="1:10">
      <c r="A1117" s="9"/>
      <c r="B1117" s="11"/>
      <c r="C1117" s="5"/>
      <c r="D1117" s="5"/>
      <c r="E1117" s="5"/>
      <c r="F1117" s="131"/>
      <c r="G1117" s="107"/>
      <c r="H1117" s="6"/>
      <c r="I1117" s="6"/>
      <c r="J1117" s="6"/>
    </row>
    <row r="1118" spans="1:10">
      <c r="A1118" s="9"/>
      <c r="B1118" s="11"/>
      <c r="C1118" s="5"/>
      <c r="D1118" s="5"/>
      <c r="E1118" s="5"/>
      <c r="F1118" s="131"/>
      <c r="G1118" s="107"/>
      <c r="H1118" s="6"/>
      <c r="I1118" s="6"/>
      <c r="J1118" s="6"/>
    </row>
    <row r="1119" spans="1:10">
      <c r="A1119" s="9"/>
      <c r="B1119" s="11"/>
      <c r="C1119" s="5"/>
      <c r="D1119" s="5"/>
      <c r="E1119" s="5"/>
      <c r="F1119" s="131"/>
      <c r="G1119" s="107"/>
      <c r="H1119" s="6"/>
      <c r="I1119" s="6"/>
      <c r="J1119" s="6"/>
    </row>
    <row r="1120" spans="1:10">
      <c r="A1120" s="9"/>
      <c r="B1120" s="11"/>
      <c r="C1120" s="5"/>
      <c r="D1120" s="5"/>
      <c r="E1120" s="5"/>
      <c r="F1120" s="131"/>
      <c r="G1120" s="107"/>
      <c r="H1120" s="6"/>
      <c r="I1120" s="6"/>
      <c r="J1120" s="6"/>
    </row>
    <row r="1121" spans="1:10">
      <c r="A1121" s="9"/>
      <c r="B1121" s="11"/>
      <c r="C1121" s="5"/>
      <c r="D1121" s="5"/>
      <c r="E1121" s="5"/>
      <c r="F1121" s="131"/>
      <c r="G1121" s="107"/>
      <c r="H1121" s="6"/>
      <c r="I1121" s="6"/>
      <c r="J1121" s="6"/>
    </row>
    <row r="1122" spans="1:10">
      <c r="A1122" s="9"/>
      <c r="B1122" s="11"/>
      <c r="C1122" s="5"/>
      <c r="D1122" s="5"/>
      <c r="E1122" s="5"/>
      <c r="F1122" s="131"/>
      <c r="G1122" s="107"/>
      <c r="H1122" s="6"/>
      <c r="I1122" s="6"/>
      <c r="J1122" s="6"/>
    </row>
    <row r="1123" spans="1:10">
      <c r="A1123" s="9"/>
      <c r="B1123" s="11"/>
      <c r="C1123" s="5"/>
      <c r="D1123" s="5"/>
      <c r="E1123" s="5"/>
      <c r="F1123" s="131"/>
      <c r="G1123" s="107"/>
      <c r="H1123" s="6"/>
      <c r="I1123" s="6"/>
      <c r="J1123" s="6"/>
    </row>
    <row r="1124" spans="1:10">
      <c r="A1124" s="9"/>
      <c r="B1124" s="11"/>
      <c r="C1124" s="5"/>
      <c r="D1124" s="5"/>
      <c r="E1124" s="5"/>
      <c r="F1124" s="131"/>
      <c r="G1124" s="107"/>
      <c r="H1124" s="6"/>
      <c r="I1124" s="6"/>
      <c r="J1124" s="6"/>
    </row>
    <row r="1125" spans="1:10">
      <c r="A1125" s="9"/>
      <c r="B1125" s="11"/>
      <c r="C1125" s="5"/>
      <c r="D1125" s="5"/>
      <c r="E1125" s="5"/>
      <c r="F1125" s="131"/>
      <c r="G1125" s="107"/>
      <c r="H1125" s="6"/>
      <c r="I1125" s="6"/>
      <c r="J1125" s="6"/>
    </row>
    <row r="1126" spans="1:10">
      <c r="A1126" s="9"/>
      <c r="B1126" s="11"/>
      <c r="C1126" s="5"/>
      <c r="D1126" s="5"/>
      <c r="E1126" s="5"/>
      <c r="F1126" s="131"/>
      <c r="G1126" s="107"/>
      <c r="H1126" s="6"/>
      <c r="I1126" s="6"/>
      <c r="J1126" s="6"/>
    </row>
    <row r="1127" spans="1:10">
      <c r="A1127" s="9"/>
      <c r="B1127" s="11"/>
      <c r="C1127" s="5"/>
      <c r="D1127" s="5"/>
      <c r="E1127" s="5"/>
      <c r="F1127" s="131"/>
      <c r="G1127" s="107"/>
      <c r="H1127" s="6"/>
      <c r="I1127" s="6"/>
      <c r="J1127" s="6"/>
    </row>
  </sheetData>
  <mergeCells count="36">
    <mergeCell ref="F183:F206"/>
    <mergeCell ref="G183:G206"/>
    <mergeCell ref="B188:B191"/>
    <mergeCell ref="A256:F256"/>
    <mergeCell ref="A207:G207"/>
    <mergeCell ref="F208:F230"/>
    <mergeCell ref="G208:G230"/>
    <mergeCell ref="A231:G231"/>
    <mergeCell ref="F232:F255"/>
    <mergeCell ref="G232:G255"/>
    <mergeCell ref="D129:D134"/>
    <mergeCell ref="E129:G134"/>
    <mergeCell ref="A135:G135"/>
    <mergeCell ref="A180:G180"/>
    <mergeCell ref="A182:G182"/>
    <mergeCell ref="F63:F83"/>
    <mergeCell ref="G63:G83"/>
    <mergeCell ref="A84:G84"/>
    <mergeCell ref="A1:G1"/>
    <mergeCell ref="A20:G20"/>
    <mergeCell ref="A259:F259"/>
    <mergeCell ref="A260:F260"/>
    <mergeCell ref="A93:G93"/>
    <mergeCell ref="B94:G94"/>
    <mergeCell ref="B98:G98"/>
    <mergeCell ref="A257:F257"/>
    <mergeCell ref="A258:F258"/>
    <mergeCell ref="B114:G114"/>
    <mergeCell ref="B117:G117"/>
    <mergeCell ref="A119:A134"/>
    <mergeCell ref="B119:B134"/>
    <mergeCell ref="C119:C134"/>
    <mergeCell ref="D119:D123"/>
    <mergeCell ref="E119:G123"/>
    <mergeCell ref="D124:D128"/>
    <mergeCell ref="E124:G128"/>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54809D-6F8A-4498-99AF-C2F4C7CE8C58}">
  <dimension ref="A1:H7"/>
  <sheetViews>
    <sheetView topLeftCell="A3" workbookViewId="0">
      <selection activeCell="F6" sqref="F6"/>
    </sheetView>
  </sheetViews>
  <sheetFormatPr defaultColWidth="11" defaultRowHeight="15.95"/>
  <cols>
    <col min="1" max="1" width="20.875" style="126" customWidth="1"/>
    <col min="2" max="2" width="31.375" style="126" customWidth="1"/>
    <col min="3" max="3" width="26" style="126" customWidth="1"/>
    <col min="4" max="5" width="12.5" style="126" customWidth="1"/>
    <col min="6" max="6" width="17.625" style="126" customWidth="1"/>
    <col min="7" max="7" width="16.625" style="126" customWidth="1"/>
    <col min="8" max="8" width="10.875" style="126"/>
  </cols>
  <sheetData>
    <row r="1" spans="1:8" s="117" customFormat="1" ht="51">
      <c r="A1" s="112" t="s">
        <v>14</v>
      </c>
      <c r="B1" s="113" t="s">
        <v>14</v>
      </c>
      <c r="C1" s="112" t="s">
        <v>15</v>
      </c>
      <c r="D1" s="113" t="s">
        <v>16</v>
      </c>
      <c r="E1" s="114" t="s">
        <v>17</v>
      </c>
      <c r="F1" s="115" t="s">
        <v>396</v>
      </c>
      <c r="G1" s="116" t="s">
        <v>397</v>
      </c>
      <c r="H1" s="125"/>
    </row>
    <row r="2" spans="1:8" ht="157.35" customHeight="1" thickBot="1">
      <c r="A2" s="120" t="s">
        <v>398</v>
      </c>
      <c r="B2" s="41" t="s">
        <v>399</v>
      </c>
      <c r="C2" s="41" t="s">
        <v>400</v>
      </c>
      <c r="D2" s="41">
        <v>1</v>
      </c>
      <c r="E2" s="121" t="s">
        <v>401</v>
      </c>
      <c r="F2" s="118">
        <v>7996000</v>
      </c>
      <c r="G2" s="118">
        <f>F2*8</f>
        <v>63968000</v>
      </c>
    </row>
    <row r="3" spans="1:8" ht="226.35" customHeight="1" thickBot="1">
      <c r="A3" s="120" t="s">
        <v>402</v>
      </c>
      <c r="B3" s="41" t="s">
        <v>403</v>
      </c>
      <c r="C3" s="41" t="s">
        <v>404</v>
      </c>
      <c r="D3" s="41">
        <v>7</v>
      </c>
      <c r="E3" s="121" t="s">
        <v>405</v>
      </c>
      <c r="F3" s="118">
        <v>7509000</v>
      </c>
      <c r="G3" s="118">
        <f>(F3*D3)*8</f>
        <v>420504000</v>
      </c>
    </row>
    <row r="4" spans="1:8" ht="51">
      <c r="A4" s="202" t="s">
        <v>406</v>
      </c>
      <c r="B4" s="122" t="s">
        <v>407</v>
      </c>
      <c r="C4" s="204" t="s">
        <v>404</v>
      </c>
      <c r="D4" s="204" t="s">
        <v>408</v>
      </c>
      <c r="E4" s="206" t="s">
        <v>405</v>
      </c>
      <c r="F4" s="201">
        <v>5114001</v>
      </c>
      <c r="G4" s="201">
        <f>(F4*7)*8</f>
        <v>286384056</v>
      </c>
    </row>
    <row r="5" spans="1:8" ht="69" thickBot="1">
      <c r="A5" s="203"/>
      <c r="B5" s="41" t="s">
        <v>409</v>
      </c>
      <c r="C5" s="205"/>
      <c r="D5" s="205"/>
      <c r="E5" s="207"/>
      <c r="F5" s="201"/>
      <c r="G5" s="201"/>
    </row>
    <row r="6" spans="1:8" ht="120" thickBot="1">
      <c r="A6" s="123" t="s">
        <v>410</v>
      </c>
      <c r="B6" s="42" t="s">
        <v>411</v>
      </c>
      <c r="C6" s="41" t="s">
        <v>400</v>
      </c>
      <c r="D6" s="42" t="s">
        <v>412</v>
      </c>
      <c r="E6" s="124" t="s">
        <v>405</v>
      </c>
      <c r="F6" s="118">
        <v>7996000</v>
      </c>
      <c r="G6" s="118">
        <f>F6*8</f>
        <v>63968000</v>
      </c>
    </row>
    <row r="7" spans="1:8" ht="33.950000000000003">
      <c r="F7" s="118" t="s">
        <v>413</v>
      </c>
      <c r="G7" s="119">
        <f>G6+G4+G3+G2</f>
        <v>834824056</v>
      </c>
    </row>
  </sheetData>
  <mergeCells count="6">
    <mergeCell ref="G4:G5"/>
    <mergeCell ref="A4:A5"/>
    <mergeCell ref="C4:C5"/>
    <mergeCell ref="D4:D5"/>
    <mergeCell ref="E4:E5"/>
    <mergeCell ref="F4:F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996"/>
  <sheetViews>
    <sheetView topLeftCell="C13" workbookViewId="0">
      <selection activeCell="E20" sqref="E20:F20"/>
    </sheetView>
  </sheetViews>
  <sheetFormatPr defaultColWidth="11" defaultRowHeight="15.95"/>
  <cols>
    <col min="2" max="2" width="14.625" customWidth="1"/>
    <col min="3" max="3" width="105.875" customWidth="1"/>
    <col min="4" max="4" width="21.375" customWidth="1"/>
    <col min="5" max="5" width="19.5" customWidth="1"/>
    <col min="6" max="6" width="19.125" customWidth="1"/>
    <col min="7" max="7" width="13" bestFit="1" customWidth="1"/>
  </cols>
  <sheetData>
    <row r="1" spans="1:7" ht="29.1">
      <c r="A1" s="216" t="s">
        <v>414</v>
      </c>
      <c r="B1" s="216"/>
      <c r="C1" s="216"/>
      <c r="D1" s="216"/>
      <c r="E1" s="216"/>
      <c r="F1" s="216"/>
    </row>
    <row r="2" spans="1:7" ht="27.95" customHeight="1">
      <c r="A2" s="14" t="s">
        <v>14</v>
      </c>
      <c r="B2" s="14" t="s">
        <v>14</v>
      </c>
      <c r="C2" s="14" t="s">
        <v>15</v>
      </c>
      <c r="D2" s="210" t="s">
        <v>16</v>
      </c>
      <c r="E2" s="217" t="s">
        <v>415</v>
      </c>
      <c r="F2" s="217"/>
    </row>
    <row r="3" spans="1:7" ht="60.95" customHeight="1">
      <c r="A3" s="210" t="s">
        <v>416</v>
      </c>
      <c r="B3" s="210"/>
      <c r="C3" s="210"/>
      <c r="D3" s="210"/>
      <c r="E3" s="15" t="s">
        <v>417</v>
      </c>
      <c r="F3" s="15" t="s">
        <v>418</v>
      </c>
    </row>
    <row r="4" spans="1:7" ht="80.099999999999994">
      <c r="A4" s="16">
        <v>1</v>
      </c>
      <c r="B4" s="17" t="s">
        <v>419</v>
      </c>
      <c r="C4" s="18" t="s">
        <v>420</v>
      </c>
      <c r="D4" s="19">
        <v>300</v>
      </c>
      <c r="E4" s="20">
        <v>1390000</v>
      </c>
      <c r="F4" s="21">
        <f>E4*D4</f>
        <v>417000000</v>
      </c>
    </row>
    <row r="5" spans="1:7" ht="80.099999999999994">
      <c r="A5" s="16">
        <v>2</v>
      </c>
      <c r="B5" s="22" t="s">
        <v>419</v>
      </c>
      <c r="C5" s="23" t="s">
        <v>421</v>
      </c>
      <c r="D5" s="24">
        <v>100</v>
      </c>
      <c r="E5" s="20">
        <f>1999751.92666667*1.19</f>
        <v>2379704.7927333373</v>
      </c>
      <c r="F5" s="21">
        <f t="shared" ref="F5:F10" si="0">E5*D5</f>
        <v>237970479.27333373</v>
      </c>
    </row>
    <row r="6" spans="1:7" ht="80.099999999999994">
      <c r="A6" s="16">
        <v>3</v>
      </c>
      <c r="B6" s="17" t="s">
        <v>419</v>
      </c>
      <c r="C6" s="18" t="s">
        <v>422</v>
      </c>
      <c r="D6" s="19">
        <v>100</v>
      </c>
      <c r="E6" s="20">
        <f>838605.646666667*1.19</f>
        <v>997940.71953333367</v>
      </c>
      <c r="F6" s="21">
        <f t="shared" si="0"/>
        <v>99794071.953333363</v>
      </c>
    </row>
    <row r="7" spans="1:7" ht="80.099999999999994">
      <c r="A7" s="16">
        <v>4</v>
      </c>
      <c r="B7" s="22" t="s">
        <v>419</v>
      </c>
      <c r="C7" s="23" t="s">
        <v>423</v>
      </c>
      <c r="D7" s="24">
        <v>100</v>
      </c>
      <c r="E7" s="20">
        <f>545554.442666667*1.19</f>
        <v>649209.78677333379</v>
      </c>
      <c r="F7" s="21">
        <f t="shared" si="0"/>
        <v>64920978.677333377</v>
      </c>
    </row>
    <row r="8" spans="1:7" ht="80.099999999999994">
      <c r="A8" s="16">
        <v>5</v>
      </c>
      <c r="B8" s="17" t="s">
        <v>419</v>
      </c>
      <c r="C8" s="18" t="s">
        <v>424</v>
      </c>
      <c r="D8" s="19">
        <v>100</v>
      </c>
      <c r="E8" s="20">
        <f>1059776.36666667*1.19</f>
        <v>1261133.8763333373</v>
      </c>
      <c r="F8" s="21">
        <f t="shared" si="0"/>
        <v>126113387.63333373</v>
      </c>
    </row>
    <row r="9" spans="1:7" ht="80.099999999999994">
      <c r="A9" s="16">
        <v>6</v>
      </c>
      <c r="B9" s="22" t="s">
        <v>419</v>
      </c>
      <c r="C9" s="23" t="s">
        <v>425</v>
      </c>
      <c r="D9" s="24">
        <v>100</v>
      </c>
      <c r="E9" s="20">
        <f>916936.943333333*1.19</f>
        <v>1091154.9625666663</v>
      </c>
      <c r="F9" s="21">
        <f t="shared" si="0"/>
        <v>109115496.25666663</v>
      </c>
    </row>
    <row r="10" spans="1:7" ht="80.099999999999994">
      <c r="A10" s="16">
        <v>7</v>
      </c>
      <c r="B10" s="17" t="s">
        <v>419</v>
      </c>
      <c r="C10" s="18" t="s">
        <v>426</v>
      </c>
      <c r="D10" s="19">
        <v>1</v>
      </c>
      <c r="E10" s="20">
        <f>129016253.333333+41471042</f>
        <v>170487295.33333302</v>
      </c>
      <c r="F10" s="21">
        <f t="shared" si="0"/>
        <v>170487295.33333302</v>
      </c>
    </row>
    <row r="11" spans="1:7">
      <c r="A11" s="211" t="s">
        <v>427</v>
      </c>
      <c r="B11" s="211"/>
      <c r="C11" s="211"/>
      <c r="D11" s="211"/>
      <c r="E11" s="31">
        <f>SUM(E4:E10)</f>
        <v>178256439.47127303</v>
      </c>
      <c r="F11" s="32">
        <f>SUM(F4:F10)</f>
        <v>1225401709.1273339</v>
      </c>
    </row>
    <row r="12" spans="1:7">
      <c r="A12" s="212" t="s">
        <v>392</v>
      </c>
      <c r="B12" s="212"/>
      <c r="C12" s="212"/>
      <c r="D12" s="212"/>
      <c r="E12" s="214">
        <f>F11*0.06</f>
        <v>73524102.547640026</v>
      </c>
      <c r="F12" s="215"/>
      <c r="G12" s="33"/>
    </row>
    <row r="13" spans="1:7">
      <c r="A13" s="213" t="s">
        <v>428</v>
      </c>
      <c r="B13" s="213"/>
      <c r="C13" s="213"/>
      <c r="D13" s="213"/>
      <c r="E13" s="214">
        <f>F11+E12</f>
        <v>1298925811.674974</v>
      </c>
      <c r="F13" s="215"/>
    </row>
    <row r="14" spans="1:7" ht="104.1" customHeight="1">
      <c r="A14" s="219" t="s">
        <v>429</v>
      </c>
      <c r="B14" s="219"/>
      <c r="C14" s="219"/>
      <c r="D14" s="219"/>
      <c r="E14" s="219"/>
      <c r="F14" s="219"/>
    </row>
    <row r="15" spans="1:7" ht="18">
      <c r="A15" s="14" t="s">
        <v>14</v>
      </c>
      <c r="B15" s="14" t="s">
        <v>430</v>
      </c>
      <c r="C15" s="14" t="s">
        <v>15</v>
      </c>
      <c r="D15" s="14" t="s">
        <v>16</v>
      </c>
      <c r="E15" s="218" t="s">
        <v>431</v>
      </c>
      <c r="F15" s="218"/>
    </row>
    <row r="16" spans="1:7" ht="68.099999999999994" customHeight="1">
      <c r="A16" s="210" t="s">
        <v>432</v>
      </c>
      <c r="B16" s="210"/>
      <c r="C16" s="210"/>
      <c r="D16" s="210"/>
      <c r="E16" s="26" t="s">
        <v>433</v>
      </c>
      <c r="F16" s="26" t="s">
        <v>434</v>
      </c>
    </row>
    <row r="17" spans="1:6" ht="186.95">
      <c r="A17" s="29">
        <v>1</v>
      </c>
      <c r="B17" s="27" t="s">
        <v>435</v>
      </c>
      <c r="C17" s="27" t="s">
        <v>436</v>
      </c>
      <c r="D17" s="28" t="s">
        <v>437</v>
      </c>
      <c r="E17" s="25">
        <v>9800000</v>
      </c>
      <c r="F17" s="25">
        <v>68600000</v>
      </c>
    </row>
    <row r="18" spans="1:6" ht="408" customHeight="1">
      <c r="A18" s="29">
        <v>2</v>
      </c>
      <c r="B18" s="27" t="s">
        <v>438</v>
      </c>
      <c r="C18" s="28" t="s">
        <v>439</v>
      </c>
      <c r="D18" s="28">
        <v>5</v>
      </c>
      <c r="E18" s="25">
        <v>1176000</v>
      </c>
      <c r="F18" s="25">
        <v>8232000</v>
      </c>
    </row>
    <row r="19" spans="1:6" ht="330" customHeight="1">
      <c r="A19" s="29">
        <v>3</v>
      </c>
      <c r="B19" s="27" t="s">
        <v>440</v>
      </c>
      <c r="C19" s="27" t="s">
        <v>441</v>
      </c>
      <c r="D19" s="28">
        <v>500</v>
      </c>
      <c r="E19" s="25">
        <v>686000</v>
      </c>
      <c r="F19" s="25">
        <v>4802000</v>
      </c>
    </row>
    <row r="20" spans="1:6" ht="33.950000000000003" customHeight="1">
      <c r="A20" s="30"/>
      <c r="B20" s="208" t="s">
        <v>12</v>
      </c>
      <c r="C20" s="208"/>
      <c r="D20" s="208"/>
      <c r="E20" s="209">
        <f>SUM(F17:F19)</f>
        <v>81634000</v>
      </c>
      <c r="F20" s="209"/>
    </row>
    <row r="21" spans="1:6">
      <c r="B21" s="3"/>
      <c r="C21" s="4"/>
      <c r="D21" s="4"/>
      <c r="E21" s="2"/>
      <c r="F21" s="2"/>
    </row>
    <row r="22" spans="1:6">
      <c r="B22" s="3"/>
      <c r="C22" s="4"/>
      <c r="D22" s="4"/>
      <c r="E22" s="2"/>
      <c r="F22" s="2"/>
    </row>
    <row r="23" spans="1:6">
      <c r="B23" s="3"/>
      <c r="C23" s="4"/>
      <c r="D23" s="4"/>
      <c r="E23" s="2"/>
      <c r="F23" s="2"/>
    </row>
    <row r="24" spans="1:6">
      <c r="B24" s="3"/>
      <c r="C24" s="4"/>
      <c r="D24" s="4"/>
      <c r="E24" s="2"/>
      <c r="F24" s="2"/>
    </row>
    <row r="25" spans="1:6">
      <c r="B25" s="3"/>
      <c r="C25" s="4"/>
      <c r="D25" s="4"/>
      <c r="E25" s="2"/>
      <c r="F25" s="2"/>
    </row>
    <row r="26" spans="1:6">
      <c r="B26" s="3"/>
      <c r="C26" s="4"/>
      <c r="D26" s="4"/>
      <c r="E26" s="2"/>
      <c r="F26" s="2"/>
    </row>
    <row r="27" spans="1:6">
      <c r="B27" s="3"/>
      <c r="C27" s="4"/>
      <c r="D27" s="4"/>
      <c r="E27" s="2"/>
      <c r="F27" s="2"/>
    </row>
    <row r="28" spans="1:6">
      <c r="B28" s="3"/>
      <c r="C28" s="4"/>
      <c r="D28" s="4"/>
      <c r="E28" s="2"/>
      <c r="F28" s="2"/>
    </row>
    <row r="29" spans="1:6">
      <c r="B29" s="3"/>
      <c r="C29" s="4"/>
      <c r="D29" s="4"/>
      <c r="E29" s="2"/>
      <c r="F29" s="2"/>
    </row>
    <row r="30" spans="1:6">
      <c r="B30" s="3"/>
      <c r="C30" s="4"/>
      <c r="D30" s="4"/>
      <c r="E30" s="2"/>
      <c r="F30" s="2"/>
    </row>
    <row r="31" spans="1:6">
      <c r="B31" s="3"/>
      <c r="C31" s="4"/>
      <c r="D31" s="4"/>
      <c r="E31" s="2"/>
      <c r="F31" s="2"/>
    </row>
    <row r="32" spans="1:6">
      <c r="B32" s="3"/>
      <c r="C32" s="4"/>
      <c r="D32" s="4"/>
      <c r="E32" s="2"/>
      <c r="F32" s="2"/>
    </row>
    <row r="33" spans="2:6">
      <c r="B33" s="3"/>
      <c r="C33" s="4"/>
      <c r="D33" s="4"/>
      <c r="E33" s="2"/>
      <c r="F33" s="2"/>
    </row>
    <row r="34" spans="2:6">
      <c r="B34" s="3"/>
      <c r="C34" s="4"/>
      <c r="D34" s="4"/>
      <c r="E34" s="2"/>
      <c r="F34" s="2"/>
    </row>
    <row r="35" spans="2:6">
      <c r="B35" s="3"/>
      <c r="C35" s="4"/>
      <c r="D35" s="4"/>
      <c r="E35" s="2"/>
      <c r="F35" s="2"/>
    </row>
    <row r="36" spans="2:6">
      <c r="B36" s="3"/>
      <c r="C36" s="4"/>
      <c r="D36" s="4"/>
      <c r="E36" s="2"/>
      <c r="F36" s="2"/>
    </row>
    <row r="37" spans="2:6">
      <c r="B37" s="3"/>
      <c r="C37" s="4"/>
      <c r="D37" s="4"/>
      <c r="E37" s="2"/>
      <c r="F37" s="2"/>
    </row>
    <row r="38" spans="2:6">
      <c r="B38" s="3"/>
      <c r="C38" s="4"/>
      <c r="D38" s="4"/>
      <c r="E38" s="2"/>
      <c r="F38" s="2"/>
    </row>
    <row r="39" spans="2:6">
      <c r="B39" s="3"/>
      <c r="C39" s="4"/>
      <c r="D39" s="4"/>
      <c r="E39" s="2"/>
      <c r="F39" s="2"/>
    </row>
    <row r="40" spans="2:6">
      <c r="B40" s="3"/>
      <c r="C40" s="4"/>
      <c r="D40" s="4"/>
      <c r="E40" s="2"/>
      <c r="F40" s="2"/>
    </row>
    <row r="41" spans="2:6">
      <c r="B41" s="3"/>
      <c r="C41" s="4"/>
      <c r="D41" s="4"/>
      <c r="E41" s="2"/>
      <c r="F41" s="2"/>
    </row>
    <row r="42" spans="2:6">
      <c r="B42" s="3"/>
      <c r="C42" s="4"/>
      <c r="D42" s="4"/>
      <c r="E42" s="2"/>
      <c r="F42" s="2"/>
    </row>
    <row r="43" spans="2:6">
      <c r="B43" s="3"/>
      <c r="C43" s="4"/>
      <c r="D43" s="4"/>
      <c r="E43" s="2"/>
      <c r="F43" s="2"/>
    </row>
    <row r="44" spans="2:6">
      <c r="B44" s="3"/>
      <c r="C44" s="4"/>
      <c r="D44" s="4"/>
      <c r="E44" s="2"/>
      <c r="F44" s="2"/>
    </row>
    <row r="45" spans="2:6">
      <c r="B45" s="3"/>
      <c r="C45" s="4"/>
      <c r="D45" s="4"/>
      <c r="E45" s="2"/>
      <c r="F45" s="2"/>
    </row>
    <row r="46" spans="2:6">
      <c r="B46" s="3"/>
      <c r="C46" s="4"/>
      <c r="D46" s="4"/>
      <c r="E46" s="2"/>
      <c r="F46" s="2"/>
    </row>
    <row r="47" spans="2:6">
      <c r="B47" s="3"/>
      <c r="C47" s="4"/>
      <c r="D47" s="4"/>
      <c r="E47" s="2"/>
      <c r="F47" s="2"/>
    </row>
    <row r="48" spans="2:6">
      <c r="B48" s="3"/>
      <c r="C48" s="4"/>
      <c r="D48" s="4"/>
      <c r="E48" s="2"/>
      <c r="F48" s="2"/>
    </row>
    <row r="49" spans="2:6">
      <c r="B49" s="3"/>
      <c r="C49" s="4"/>
      <c r="D49" s="4"/>
      <c r="E49" s="2"/>
      <c r="F49" s="2"/>
    </row>
    <row r="50" spans="2:6">
      <c r="B50" s="3"/>
      <c r="C50" s="4"/>
      <c r="D50" s="4"/>
      <c r="E50" s="2"/>
      <c r="F50" s="2"/>
    </row>
    <row r="51" spans="2:6">
      <c r="B51" s="3"/>
      <c r="C51" s="4"/>
      <c r="D51" s="4"/>
      <c r="E51" s="2"/>
      <c r="F51" s="2"/>
    </row>
    <row r="52" spans="2:6">
      <c r="B52" s="3"/>
      <c r="C52" s="4"/>
      <c r="D52" s="4"/>
      <c r="E52" s="2"/>
      <c r="F52" s="2"/>
    </row>
    <row r="53" spans="2:6">
      <c r="B53" s="3"/>
      <c r="C53" s="4"/>
      <c r="D53" s="4"/>
      <c r="E53" s="2"/>
      <c r="F53" s="2"/>
    </row>
    <row r="54" spans="2:6">
      <c r="B54" s="3"/>
      <c r="C54" s="4"/>
      <c r="D54" s="4"/>
      <c r="E54" s="2"/>
      <c r="F54" s="2"/>
    </row>
    <row r="55" spans="2:6">
      <c r="B55" s="3"/>
      <c r="C55" s="4"/>
      <c r="D55" s="4"/>
      <c r="E55" s="2"/>
      <c r="F55" s="2"/>
    </row>
    <row r="56" spans="2:6">
      <c r="B56" s="3"/>
      <c r="C56" s="4"/>
      <c r="D56" s="4"/>
      <c r="E56" s="2"/>
      <c r="F56" s="2"/>
    </row>
    <row r="57" spans="2:6">
      <c r="B57" s="3"/>
      <c r="C57" s="4"/>
      <c r="D57" s="4"/>
      <c r="E57" s="2"/>
      <c r="F57" s="2"/>
    </row>
    <row r="58" spans="2:6">
      <c r="B58" s="3"/>
      <c r="C58" s="4"/>
      <c r="D58" s="4"/>
      <c r="E58" s="2"/>
      <c r="F58" s="2"/>
    </row>
    <row r="59" spans="2:6">
      <c r="B59" s="3"/>
      <c r="C59" s="4"/>
      <c r="D59" s="4"/>
      <c r="E59" s="2"/>
      <c r="F59" s="2"/>
    </row>
    <row r="60" spans="2:6">
      <c r="B60" s="3"/>
      <c r="C60" s="4"/>
      <c r="D60" s="4"/>
      <c r="E60" s="2"/>
      <c r="F60" s="2"/>
    </row>
    <row r="61" spans="2:6">
      <c r="B61" s="3"/>
      <c r="C61" s="4"/>
      <c r="D61" s="4"/>
      <c r="E61" s="2"/>
      <c r="F61" s="2"/>
    </row>
    <row r="62" spans="2:6">
      <c r="B62" s="3"/>
      <c r="C62" s="4"/>
      <c r="D62" s="4"/>
      <c r="E62" s="2"/>
      <c r="F62" s="2"/>
    </row>
    <row r="63" spans="2:6">
      <c r="B63" s="3"/>
      <c r="C63" s="4"/>
      <c r="D63" s="4"/>
      <c r="E63" s="2"/>
      <c r="F63" s="2"/>
    </row>
    <row r="64" spans="2:6">
      <c r="B64" s="3"/>
      <c r="C64" s="4"/>
      <c r="D64" s="4"/>
      <c r="E64" s="2"/>
      <c r="F64" s="2"/>
    </row>
    <row r="65" spans="2:6">
      <c r="B65" s="3"/>
      <c r="C65" s="4"/>
      <c r="D65" s="4"/>
      <c r="E65" s="2"/>
      <c r="F65" s="2"/>
    </row>
    <row r="66" spans="2:6">
      <c r="B66" s="3"/>
      <c r="C66" s="4"/>
      <c r="D66" s="4"/>
      <c r="E66" s="2"/>
      <c r="F66" s="2"/>
    </row>
    <row r="67" spans="2:6">
      <c r="B67" s="3"/>
      <c r="C67" s="4"/>
      <c r="D67" s="4"/>
      <c r="E67" s="2"/>
      <c r="F67" s="2"/>
    </row>
    <row r="68" spans="2:6">
      <c r="B68" s="3"/>
      <c r="C68" s="4"/>
      <c r="D68" s="4"/>
      <c r="E68" s="2"/>
      <c r="F68" s="2"/>
    </row>
    <row r="69" spans="2:6">
      <c r="B69" s="3"/>
      <c r="C69" s="4"/>
      <c r="D69" s="4"/>
      <c r="E69" s="2"/>
      <c r="F69" s="2"/>
    </row>
    <row r="70" spans="2:6">
      <c r="B70" s="3"/>
      <c r="C70" s="4"/>
      <c r="D70" s="4"/>
      <c r="E70" s="2"/>
      <c r="F70" s="2"/>
    </row>
    <row r="71" spans="2:6">
      <c r="B71" s="3"/>
      <c r="C71" s="4"/>
      <c r="D71" s="4"/>
      <c r="E71" s="2"/>
      <c r="F71" s="2"/>
    </row>
    <row r="72" spans="2:6">
      <c r="B72" s="3"/>
      <c r="C72" s="4"/>
      <c r="D72" s="4"/>
      <c r="E72" s="2"/>
      <c r="F72" s="2"/>
    </row>
    <row r="73" spans="2:6">
      <c r="B73" s="3"/>
      <c r="C73" s="4"/>
      <c r="D73" s="4"/>
      <c r="E73" s="2"/>
      <c r="F73" s="2"/>
    </row>
    <row r="74" spans="2:6">
      <c r="B74" s="3"/>
      <c r="C74" s="4"/>
      <c r="D74" s="4"/>
      <c r="E74" s="2"/>
      <c r="F74" s="2"/>
    </row>
    <row r="75" spans="2:6">
      <c r="B75" s="3"/>
      <c r="C75" s="4"/>
      <c r="D75" s="4"/>
      <c r="E75" s="2"/>
      <c r="F75" s="2"/>
    </row>
    <row r="76" spans="2:6">
      <c r="B76" s="3"/>
      <c r="C76" s="4"/>
      <c r="D76" s="4"/>
      <c r="E76" s="2"/>
      <c r="F76" s="2"/>
    </row>
    <row r="77" spans="2:6">
      <c r="B77" s="3"/>
      <c r="C77" s="4"/>
      <c r="D77" s="4"/>
      <c r="E77" s="2"/>
      <c r="F77" s="2"/>
    </row>
    <row r="78" spans="2:6">
      <c r="B78" s="3"/>
      <c r="C78" s="4"/>
      <c r="D78" s="4"/>
      <c r="E78" s="2"/>
      <c r="F78" s="2"/>
    </row>
    <row r="79" spans="2:6">
      <c r="B79" s="3"/>
      <c r="C79" s="4"/>
      <c r="D79" s="4"/>
      <c r="E79" s="2"/>
      <c r="F79" s="2"/>
    </row>
    <row r="80" spans="2:6">
      <c r="B80" s="3"/>
      <c r="C80" s="4"/>
      <c r="D80" s="4"/>
      <c r="E80" s="2"/>
      <c r="F80" s="2"/>
    </row>
    <row r="81" spans="2:6">
      <c r="B81" s="3"/>
      <c r="C81" s="4"/>
      <c r="D81" s="4"/>
      <c r="E81" s="2"/>
      <c r="F81" s="2"/>
    </row>
    <row r="82" spans="2:6">
      <c r="B82" s="3"/>
      <c r="C82" s="4"/>
      <c r="D82" s="4"/>
      <c r="E82" s="2"/>
      <c r="F82" s="2"/>
    </row>
    <row r="83" spans="2:6">
      <c r="B83" s="3"/>
      <c r="C83" s="4"/>
      <c r="D83" s="4"/>
      <c r="E83" s="2"/>
      <c r="F83" s="2"/>
    </row>
    <row r="84" spans="2:6">
      <c r="B84" s="3"/>
      <c r="C84" s="4"/>
      <c r="D84" s="4"/>
      <c r="E84" s="2"/>
      <c r="F84" s="2"/>
    </row>
    <row r="85" spans="2:6">
      <c r="B85" s="3"/>
      <c r="C85" s="4"/>
      <c r="D85" s="4"/>
      <c r="E85" s="2"/>
      <c r="F85" s="2"/>
    </row>
    <row r="86" spans="2:6">
      <c r="B86" s="3"/>
      <c r="C86" s="4"/>
      <c r="D86" s="4"/>
      <c r="E86" s="2"/>
      <c r="F86" s="2"/>
    </row>
    <row r="87" spans="2:6">
      <c r="B87" s="3"/>
      <c r="C87" s="4"/>
      <c r="D87" s="4"/>
      <c r="E87" s="2"/>
      <c r="F87" s="2"/>
    </row>
    <row r="88" spans="2:6">
      <c r="B88" s="3"/>
      <c r="C88" s="4"/>
      <c r="D88" s="4"/>
      <c r="E88" s="2"/>
      <c r="F88" s="2"/>
    </row>
    <row r="89" spans="2:6">
      <c r="B89" s="3"/>
      <c r="C89" s="4"/>
      <c r="D89" s="4"/>
      <c r="E89" s="2"/>
      <c r="F89" s="2"/>
    </row>
    <row r="90" spans="2:6">
      <c r="B90" s="3"/>
      <c r="C90" s="4"/>
      <c r="D90" s="4"/>
      <c r="E90" s="2"/>
      <c r="F90" s="2"/>
    </row>
    <row r="91" spans="2:6">
      <c r="B91" s="3"/>
      <c r="C91" s="4"/>
      <c r="D91" s="4"/>
      <c r="E91" s="2"/>
      <c r="F91" s="2"/>
    </row>
    <row r="92" spans="2:6">
      <c r="B92" s="3"/>
      <c r="C92" s="4"/>
      <c r="D92" s="4"/>
      <c r="E92" s="2"/>
      <c r="F92" s="2"/>
    </row>
    <row r="93" spans="2:6">
      <c r="B93" s="3"/>
      <c r="C93" s="4"/>
      <c r="D93" s="4"/>
      <c r="E93" s="2"/>
      <c r="F93" s="2"/>
    </row>
    <row r="94" spans="2:6">
      <c r="B94" s="3"/>
      <c r="C94" s="4"/>
      <c r="D94" s="4"/>
      <c r="E94" s="2"/>
      <c r="F94" s="2"/>
    </row>
    <row r="95" spans="2:6">
      <c r="B95" s="3"/>
      <c r="C95" s="4"/>
      <c r="D95" s="4"/>
      <c r="E95" s="2"/>
      <c r="F95" s="2"/>
    </row>
    <row r="96" spans="2:6">
      <c r="B96" s="3"/>
      <c r="C96" s="4"/>
      <c r="D96" s="4"/>
      <c r="E96" s="2"/>
      <c r="F96" s="2"/>
    </row>
    <row r="97" spans="2:6">
      <c r="B97" s="3"/>
      <c r="C97" s="4"/>
      <c r="D97" s="4"/>
      <c r="E97" s="2"/>
      <c r="F97" s="2"/>
    </row>
    <row r="98" spans="2:6">
      <c r="B98" s="3"/>
      <c r="C98" s="4"/>
      <c r="D98" s="4"/>
      <c r="E98" s="2"/>
      <c r="F98" s="2"/>
    </row>
    <row r="99" spans="2:6">
      <c r="B99" s="3"/>
      <c r="C99" s="4"/>
      <c r="D99" s="4"/>
      <c r="E99" s="2"/>
      <c r="F99" s="2"/>
    </row>
    <row r="100" spans="2:6">
      <c r="B100" s="3"/>
      <c r="C100" s="4"/>
      <c r="D100" s="4"/>
      <c r="E100" s="2"/>
      <c r="F100" s="2"/>
    </row>
    <row r="101" spans="2:6">
      <c r="B101" s="3"/>
      <c r="C101" s="4"/>
      <c r="D101" s="4"/>
      <c r="E101" s="2"/>
      <c r="F101" s="2"/>
    </row>
    <row r="102" spans="2:6">
      <c r="B102" s="3"/>
      <c r="C102" s="4"/>
      <c r="D102" s="4"/>
      <c r="E102" s="2"/>
      <c r="F102" s="2"/>
    </row>
    <row r="103" spans="2:6">
      <c r="B103" s="3"/>
      <c r="C103" s="4"/>
      <c r="D103" s="4"/>
      <c r="E103" s="2"/>
      <c r="F103" s="2"/>
    </row>
    <row r="104" spans="2:6">
      <c r="B104" s="3"/>
      <c r="C104" s="4"/>
      <c r="D104" s="4"/>
      <c r="E104" s="2"/>
      <c r="F104" s="2"/>
    </row>
    <row r="105" spans="2:6">
      <c r="B105" s="3"/>
      <c r="C105" s="4"/>
      <c r="D105" s="4"/>
      <c r="E105" s="2"/>
      <c r="F105" s="2"/>
    </row>
    <row r="106" spans="2:6">
      <c r="B106" s="3"/>
      <c r="C106" s="4"/>
      <c r="D106" s="4"/>
      <c r="E106" s="2"/>
      <c r="F106" s="2"/>
    </row>
    <row r="107" spans="2:6">
      <c r="B107" s="3"/>
      <c r="C107" s="4"/>
      <c r="D107" s="4"/>
      <c r="E107" s="2"/>
      <c r="F107" s="2"/>
    </row>
    <row r="108" spans="2:6">
      <c r="B108" s="3"/>
      <c r="C108" s="4"/>
      <c r="D108" s="4"/>
      <c r="E108" s="2"/>
      <c r="F108" s="2"/>
    </row>
    <row r="109" spans="2:6">
      <c r="B109" s="3"/>
      <c r="C109" s="4"/>
      <c r="D109" s="4"/>
      <c r="E109" s="2"/>
      <c r="F109" s="2"/>
    </row>
    <row r="110" spans="2:6">
      <c r="B110" s="3"/>
      <c r="C110" s="4"/>
      <c r="D110" s="4"/>
      <c r="E110" s="2"/>
      <c r="F110" s="2"/>
    </row>
    <row r="111" spans="2:6">
      <c r="B111" s="3"/>
      <c r="C111" s="4"/>
      <c r="D111" s="4"/>
      <c r="E111" s="2"/>
      <c r="F111" s="2"/>
    </row>
    <row r="112" spans="2:6">
      <c r="B112" s="3"/>
      <c r="C112" s="4"/>
      <c r="D112" s="4"/>
      <c r="E112" s="2"/>
      <c r="F112" s="2"/>
    </row>
    <row r="113" spans="2:6">
      <c r="B113" s="3"/>
      <c r="C113" s="4"/>
      <c r="D113" s="4"/>
      <c r="E113" s="2"/>
      <c r="F113" s="2"/>
    </row>
    <row r="114" spans="2:6">
      <c r="B114" s="3"/>
      <c r="C114" s="4"/>
      <c r="D114" s="4"/>
      <c r="E114" s="2"/>
      <c r="F114" s="2"/>
    </row>
    <row r="115" spans="2:6">
      <c r="B115" s="3"/>
      <c r="C115" s="4"/>
      <c r="D115" s="4"/>
      <c r="E115" s="2"/>
      <c r="F115" s="2"/>
    </row>
    <row r="116" spans="2:6">
      <c r="B116" s="3"/>
      <c r="C116" s="4"/>
      <c r="D116" s="4"/>
      <c r="E116" s="2"/>
      <c r="F116" s="2"/>
    </row>
    <row r="117" spans="2:6">
      <c r="B117" s="3"/>
      <c r="C117" s="4"/>
      <c r="D117" s="4"/>
      <c r="E117" s="2"/>
      <c r="F117" s="2"/>
    </row>
    <row r="118" spans="2:6">
      <c r="B118" s="3"/>
      <c r="C118" s="4"/>
      <c r="D118" s="4"/>
      <c r="E118" s="2"/>
      <c r="F118" s="2"/>
    </row>
    <row r="119" spans="2:6">
      <c r="B119" s="3"/>
      <c r="C119" s="4"/>
      <c r="D119" s="4"/>
      <c r="E119" s="2"/>
      <c r="F119" s="2"/>
    </row>
    <row r="120" spans="2:6">
      <c r="B120" s="3"/>
      <c r="C120" s="4"/>
      <c r="D120" s="4"/>
      <c r="E120" s="2"/>
      <c r="F120" s="2"/>
    </row>
    <row r="121" spans="2:6">
      <c r="B121" s="3"/>
      <c r="C121" s="4"/>
      <c r="D121" s="4"/>
      <c r="E121" s="2"/>
      <c r="F121" s="2"/>
    </row>
    <row r="122" spans="2:6">
      <c r="B122" s="3"/>
      <c r="C122" s="4"/>
      <c r="D122" s="4"/>
      <c r="E122" s="2"/>
      <c r="F122" s="2"/>
    </row>
    <row r="123" spans="2:6">
      <c r="B123" s="3"/>
      <c r="C123" s="4"/>
      <c r="D123" s="4"/>
      <c r="E123" s="2"/>
      <c r="F123" s="2"/>
    </row>
    <row r="124" spans="2:6">
      <c r="B124" s="3"/>
      <c r="C124" s="4"/>
      <c r="D124" s="4"/>
      <c r="E124" s="2"/>
      <c r="F124" s="2"/>
    </row>
    <row r="125" spans="2:6">
      <c r="B125" s="3"/>
      <c r="C125" s="4"/>
      <c r="D125" s="4"/>
      <c r="E125" s="2"/>
      <c r="F125" s="2"/>
    </row>
    <row r="126" spans="2:6">
      <c r="B126" s="3"/>
      <c r="C126" s="4"/>
      <c r="D126" s="4"/>
      <c r="E126" s="2"/>
      <c r="F126" s="2"/>
    </row>
    <row r="127" spans="2:6">
      <c r="B127" s="3"/>
      <c r="C127" s="4"/>
      <c r="D127" s="4"/>
      <c r="E127" s="2"/>
      <c r="F127" s="2"/>
    </row>
    <row r="128" spans="2:6">
      <c r="B128" s="3"/>
      <c r="C128" s="4"/>
      <c r="D128" s="4"/>
      <c r="E128" s="2"/>
      <c r="F128" s="2"/>
    </row>
    <row r="129" spans="2:6">
      <c r="B129" s="3"/>
      <c r="C129" s="4"/>
      <c r="D129" s="4"/>
      <c r="E129" s="2"/>
      <c r="F129" s="2"/>
    </row>
    <row r="130" spans="2:6">
      <c r="B130" s="3"/>
      <c r="C130" s="4"/>
      <c r="D130" s="4"/>
      <c r="E130" s="2"/>
      <c r="F130" s="2"/>
    </row>
    <row r="131" spans="2:6">
      <c r="B131" s="3"/>
      <c r="C131" s="4"/>
      <c r="D131" s="4"/>
      <c r="E131" s="2"/>
      <c r="F131" s="2"/>
    </row>
    <row r="132" spans="2:6">
      <c r="B132" s="3"/>
      <c r="C132" s="4"/>
      <c r="D132" s="4"/>
      <c r="E132" s="2"/>
      <c r="F132" s="2"/>
    </row>
    <row r="133" spans="2:6">
      <c r="B133" s="3"/>
      <c r="C133" s="4"/>
      <c r="D133" s="4"/>
      <c r="E133" s="2"/>
      <c r="F133" s="2"/>
    </row>
    <row r="134" spans="2:6">
      <c r="B134" s="3"/>
      <c r="C134" s="4"/>
      <c r="D134" s="4"/>
      <c r="E134" s="2"/>
      <c r="F134" s="2"/>
    </row>
    <row r="135" spans="2:6">
      <c r="B135" s="3"/>
      <c r="C135" s="4"/>
      <c r="D135" s="4"/>
      <c r="E135" s="2"/>
      <c r="F135" s="2"/>
    </row>
    <row r="136" spans="2:6">
      <c r="B136" s="3"/>
      <c r="C136" s="4"/>
      <c r="D136" s="4"/>
      <c r="E136" s="2"/>
      <c r="F136" s="2"/>
    </row>
    <row r="137" spans="2:6">
      <c r="B137" s="3"/>
      <c r="C137" s="4"/>
      <c r="D137" s="4"/>
      <c r="E137" s="2"/>
      <c r="F137" s="2"/>
    </row>
    <row r="138" spans="2:6">
      <c r="B138" s="3"/>
      <c r="C138" s="4"/>
      <c r="D138" s="4"/>
      <c r="E138" s="2"/>
      <c r="F138" s="2"/>
    </row>
    <row r="139" spans="2:6">
      <c r="B139" s="3"/>
      <c r="C139" s="4"/>
      <c r="D139" s="4"/>
      <c r="E139" s="2"/>
      <c r="F139" s="2"/>
    </row>
    <row r="140" spans="2:6">
      <c r="B140" s="3"/>
      <c r="C140" s="4"/>
      <c r="D140" s="4"/>
      <c r="E140" s="2"/>
      <c r="F140" s="2"/>
    </row>
    <row r="141" spans="2:6">
      <c r="B141" s="3"/>
      <c r="C141" s="4"/>
      <c r="D141" s="4"/>
      <c r="E141" s="2"/>
      <c r="F141" s="2"/>
    </row>
    <row r="142" spans="2:6">
      <c r="B142" s="3"/>
      <c r="C142" s="4"/>
      <c r="D142" s="4"/>
      <c r="E142" s="2"/>
      <c r="F142" s="2"/>
    </row>
    <row r="143" spans="2:6">
      <c r="B143" s="3"/>
      <c r="C143" s="4"/>
      <c r="D143" s="4"/>
      <c r="E143" s="2"/>
      <c r="F143" s="2"/>
    </row>
    <row r="144" spans="2:6">
      <c r="B144" s="3"/>
      <c r="C144" s="4"/>
      <c r="D144" s="4"/>
      <c r="E144" s="2"/>
      <c r="F144" s="2"/>
    </row>
    <row r="145" spans="2:6">
      <c r="B145" s="3"/>
      <c r="C145" s="4"/>
      <c r="D145" s="4"/>
      <c r="E145" s="2"/>
      <c r="F145" s="2"/>
    </row>
    <row r="146" spans="2:6">
      <c r="B146" s="3"/>
      <c r="C146" s="4"/>
      <c r="D146" s="4"/>
      <c r="E146" s="2"/>
      <c r="F146" s="2"/>
    </row>
    <row r="147" spans="2:6">
      <c r="B147" s="3"/>
      <c r="C147" s="4"/>
      <c r="D147" s="4"/>
      <c r="E147" s="2"/>
      <c r="F147" s="2"/>
    </row>
    <row r="148" spans="2:6">
      <c r="B148" s="3"/>
      <c r="C148" s="4"/>
      <c r="D148" s="4"/>
      <c r="E148" s="2"/>
      <c r="F148" s="2"/>
    </row>
    <row r="149" spans="2:6">
      <c r="B149" s="3"/>
      <c r="C149" s="4"/>
      <c r="D149" s="4"/>
      <c r="E149" s="2"/>
      <c r="F149" s="2"/>
    </row>
    <row r="150" spans="2:6">
      <c r="B150" s="3"/>
      <c r="C150" s="4"/>
      <c r="D150" s="4"/>
      <c r="E150" s="2"/>
      <c r="F150" s="2"/>
    </row>
    <row r="151" spans="2:6">
      <c r="B151" s="3"/>
      <c r="C151" s="4"/>
      <c r="D151" s="4"/>
      <c r="E151" s="2"/>
      <c r="F151" s="2"/>
    </row>
    <row r="152" spans="2:6">
      <c r="B152" s="3"/>
      <c r="C152" s="4"/>
      <c r="D152" s="4"/>
      <c r="E152" s="2"/>
      <c r="F152" s="2"/>
    </row>
    <row r="153" spans="2:6">
      <c r="B153" s="3"/>
      <c r="C153" s="4"/>
      <c r="D153" s="4"/>
      <c r="E153" s="2"/>
      <c r="F153" s="2"/>
    </row>
    <row r="154" spans="2:6">
      <c r="B154" s="3"/>
      <c r="C154" s="4"/>
      <c r="D154" s="4"/>
      <c r="E154" s="2"/>
      <c r="F154" s="2"/>
    </row>
    <row r="155" spans="2:6">
      <c r="B155" s="3"/>
      <c r="C155" s="4"/>
      <c r="D155" s="4"/>
      <c r="E155" s="2"/>
      <c r="F155" s="2"/>
    </row>
    <row r="156" spans="2:6">
      <c r="B156" s="3"/>
      <c r="C156" s="4"/>
      <c r="D156" s="4"/>
      <c r="E156" s="2"/>
      <c r="F156" s="2"/>
    </row>
    <row r="157" spans="2:6">
      <c r="B157" s="3"/>
      <c r="C157" s="4"/>
      <c r="D157" s="4"/>
      <c r="E157" s="2"/>
      <c r="F157" s="2"/>
    </row>
    <row r="158" spans="2:6">
      <c r="B158" s="3"/>
      <c r="C158" s="4"/>
      <c r="D158" s="4"/>
      <c r="E158" s="2"/>
      <c r="F158" s="2"/>
    </row>
    <row r="159" spans="2:6">
      <c r="B159" s="3"/>
      <c r="C159" s="4"/>
      <c r="D159" s="4"/>
      <c r="E159" s="2"/>
      <c r="F159" s="2"/>
    </row>
    <row r="160" spans="2:6">
      <c r="B160" s="3"/>
      <c r="C160" s="4"/>
      <c r="D160" s="4"/>
      <c r="E160" s="2"/>
      <c r="F160" s="2"/>
    </row>
    <row r="161" spans="2:6">
      <c r="B161" s="3"/>
      <c r="C161" s="4"/>
      <c r="D161" s="4"/>
      <c r="E161" s="2"/>
      <c r="F161" s="2"/>
    </row>
    <row r="162" spans="2:6">
      <c r="B162" s="3"/>
      <c r="C162" s="4"/>
      <c r="D162" s="4"/>
      <c r="E162" s="2"/>
      <c r="F162" s="2"/>
    </row>
    <row r="163" spans="2:6">
      <c r="B163" s="3"/>
      <c r="C163" s="4"/>
      <c r="D163" s="4"/>
      <c r="E163" s="2"/>
      <c r="F163" s="2"/>
    </row>
    <row r="164" spans="2:6">
      <c r="B164" s="3"/>
      <c r="C164" s="4"/>
      <c r="D164" s="4"/>
      <c r="E164" s="2"/>
      <c r="F164" s="2"/>
    </row>
    <row r="165" spans="2:6">
      <c r="B165" s="3"/>
      <c r="C165" s="4"/>
      <c r="D165" s="4"/>
      <c r="E165" s="2"/>
      <c r="F165" s="2"/>
    </row>
    <row r="166" spans="2:6">
      <c r="B166" s="3"/>
      <c r="C166" s="4"/>
      <c r="D166" s="4"/>
      <c r="E166" s="2"/>
      <c r="F166" s="2"/>
    </row>
    <row r="167" spans="2:6">
      <c r="B167" s="3"/>
      <c r="C167" s="4"/>
      <c r="D167" s="4"/>
      <c r="E167" s="2"/>
      <c r="F167" s="2"/>
    </row>
    <row r="168" spans="2:6">
      <c r="B168" s="3"/>
      <c r="C168" s="4"/>
      <c r="D168" s="4"/>
      <c r="E168" s="2"/>
      <c r="F168" s="2"/>
    </row>
    <row r="169" spans="2:6">
      <c r="B169" s="3"/>
      <c r="C169" s="4"/>
      <c r="D169" s="4"/>
      <c r="E169" s="2"/>
      <c r="F169" s="2"/>
    </row>
    <row r="170" spans="2:6">
      <c r="B170" s="3"/>
      <c r="C170" s="4"/>
      <c r="D170" s="4"/>
      <c r="E170" s="2"/>
      <c r="F170" s="2"/>
    </row>
    <row r="171" spans="2:6">
      <c r="B171" s="3"/>
      <c r="C171" s="4"/>
      <c r="D171" s="4"/>
      <c r="E171" s="2"/>
      <c r="F171" s="2"/>
    </row>
    <row r="172" spans="2:6">
      <c r="B172" s="3"/>
      <c r="C172" s="4"/>
      <c r="D172" s="4"/>
      <c r="E172" s="2"/>
      <c r="F172" s="2"/>
    </row>
    <row r="173" spans="2:6">
      <c r="B173" s="3"/>
      <c r="C173" s="4"/>
      <c r="D173" s="4"/>
      <c r="E173" s="2"/>
      <c r="F173" s="2"/>
    </row>
    <row r="174" spans="2:6">
      <c r="B174" s="3"/>
      <c r="C174" s="4"/>
      <c r="D174" s="4"/>
      <c r="E174" s="2"/>
      <c r="F174" s="2"/>
    </row>
    <row r="175" spans="2:6">
      <c r="B175" s="3"/>
      <c r="C175" s="4"/>
      <c r="D175" s="4"/>
      <c r="E175" s="2"/>
      <c r="F175" s="2"/>
    </row>
    <row r="176" spans="2:6">
      <c r="B176" s="3"/>
      <c r="C176" s="4"/>
      <c r="D176" s="4"/>
      <c r="E176" s="2"/>
      <c r="F176" s="2"/>
    </row>
    <row r="177" spans="2:6">
      <c r="B177" s="3"/>
      <c r="C177" s="4"/>
      <c r="D177" s="4"/>
      <c r="E177" s="2"/>
      <c r="F177" s="2"/>
    </row>
    <row r="178" spans="2:6">
      <c r="B178" s="3"/>
      <c r="C178" s="4"/>
      <c r="D178" s="4"/>
      <c r="E178" s="2"/>
      <c r="F178" s="2"/>
    </row>
    <row r="179" spans="2:6">
      <c r="B179" s="3"/>
      <c r="C179" s="4"/>
      <c r="D179" s="4"/>
      <c r="E179" s="2"/>
      <c r="F179" s="2"/>
    </row>
    <row r="180" spans="2:6">
      <c r="B180" s="3"/>
      <c r="C180" s="4"/>
      <c r="D180" s="4"/>
      <c r="E180" s="2"/>
      <c r="F180" s="2"/>
    </row>
    <row r="181" spans="2:6">
      <c r="B181" s="3"/>
      <c r="C181" s="4"/>
      <c r="D181" s="4"/>
      <c r="E181" s="2"/>
      <c r="F181" s="2"/>
    </row>
    <row r="182" spans="2:6">
      <c r="B182" s="3"/>
      <c r="C182" s="4"/>
      <c r="D182" s="4"/>
      <c r="E182" s="2"/>
      <c r="F182" s="2"/>
    </row>
    <row r="183" spans="2:6">
      <c r="B183" s="3"/>
      <c r="C183" s="4"/>
      <c r="D183" s="4"/>
      <c r="E183" s="2"/>
      <c r="F183" s="2"/>
    </row>
    <row r="184" spans="2:6">
      <c r="B184" s="3"/>
      <c r="C184" s="4"/>
      <c r="D184" s="4"/>
      <c r="E184" s="2"/>
      <c r="F184" s="2"/>
    </row>
    <row r="185" spans="2:6">
      <c r="B185" s="3"/>
      <c r="C185" s="4"/>
      <c r="D185" s="4"/>
      <c r="E185" s="2"/>
      <c r="F185" s="2"/>
    </row>
    <row r="186" spans="2:6">
      <c r="B186" s="3"/>
      <c r="C186" s="4"/>
      <c r="D186" s="4"/>
      <c r="E186" s="2"/>
      <c r="F186" s="2"/>
    </row>
    <row r="187" spans="2:6">
      <c r="B187" s="3"/>
      <c r="C187" s="4"/>
      <c r="D187" s="4"/>
      <c r="E187" s="2"/>
      <c r="F187" s="2"/>
    </row>
    <row r="188" spans="2:6">
      <c r="B188" s="3"/>
      <c r="C188" s="4"/>
      <c r="D188" s="4"/>
      <c r="E188" s="2"/>
      <c r="F188" s="2"/>
    </row>
    <row r="189" spans="2:6">
      <c r="B189" s="3"/>
      <c r="C189" s="4"/>
      <c r="D189" s="4"/>
      <c r="E189" s="2"/>
      <c r="F189" s="2"/>
    </row>
    <row r="190" spans="2:6">
      <c r="B190" s="3"/>
      <c r="C190" s="4"/>
      <c r="D190" s="4"/>
      <c r="E190" s="2"/>
      <c r="F190" s="2"/>
    </row>
    <row r="191" spans="2:6">
      <c r="B191" s="3"/>
      <c r="C191" s="4"/>
      <c r="D191" s="4"/>
      <c r="E191" s="2"/>
      <c r="F191" s="2"/>
    </row>
    <row r="192" spans="2:6">
      <c r="B192" s="3"/>
      <c r="C192" s="4"/>
      <c r="D192" s="4"/>
      <c r="E192" s="2"/>
      <c r="F192" s="2"/>
    </row>
    <row r="193" spans="2:6">
      <c r="B193" s="3"/>
      <c r="C193" s="4"/>
      <c r="D193" s="4"/>
      <c r="E193" s="2"/>
      <c r="F193" s="2"/>
    </row>
    <row r="194" spans="2:6">
      <c r="B194" s="3"/>
      <c r="C194" s="4"/>
      <c r="D194" s="4"/>
      <c r="E194" s="2"/>
      <c r="F194" s="2"/>
    </row>
    <row r="195" spans="2:6">
      <c r="B195" s="3"/>
      <c r="C195" s="4"/>
      <c r="D195" s="4"/>
      <c r="E195" s="2"/>
      <c r="F195" s="2"/>
    </row>
    <row r="196" spans="2:6">
      <c r="B196" s="3"/>
      <c r="C196" s="4"/>
      <c r="D196" s="4"/>
      <c r="E196" s="2"/>
      <c r="F196" s="2"/>
    </row>
    <row r="197" spans="2:6">
      <c r="B197" s="3"/>
      <c r="C197" s="4"/>
      <c r="D197" s="4"/>
      <c r="E197" s="2"/>
      <c r="F197" s="2"/>
    </row>
    <row r="198" spans="2:6">
      <c r="B198" s="3"/>
      <c r="C198" s="4"/>
      <c r="D198" s="4"/>
      <c r="E198" s="2"/>
      <c r="F198" s="2"/>
    </row>
    <row r="199" spans="2:6">
      <c r="B199" s="3"/>
      <c r="C199" s="4"/>
      <c r="D199" s="4"/>
      <c r="E199" s="2"/>
      <c r="F199" s="2"/>
    </row>
    <row r="200" spans="2:6">
      <c r="B200" s="3"/>
      <c r="C200" s="4"/>
      <c r="D200" s="4"/>
      <c r="E200" s="2"/>
      <c r="F200" s="2"/>
    </row>
    <row r="201" spans="2:6">
      <c r="B201" s="3"/>
      <c r="C201" s="4"/>
      <c r="D201" s="4"/>
      <c r="E201" s="2"/>
      <c r="F201" s="2"/>
    </row>
    <row r="202" spans="2:6">
      <c r="B202" s="3"/>
      <c r="C202" s="4"/>
      <c r="D202" s="4"/>
      <c r="E202" s="2"/>
      <c r="F202" s="2"/>
    </row>
    <row r="203" spans="2:6">
      <c r="B203" s="3"/>
      <c r="C203" s="4"/>
      <c r="D203" s="4"/>
      <c r="E203" s="2"/>
      <c r="F203" s="2"/>
    </row>
    <row r="204" spans="2:6">
      <c r="B204" s="3"/>
      <c r="C204" s="4"/>
      <c r="D204" s="4"/>
      <c r="E204" s="2"/>
      <c r="F204" s="2"/>
    </row>
    <row r="205" spans="2:6">
      <c r="B205" s="3"/>
      <c r="C205" s="4"/>
      <c r="D205" s="4"/>
      <c r="E205" s="2"/>
      <c r="F205" s="2"/>
    </row>
    <row r="206" spans="2:6">
      <c r="B206" s="3"/>
      <c r="C206" s="4"/>
      <c r="D206" s="4"/>
      <c r="E206" s="2"/>
      <c r="F206" s="2"/>
    </row>
    <row r="207" spans="2:6">
      <c r="B207" s="3"/>
      <c r="C207" s="4"/>
      <c r="D207" s="4"/>
      <c r="E207" s="2"/>
      <c r="F207" s="2"/>
    </row>
    <row r="208" spans="2:6">
      <c r="B208" s="3"/>
      <c r="C208" s="4"/>
      <c r="D208" s="4"/>
      <c r="E208" s="2"/>
      <c r="F208" s="2"/>
    </row>
    <row r="209" spans="2:6">
      <c r="B209" s="3"/>
      <c r="C209" s="4"/>
      <c r="D209" s="4"/>
      <c r="E209" s="2"/>
      <c r="F209" s="2"/>
    </row>
    <row r="210" spans="2:6">
      <c r="B210" s="3"/>
      <c r="C210" s="4"/>
      <c r="D210" s="4"/>
      <c r="E210" s="2"/>
      <c r="F210" s="2"/>
    </row>
    <row r="211" spans="2:6">
      <c r="B211" s="3"/>
      <c r="C211" s="4"/>
      <c r="D211" s="4"/>
      <c r="E211" s="2"/>
      <c r="F211" s="2"/>
    </row>
    <row r="212" spans="2:6">
      <c r="B212" s="3"/>
      <c r="C212" s="4"/>
      <c r="D212" s="4"/>
      <c r="E212" s="2"/>
      <c r="F212" s="2"/>
    </row>
    <row r="213" spans="2:6">
      <c r="B213" s="3"/>
      <c r="C213" s="4"/>
      <c r="D213" s="4"/>
      <c r="E213" s="2"/>
      <c r="F213" s="2"/>
    </row>
    <row r="214" spans="2:6">
      <c r="B214" s="3"/>
      <c r="C214" s="4"/>
      <c r="D214" s="4"/>
      <c r="E214" s="2"/>
      <c r="F214" s="2"/>
    </row>
    <row r="215" spans="2:6">
      <c r="B215" s="3"/>
      <c r="C215" s="4"/>
      <c r="D215" s="4"/>
      <c r="E215" s="2"/>
      <c r="F215" s="2"/>
    </row>
    <row r="216" spans="2:6">
      <c r="B216" s="3"/>
      <c r="C216" s="4"/>
      <c r="D216" s="4"/>
      <c r="E216" s="2"/>
      <c r="F216" s="2"/>
    </row>
    <row r="217" spans="2:6">
      <c r="B217" s="3"/>
      <c r="C217" s="4"/>
      <c r="D217" s="4"/>
      <c r="E217" s="2"/>
      <c r="F217" s="2"/>
    </row>
    <row r="218" spans="2:6">
      <c r="B218" s="3"/>
      <c r="C218" s="4"/>
      <c r="D218" s="4"/>
      <c r="E218" s="2"/>
      <c r="F218" s="2"/>
    </row>
    <row r="219" spans="2:6">
      <c r="B219" s="3"/>
      <c r="C219" s="4"/>
      <c r="D219" s="4"/>
      <c r="E219" s="2"/>
      <c r="F219" s="2"/>
    </row>
    <row r="220" spans="2:6">
      <c r="B220" s="3"/>
      <c r="C220" s="4"/>
      <c r="D220" s="4"/>
      <c r="E220" s="2"/>
      <c r="F220" s="2"/>
    </row>
    <row r="221" spans="2:6">
      <c r="B221" s="3"/>
      <c r="C221" s="4"/>
      <c r="D221" s="4"/>
      <c r="E221" s="2"/>
      <c r="F221" s="2"/>
    </row>
    <row r="222" spans="2:6">
      <c r="B222" s="3"/>
      <c r="C222" s="4"/>
      <c r="D222" s="4"/>
      <c r="E222" s="2"/>
      <c r="F222" s="2"/>
    </row>
    <row r="223" spans="2:6">
      <c r="B223" s="3"/>
      <c r="C223" s="4"/>
      <c r="D223" s="4"/>
      <c r="E223" s="2"/>
      <c r="F223" s="2"/>
    </row>
    <row r="224" spans="2:6">
      <c r="B224" s="3"/>
      <c r="C224" s="4"/>
      <c r="D224" s="4"/>
      <c r="E224" s="2"/>
      <c r="F224" s="2"/>
    </row>
    <row r="225" spans="2:6">
      <c r="B225" s="3"/>
      <c r="C225" s="4"/>
      <c r="D225" s="4"/>
      <c r="E225" s="2"/>
      <c r="F225" s="2"/>
    </row>
    <row r="226" spans="2:6">
      <c r="B226" s="3"/>
      <c r="C226" s="4"/>
      <c r="D226" s="4"/>
      <c r="E226" s="2"/>
      <c r="F226" s="2"/>
    </row>
    <row r="227" spans="2:6">
      <c r="B227" s="3"/>
      <c r="C227" s="4"/>
      <c r="D227" s="4"/>
      <c r="E227" s="2"/>
      <c r="F227" s="2"/>
    </row>
    <row r="228" spans="2:6">
      <c r="B228" s="3"/>
      <c r="C228" s="4"/>
      <c r="D228" s="4"/>
      <c r="E228" s="2"/>
      <c r="F228" s="2"/>
    </row>
    <row r="229" spans="2:6">
      <c r="B229" s="3"/>
      <c r="C229" s="4"/>
      <c r="D229" s="4"/>
      <c r="E229" s="2"/>
      <c r="F229" s="2"/>
    </row>
    <row r="230" spans="2:6">
      <c r="B230" s="3"/>
      <c r="C230" s="4"/>
      <c r="D230" s="4"/>
      <c r="E230" s="2"/>
      <c r="F230" s="2"/>
    </row>
    <row r="231" spans="2:6">
      <c r="B231" s="3"/>
      <c r="C231" s="4"/>
      <c r="D231" s="4"/>
      <c r="E231" s="2"/>
      <c r="F231" s="2"/>
    </row>
    <row r="232" spans="2:6">
      <c r="B232" s="3"/>
      <c r="C232" s="4"/>
      <c r="D232" s="4"/>
      <c r="E232" s="2"/>
      <c r="F232" s="2"/>
    </row>
    <row r="233" spans="2:6">
      <c r="B233" s="3"/>
      <c r="C233" s="4"/>
      <c r="D233" s="4"/>
      <c r="E233" s="2"/>
      <c r="F233" s="2"/>
    </row>
    <row r="234" spans="2:6">
      <c r="B234" s="3"/>
      <c r="C234" s="4"/>
      <c r="D234" s="4"/>
      <c r="E234" s="2"/>
      <c r="F234" s="2"/>
    </row>
    <row r="235" spans="2:6">
      <c r="B235" s="3"/>
      <c r="C235" s="4"/>
      <c r="D235" s="4"/>
      <c r="E235" s="2"/>
      <c r="F235" s="2"/>
    </row>
    <row r="236" spans="2:6">
      <c r="B236" s="3"/>
      <c r="C236" s="4"/>
      <c r="D236" s="4"/>
      <c r="E236" s="2"/>
      <c r="F236" s="2"/>
    </row>
    <row r="237" spans="2:6">
      <c r="B237" s="3"/>
      <c r="C237" s="4"/>
      <c r="D237" s="4"/>
      <c r="E237" s="2"/>
      <c r="F237" s="2"/>
    </row>
    <row r="238" spans="2:6">
      <c r="B238" s="3"/>
      <c r="C238" s="4"/>
      <c r="D238" s="4"/>
      <c r="E238" s="2"/>
      <c r="F238" s="2"/>
    </row>
    <row r="239" spans="2:6">
      <c r="B239" s="3"/>
      <c r="C239" s="4"/>
      <c r="D239" s="4"/>
      <c r="E239" s="2"/>
      <c r="F239" s="2"/>
    </row>
    <row r="240" spans="2:6">
      <c r="B240" s="3"/>
      <c r="C240" s="4"/>
      <c r="D240" s="4"/>
      <c r="E240" s="2"/>
      <c r="F240" s="2"/>
    </row>
    <row r="241" spans="2:6">
      <c r="B241" s="3"/>
      <c r="C241" s="4"/>
      <c r="D241" s="4"/>
      <c r="E241" s="2"/>
      <c r="F241" s="2"/>
    </row>
    <row r="242" spans="2:6">
      <c r="B242" s="3"/>
      <c r="C242" s="4"/>
      <c r="D242" s="4"/>
      <c r="E242" s="2"/>
      <c r="F242" s="2"/>
    </row>
    <row r="243" spans="2:6">
      <c r="B243" s="3"/>
      <c r="C243" s="4"/>
      <c r="D243" s="4"/>
      <c r="E243" s="2"/>
      <c r="F243" s="2"/>
    </row>
    <row r="244" spans="2:6">
      <c r="B244" s="3"/>
      <c r="C244" s="4"/>
      <c r="D244" s="4"/>
      <c r="E244" s="2"/>
      <c r="F244" s="2"/>
    </row>
    <row r="245" spans="2:6">
      <c r="B245" s="3"/>
      <c r="C245" s="4"/>
      <c r="D245" s="4"/>
      <c r="E245" s="2"/>
      <c r="F245" s="2"/>
    </row>
    <row r="246" spans="2:6">
      <c r="B246" s="3"/>
      <c r="C246" s="4"/>
      <c r="D246" s="4"/>
      <c r="E246" s="2"/>
      <c r="F246" s="2"/>
    </row>
    <row r="247" spans="2:6">
      <c r="B247" s="3"/>
      <c r="C247" s="4"/>
      <c r="D247" s="4"/>
      <c r="E247" s="2"/>
      <c r="F247" s="2"/>
    </row>
    <row r="248" spans="2:6">
      <c r="B248" s="3"/>
      <c r="C248" s="4"/>
      <c r="D248" s="4"/>
      <c r="E248" s="2"/>
      <c r="F248" s="2"/>
    </row>
    <row r="249" spans="2:6">
      <c r="B249" s="3"/>
      <c r="C249" s="4"/>
      <c r="D249" s="4"/>
      <c r="E249" s="2"/>
      <c r="F249" s="2"/>
    </row>
    <row r="250" spans="2:6">
      <c r="B250" s="3"/>
      <c r="C250" s="4"/>
      <c r="D250" s="4"/>
      <c r="E250" s="2"/>
      <c r="F250" s="2"/>
    </row>
    <row r="251" spans="2:6">
      <c r="B251" s="3"/>
      <c r="C251" s="4"/>
      <c r="D251" s="4"/>
      <c r="E251" s="2"/>
      <c r="F251" s="2"/>
    </row>
    <row r="252" spans="2:6">
      <c r="B252" s="3"/>
      <c r="C252" s="4"/>
      <c r="D252" s="4"/>
      <c r="E252" s="2"/>
      <c r="F252" s="2"/>
    </row>
    <row r="253" spans="2:6">
      <c r="B253" s="3"/>
      <c r="C253" s="4"/>
      <c r="D253" s="4"/>
      <c r="E253" s="2"/>
      <c r="F253" s="2"/>
    </row>
    <row r="254" spans="2:6">
      <c r="B254" s="3"/>
      <c r="C254" s="4"/>
      <c r="D254" s="4"/>
      <c r="E254" s="2"/>
      <c r="F254" s="2"/>
    </row>
    <row r="255" spans="2:6">
      <c r="B255" s="3"/>
      <c r="C255" s="4"/>
      <c r="D255" s="4"/>
      <c r="E255" s="2"/>
      <c r="F255" s="2"/>
    </row>
    <row r="256" spans="2:6">
      <c r="B256" s="3"/>
      <c r="C256" s="4"/>
      <c r="D256" s="4"/>
      <c r="E256" s="2"/>
      <c r="F256" s="2"/>
    </row>
    <row r="257" spans="2:6">
      <c r="B257" s="3"/>
      <c r="C257" s="4"/>
      <c r="D257" s="4"/>
      <c r="E257" s="2"/>
      <c r="F257" s="2"/>
    </row>
    <row r="258" spans="2:6">
      <c r="B258" s="3"/>
      <c r="C258" s="4"/>
      <c r="D258" s="4"/>
      <c r="E258" s="2"/>
      <c r="F258" s="2"/>
    </row>
    <row r="259" spans="2:6">
      <c r="B259" s="3"/>
      <c r="C259" s="4"/>
      <c r="D259" s="4"/>
      <c r="E259" s="2"/>
      <c r="F259" s="2"/>
    </row>
    <row r="260" spans="2:6">
      <c r="B260" s="3"/>
      <c r="C260" s="4"/>
      <c r="D260" s="4"/>
      <c r="E260" s="2"/>
      <c r="F260" s="2"/>
    </row>
    <row r="261" spans="2:6">
      <c r="B261" s="3"/>
      <c r="C261" s="4"/>
      <c r="D261" s="4"/>
      <c r="E261" s="2"/>
      <c r="F261" s="2"/>
    </row>
    <row r="262" spans="2:6">
      <c r="B262" s="3"/>
      <c r="C262" s="4"/>
      <c r="D262" s="4"/>
      <c r="E262" s="2"/>
      <c r="F262" s="2"/>
    </row>
    <row r="263" spans="2:6">
      <c r="B263" s="3"/>
      <c r="C263" s="4"/>
      <c r="D263" s="4"/>
      <c r="E263" s="2"/>
      <c r="F263" s="2"/>
    </row>
    <row r="264" spans="2:6">
      <c r="B264" s="3"/>
      <c r="C264" s="4"/>
      <c r="D264" s="4"/>
      <c r="E264" s="2"/>
      <c r="F264" s="2"/>
    </row>
    <row r="265" spans="2:6">
      <c r="B265" s="3"/>
      <c r="C265" s="4"/>
      <c r="D265" s="4"/>
      <c r="E265" s="2"/>
      <c r="F265" s="2"/>
    </row>
    <row r="266" spans="2:6">
      <c r="B266" s="3"/>
      <c r="C266" s="4"/>
      <c r="D266" s="4"/>
      <c r="E266" s="2"/>
      <c r="F266" s="2"/>
    </row>
    <row r="267" spans="2:6">
      <c r="B267" s="3"/>
      <c r="C267" s="4"/>
      <c r="D267" s="4"/>
      <c r="E267" s="2"/>
      <c r="F267" s="2"/>
    </row>
    <row r="268" spans="2:6">
      <c r="B268" s="3"/>
      <c r="C268" s="4"/>
      <c r="D268" s="4"/>
      <c r="E268" s="2"/>
      <c r="F268" s="2"/>
    </row>
    <row r="269" spans="2:6">
      <c r="B269" s="3"/>
      <c r="C269" s="4"/>
      <c r="D269" s="4"/>
      <c r="E269" s="2"/>
      <c r="F269" s="2"/>
    </row>
    <row r="270" spans="2:6">
      <c r="B270" s="3"/>
      <c r="C270" s="4"/>
      <c r="D270" s="4"/>
      <c r="E270" s="2"/>
      <c r="F270" s="2"/>
    </row>
    <row r="271" spans="2:6">
      <c r="B271" s="3"/>
      <c r="C271" s="4"/>
      <c r="D271" s="4"/>
      <c r="E271" s="2"/>
      <c r="F271" s="2"/>
    </row>
    <row r="272" spans="2:6">
      <c r="B272" s="3"/>
      <c r="C272" s="4"/>
      <c r="D272" s="4"/>
      <c r="E272" s="2"/>
      <c r="F272" s="2"/>
    </row>
    <row r="273" spans="2:6">
      <c r="B273" s="3"/>
      <c r="C273" s="4"/>
      <c r="D273" s="4"/>
      <c r="E273" s="2"/>
      <c r="F273" s="2"/>
    </row>
    <row r="274" spans="2:6">
      <c r="B274" s="3"/>
      <c r="C274" s="4"/>
      <c r="D274" s="4"/>
      <c r="E274" s="2"/>
      <c r="F274" s="2"/>
    </row>
    <row r="275" spans="2:6">
      <c r="B275" s="3"/>
      <c r="C275" s="4"/>
      <c r="D275" s="4"/>
      <c r="E275" s="2"/>
      <c r="F275" s="2"/>
    </row>
    <row r="276" spans="2:6">
      <c r="B276" s="3"/>
      <c r="C276" s="4"/>
      <c r="D276" s="4"/>
      <c r="E276" s="2"/>
      <c r="F276" s="2"/>
    </row>
    <row r="277" spans="2:6">
      <c r="B277" s="3"/>
      <c r="C277" s="4"/>
      <c r="D277" s="4"/>
      <c r="E277" s="2"/>
      <c r="F277" s="2"/>
    </row>
    <row r="278" spans="2:6">
      <c r="B278" s="3"/>
      <c r="C278" s="4"/>
      <c r="D278" s="4"/>
      <c r="E278" s="2"/>
      <c r="F278" s="2"/>
    </row>
    <row r="279" spans="2:6">
      <c r="B279" s="3"/>
      <c r="C279" s="4"/>
      <c r="D279" s="4"/>
      <c r="E279" s="2"/>
      <c r="F279" s="2"/>
    </row>
    <row r="280" spans="2:6">
      <c r="B280" s="3"/>
      <c r="C280" s="4"/>
      <c r="D280" s="4"/>
      <c r="E280" s="2"/>
      <c r="F280" s="2"/>
    </row>
    <row r="281" spans="2:6">
      <c r="B281" s="3"/>
      <c r="C281" s="4"/>
      <c r="D281" s="4"/>
      <c r="E281" s="2"/>
      <c r="F281" s="2"/>
    </row>
    <row r="282" spans="2:6">
      <c r="B282" s="3"/>
      <c r="C282" s="4"/>
      <c r="D282" s="4"/>
      <c r="E282" s="2"/>
      <c r="F282" s="2"/>
    </row>
    <row r="283" spans="2:6">
      <c r="B283" s="3"/>
      <c r="C283" s="4"/>
      <c r="D283" s="4"/>
      <c r="E283" s="2"/>
      <c r="F283" s="2"/>
    </row>
    <row r="284" spans="2:6">
      <c r="B284" s="3"/>
      <c r="C284" s="4"/>
      <c r="D284" s="4"/>
      <c r="E284" s="2"/>
      <c r="F284" s="2"/>
    </row>
    <row r="285" spans="2:6">
      <c r="B285" s="3"/>
      <c r="C285" s="4"/>
      <c r="D285" s="4"/>
      <c r="E285" s="2"/>
      <c r="F285" s="2"/>
    </row>
    <row r="286" spans="2:6">
      <c r="B286" s="3"/>
      <c r="C286" s="4"/>
      <c r="D286" s="4"/>
      <c r="E286" s="2"/>
      <c r="F286" s="2"/>
    </row>
    <row r="287" spans="2:6">
      <c r="B287" s="3"/>
      <c r="C287" s="4"/>
      <c r="D287" s="4"/>
      <c r="E287" s="2"/>
      <c r="F287" s="2"/>
    </row>
    <row r="288" spans="2:6">
      <c r="B288" s="3"/>
      <c r="C288" s="4"/>
      <c r="D288" s="4"/>
      <c r="E288" s="2"/>
      <c r="F288" s="2"/>
    </row>
    <row r="289" spans="2:6">
      <c r="B289" s="3"/>
      <c r="C289" s="4"/>
      <c r="D289" s="4"/>
      <c r="E289" s="2"/>
      <c r="F289" s="2"/>
    </row>
    <row r="290" spans="2:6">
      <c r="B290" s="3"/>
      <c r="C290" s="4"/>
      <c r="D290" s="4"/>
      <c r="E290" s="2"/>
      <c r="F290" s="2"/>
    </row>
    <row r="291" spans="2:6">
      <c r="B291" s="3"/>
      <c r="C291" s="4"/>
      <c r="D291" s="4"/>
      <c r="E291" s="2"/>
      <c r="F291" s="2"/>
    </row>
    <row r="292" spans="2:6">
      <c r="B292" s="3"/>
      <c r="C292" s="4"/>
      <c r="D292" s="4"/>
      <c r="E292" s="2"/>
      <c r="F292" s="2"/>
    </row>
    <row r="293" spans="2:6">
      <c r="B293" s="3"/>
      <c r="C293" s="4"/>
      <c r="D293" s="4"/>
      <c r="E293" s="2"/>
      <c r="F293" s="2"/>
    </row>
    <row r="294" spans="2:6">
      <c r="B294" s="3"/>
      <c r="C294" s="4"/>
      <c r="D294" s="4"/>
      <c r="E294" s="2"/>
      <c r="F294" s="2"/>
    </row>
    <row r="295" spans="2:6">
      <c r="B295" s="3"/>
      <c r="C295" s="4"/>
      <c r="D295" s="4"/>
      <c r="E295" s="2"/>
      <c r="F295" s="2"/>
    </row>
    <row r="296" spans="2:6">
      <c r="B296" s="3"/>
      <c r="C296" s="4"/>
      <c r="D296" s="4"/>
      <c r="E296" s="2"/>
      <c r="F296" s="2"/>
    </row>
    <row r="297" spans="2:6">
      <c r="B297" s="3"/>
      <c r="C297" s="4"/>
      <c r="D297" s="4"/>
      <c r="E297" s="2"/>
      <c r="F297" s="2"/>
    </row>
    <row r="298" spans="2:6">
      <c r="B298" s="3"/>
      <c r="C298" s="4"/>
      <c r="D298" s="4"/>
      <c r="E298" s="2"/>
      <c r="F298" s="2"/>
    </row>
    <row r="299" spans="2:6">
      <c r="B299" s="3"/>
      <c r="C299" s="4"/>
      <c r="D299" s="4"/>
      <c r="E299" s="2"/>
      <c r="F299" s="2"/>
    </row>
    <row r="300" spans="2:6">
      <c r="B300" s="3"/>
      <c r="C300" s="4"/>
      <c r="D300" s="4"/>
      <c r="E300" s="2"/>
      <c r="F300" s="2"/>
    </row>
    <row r="301" spans="2:6">
      <c r="B301" s="3"/>
      <c r="C301" s="4"/>
      <c r="D301" s="4"/>
      <c r="E301" s="2"/>
      <c r="F301" s="2"/>
    </row>
    <row r="302" spans="2:6">
      <c r="B302" s="3"/>
      <c r="C302" s="4"/>
      <c r="D302" s="4"/>
      <c r="E302" s="2"/>
      <c r="F302" s="2"/>
    </row>
    <row r="303" spans="2:6">
      <c r="B303" s="3"/>
      <c r="C303" s="4"/>
      <c r="D303" s="4"/>
      <c r="E303" s="2"/>
      <c r="F303" s="2"/>
    </row>
    <row r="304" spans="2:6">
      <c r="B304" s="3"/>
      <c r="C304" s="4"/>
      <c r="D304" s="4"/>
      <c r="E304" s="2"/>
      <c r="F304" s="2"/>
    </row>
    <row r="305" spans="2:6">
      <c r="B305" s="3"/>
      <c r="C305" s="4"/>
      <c r="D305" s="4"/>
      <c r="E305" s="2"/>
      <c r="F305" s="2"/>
    </row>
    <row r="306" spans="2:6">
      <c r="B306" s="3"/>
      <c r="C306" s="4"/>
      <c r="D306" s="4"/>
      <c r="E306" s="2"/>
      <c r="F306" s="2"/>
    </row>
    <row r="307" spans="2:6">
      <c r="B307" s="3"/>
      <c r="C307" s="4"/>
      <c r="D307" s="4"/>
      <c r="E307" s="2"/>
      <c r="F307" s="2"/>
    </row>
    <row r="308" spans="2:6">
      <c r="B308" s="3"/>
      <c r="C308" s="4"/>
      <c r="D308" s="4"/>
      <c r="E308" s="2"/>
      <c r="F308" s="2"/>
    </row>
    <row r="309" spans="2:6">
      <c r="B309" s="3"/>
      <c r="C309" s="4"/>
      <c r="D309" s="4"/>
      <c r="E309" s="2"/>
      <c r="F309" s="2"/>
    </row>
    <row r="310" spans="2:6">
      <c r="B310" s="3"/>
      <c r="C310" s="4"/>
      <c r="D310" s="4"/>
      <c r="E310" s="2"/>
      <c r="F310" s="2"/>
    </row>
    <row r="311" spans="2:6">
      <c r="B311" s="3"/>
      <c r="C311" s="4"/>
      <c r="D311" s="4"/>
      <c r="E311" s="2"/>
      <c r="F311" s="2"/>
    </row>
    <row r="312" spans="2:6">
      <c r="B312" s="3"/>
      <c r="C312" s="4"/>
      <c r="D312" s="4"/>
      <c r="E312" s="2"/>
      <c r="F312" s="2"/>
    </row>
    <row r="313" spans="2:6">
      <c r="B313" s="3"/>
      <c r="C313" s="4"/>
      <c r="D313" s="4"/>
      <c r="E313" s="2"/>
      <c r="F313" s="2"/>
    </row>
    <row r="314" spans="2:6">
      <c r="B314" s="3"/>
      <c r="C314" s="4"/>
      <c r="D314" s="4"/>
      <c r="E314" s="2"/>
      <c r="F314" s="2"/>
    </row>
    <row r="315" spans="2:6">
      <c r="B315" s="3"/>
      <c r="C315" s="4"/>
      <c r="D315" s="4"/>
      <c r="E315" s="2"/>
      <c r="F315" s="2"/>
    </row>
    <row r="316" spans="2:6">
      <c r="B316" s="3"/>
      <c r="C316" s="4"/>
      <c r="D316" s="4"/>
      <c r="E316" s="2"/>
      <c r="F316" s="2"/>
    </row>
    <row r="317" spans="2:6">
      <c r="B317" s="3"/>
      <c r="C317" s="4"/>
      <c r="D317" s="4"/>
      <c r="E317" s="2"/>
      <c r="F317" s="2"/>
    </row>
    <row r="318" spans="2:6">
      <c r="B318" s="3"/>
      <c r="C318" s="4"/>
      <c r="D318" s="4"/>
      <c r="E318" s="2"/>
      <c r="F318" s="2"/>
    </row>
    <row r="319" spans="2:6">
      <c r="B319" s="3"/>
      <c r="C319" s="4"/>
      <c r="D319" s="4"/>
      <c r="E319" s="2"/>
      <c r="F319" s="2"/>
    </row>
    <row r="320" spans="2:6">
      <c r="B320" s="3"/>
      <c r="C320" s="4"/>
      <c r="D320" s="4"/>
      <c r="E320" s="2"/>
      <c r="F320" s="2"/>
    </row>
    <row r="321" spans="2:6">
      <c r="B321" s="3"/>
      <c r="C321" s="4"/>
      <c r="D321" s="4"/>
      <c r="E321" s="2"/>
      <c r="F321" s="2"/>
    </row>
    <row r="322" spans="2:6">
      <c r="B322" s="3"/>
      <c r="C322" s="4"/>
      <c r="D322" s="4"/>
      <c r="E322" s="2"/>
      <c r="F322" s="2"/>
    </row>
    <row r="323" spans="2:6">
      <c r="B323" s="3"/>
      <c r="C323" s="4"/>
      <c r="D323" s="4"/>
      <c r="E323" s="2"/>
      <c r="F323" s="2"/>
    </row>
    <row r="324" spans="2:6">
      <c r="B324" s="3"/>
      <c r="C324" s="4"/>
      <c r="D324" s="4"/>
      <c r="E324" s="2"/>
      <c r="F324" s="2"/>
    </row>
    <row r="325" spans="2:6">
      <c r="B325" s="3"/>
      <c r="C325" s="4"/>
      <c r="D325" s="4"/>
      <c r="E325" s="2"/>
      <c r="F325" s="2"/>
    </row>
    <row r="326" spans="2:6">
      <c r="B326" s="3"/>
      <c r="C326" s="4"/>
      <c r="D326" s="4"/>
      <c r="E326" s="2"/>
      <c r="F326" s="2"/>
    </row>
    <row r="327" spans="2:6">
      <c r="B327" s="3"/>
      <c r="C327" s="4"/>
      <c r="D327" s="4"/>
      <c r="E327" s="2"/>
      <c r="F327" s="2"/>
    </row>
    <row r="328" spans="2:6">
      <c r="B328" s="3"/>
      <c r="C328" s="4"/>
      <c r="D328" s="4"/>
      <c r="E328" s="2"/>
      <c r="F328" s="2"/>
    </row>
    <row r="329" spans="2:6">
      <c r="B329" s="3"/>
      <c r="C329" s="4"/>
      <c r="D329" s="4"/>
      <c r="E329" s="2"/>
      <c r="F329" s="2"/>
    </row>
    <row r="330" spans="2:6">
      <c r="B330" s="3"/>
      <c r="C330" s="4"/>
      <c r="D330" s="4"/>
      <c r="E330" s="2"/>
      <c r="F330" s="2"/>
    </row>
    <row r="331" spans="2:6">
      <c r="B331" s="3"/>
      <c r="C331" s="4"/>
      <c r="D331" s="4"/>
      <c r="E331" s="2"/>
      <c r="F331" s="2"/>
    </row>
    <row r="332" spans="2:6">
      <c r="B332" s="3"/>
      <c r="C332" s="4"/>
      <c r="D332" s="4"/>
      <c r="E332" s="2"/>
      <c r="F332" s="2"/>
    </row>
    <row r="333" spans="2:6">
      <c r="B333" s="3"/>
      <c r="C333" s="4"/>
      <c r="D333" s="4"/>
      <c r="E333" s="2"/>
      <c r="F333" s="2"/>
    </row>
    <row r="334" spans="2:6">
      <c r="B334" s="3"/>
      <c r="C334" s="4"/>
      <c r="D334" s="4"/>
      <c r="E334" s="2"/>
      <c r="F334" s="2"/>
    </row>
    <row r="335" spans="2:6">
      <c r="B335" s="3"/>
      <c r="C335" s="4"/>
      <c r="D335" s="4"/>
      <c r="E335" s="2"/>
      <c r="F335" s="2"/>
    </row>
    <row r="336" spans="2:6">
      <c r="B336" s="3"/>
      <c r="C336" s="4"/>
      <c r="D336" s="4"/>
      <c r="E336" s="2"/>
      <c r="F336" s="2"/>
    </row>
    <row r="337" spans="2:6">
      <c r="B337" s="3"/>
      <c r="C337" s="4"/>
      <c r="D337" s="4"/>
      <c r="E337" s="2"/>
      <c r="F337" s="2"/>
    </row>
    <row r="338" spans="2:6">
      <c r="B338" s="3"/>
      <c r="C338" s="4"/>
      <c r="D338" s="4"/>
      <c r="E338" s="2"/>
      <c r="F338" s="2"/>
    </row>
    <row r="339" spans="2:6">
      <c r="B339" s="3"/>
      <c r="C339" s="4"/>
      <c r="D339" s="4"/>
      <c r="E339" s="2"/>
      <c r="F339" s="2"/>
    </row>
    <row r="340" spans="2:6">
      <c r="B340" s="3"/>
      <c r="C340" s="4"/>
      <c r="D340" s="4"/>
      <c r="E340" s="2"/>
      <c r="F340" s="2"/>
    </row>
    <row r="341" spans="2:6">
      <c r="B341" s="3"/>
      <c r="C341" s="4"/>
      <c r="D341" s="4"/>
      <c r="E341" s="2"/>
      <c r="F341" s="2"/>
    </row>
    <row r="342" spans="2:6">
      <c r="B342" s="3"/>
      <c r="C342" s="4"/>
      <c r="D342" s="4"/>
      <c r="E342" s="2"/>
      <c r="F342" s="2"/>
    </row>
    <row r="343" spans="2:6">
      <c r="B343" s="3"/>
      <c r="C343" s="4"/>
      <c r="D343" s="4"/>
      <c r="E343" s="2"/>
      <c r="F343" s="2"/>
    </row>
    <row r="344" spans="2:6">
      <c r="B344" s="3"/>
      <c r="C344" s="4"/>
      <c r="D344" s="4"/>
      <c r="E344" s="2"/>
      <c r="F344" s="2"/>
    </row>
    <row r="345" spans="2:6">
      <c r="B345" s="3"/>
      <c r="C345" s="4"/>
      <c r="D345" s="4"/>
      <c r="E345" s="2"/>
      <c r="F345" s="2"/>
    </row>
    <row r="346" spans="2:6">
      <c r="B346" s="3"/>
      <c r="C346" s="4"/>
      <c r="D346" s="4"/>
      <c r="E346" s="2"/>
      <c r="F346" s="2"/>
    </row>
    <row r="347" spans="2:6">
      <c r="B347" s="3"/>
      <c r="C347" s="4"/>
      <c r="D347" s="4"/>
      <c r="E347" s="2"/>
      <c r="F347" s="2"/>
    </row>
    <row r="348" spans="2:6">
      <c r="B348" s="3"/>
      <c r="C348" s="4"/>
      <c r="D348" s="4"/>
      <c r="E348" s="2"/>
      <c r="F348" s="2"/>
    </row>
    <row r="349" spans="2:6">
      <c r="B349" s="3"/>
      <c r="C349" s="4"/>
      <c r="D349" s="4"/>
      <c r="E349" s="2"/>
      <c r="F349" s="2"/>
    </row>
    <row r="350" spans="2:6">
      <c r="B350" s="3"/>
      <c r="C350" s="4"/>
      <c r="D350" s="4"/>
      <c r="E350" s="2"/>
      <c r="F350" s="2"/>
    </row>
    <row r="351" spans="2:6">
      <c r="B351" s="3"/>
      <c r="C351" s="4"/>
      <c r="D351" s="4"/>
      <c r="E351" s="2"/>
      <c r="F351" s="2"/>
    </row>
    <row r="352" spans="2:6">
      <c r="B352" s="3"/>
      <c r="C352" s="4"/>
      <c r="D352" s="4"/>
      <c r="E352" s="2"/>
      <c r="F352" s="2"/>
    </row>
    <row r="353" spans="2:6">
      <c r="B353" s="3"/>
      <c r="C353" s="4"/>
      <c r="D353" s="4"/>
      <c r="E353" s="2"/>
      <c r="F353" s="2"/>
    </row>
    <row r="354" spans="2:6">
      <c r="B354" s="3"/>
      <c r="C354" s="4"/>
      <c r="D354" s="4"/>
      <c r="E354" s="2"/>
      <c r="F354" s="2"/>
    </row>
    <row r="355" spans="2:6">
      <c r="B355" s="3"/>
      <c r="C355" s="4"/>
      <c r="D355" s="4"/>
      <c r="E355" s="2"/>
      <c r="F355" s="2"/>
    </row>
    <row r="356" spans="2:6">
      <c r="B356" s="3"/>
      <c r="C356" s="4"/>
      <c r="D356" s="4"/>
      <c r="E356" s="2"/>
      <c r="F356" s="2"/>
    </row>
    <row r="357" spans="2:6">
      <c r="B357" s="3"/>
      <c r="C357" s="4"/>
      <c r="D357" s="4"/>
      <c r="E357" s="2"/>
      <c r="F357" s="2"/>
    </row>
    <row r="358" spans="2:6">
      <c r="B358" s="3"/>
      <c r="C358" s="4"/>
      <c r="D358" s="4"/>
      <c r="E358" s="2"/>
      <c r="F358" s="2"/>
    </row>
    <row r="359" spans="2:6">
      <c r="B359" s="3"/>
      <c r="C359" s="4"/>
      <c r="D359" s="4"/>
      <c r="E359" s="2"/>
      <c r="F359" s="2"/>
    </row>
    <row r="360" spans="2:6">
      <c r="B360" s="3"/>
      <c r="C360" s="4"/>
      <c r="D360" s="4"/>
      <c r="E360" s="2"/>
      <c r="F360" s="2"/>
    </row>
    <row r="361" spans="2:6">
      <c r="B361" s="3"/>
      <c r="C361" s="4"/>
      <c r="D361" s="4"/>
      <c r="E361" s="2"/>
      <c r="F361" s="2"/>
    </row>
    <row r="362" spans="2:6">
      <c r="B362" s="3"/>
      <c r="C362" s="4"/>
      <c r="D362" s="4"/>
      <c r="E362" s="2"/>
      <c r="F362" s="2"/>
    </row>
    <row r="363" spans="2:6">
      <c r="B363" s="3"/>
      <c r="C363" s="4"/>
      <c r="D363" s="4"/>
      <c r="E363" s="2"/>
      <c r="F363" s="2"/>
    </row>
    <row r="364" spans="2:6">
      <c r="B364" s="3"/>
      <c r="C364" s="4"/>
      <c r="D364" s="4"/>
      <c r="E364" s="2"/>
      <c r="F364" s="2"/>
    </row>
    <row r="365" spans="2:6">
      <c r="B365" s="3"/>
      <c r="C365" s="4"/>
      <c r="D365" s="4"/>
      <c r="E365" s="2"/>
      <c r="F365" s="2"/>
    </row>
    <row r="366" spans="2:6">
      <c r="B366" s="3"/>
      <c r="C366" s="4"/>
      <c r="D366" s="4"/>
      <c r="E366" s="2"/>
      <c r="F366" s="2"/>
    </row>
    <row r="367" spans="2:6">
      <c r="B367" s="3"/>
      <c r="C367" s="4"/>
      <c r="D367" s="4"/>
      <c r="E367" s="2"/>
      <c r="F367" s="2"/>
    </row>
    <row r="368" spans="2:6">
      <c r="B368" s="3"/>
      <c r="C368" s="4"/>
      <c r="D368" s="4"/>
      <c r="E368" s="2"/>
      <c r="F368" s="2"/>
    </row>
    <row r="369" spans="2:6">
      <c r="B369" s="3"/>
      <c r="C369" s="4"/>
      <c r="D369" s="4"/>
      <c r="E369" s="2"/>
      <c r="F369" s="2"/>
    </row>
    <row r="370" spans="2:6">
      <c r="B370" s="3"/>
      <c r="C370" s="4"/>
      <c r="D370" s="4"/>
      <c r="E370" s="2"/>
      <c r="F370" s="2"/>
    </row>
    <row r="371" spans="2:6">
      <c r="B371" s="3"/>
      <c r="C371" s="4"/>
      <c r="D371" s="4"/>
      <c r="E371" s="2"/>
      <c r="F371" s="2"/>
    </row>
    <row r="372" spans="2:6">
      <c r="B372" s="3"/>
      <c r="C372" s="4"/>
      <c r="D372" s="4"/>
      <c r="E372" s="2"/>
      <c r="F372" s="2"/>
    </row>
    <row r="373" spans="2:6">
      <c r="B373" s="3"/>
      <c r="C373" s="4"/>
      <c r="D373" s="4"/>
      <c r="E373" s="2"/>
      <c r="F373" s="2"/>
    </row>
    <row r="374" spans="2:6">
      <c r="B374" s="3"/>
      <c r="C374" s="4"/>
      <c r="D374" s="4"/>
      <c r="E374" s="2"/>
      <c r="F374" s="2"/>
    </row>
    <row r="375" spans="2:6">
      <c r="B375" s="3"/>
      <c r="C375" s="4"/>
      <c r="D375" s="4"/>
      <c r="E375" s="2"/>
      <c r="F375" s="2"/>
    </row>
    <row r="376" spans="2:6">
      <c r="B376" s="3"/>
      <c r="C376" s="4"/>
      <c r="D376" s="4"/>
      <c r="E376" s="2"/>
      <c r="F376" s="2"/>
    </row>
    <row r="377" spans="2:6">
      <c r="B377" s="3"/>
      <c r="C377" s="4"/>
      <c r="D377" s="4"/>
      <c r="E377" s="2"/>
      <c r="F377" s="2"/>
    </row>
    <row r="378" spans="2:6">
      <c r="B378" s="3"/>
      <c r="C378" s="4"/>
      <c r="D378" s="4"/>
      <c r="E378" s="2"/>
      <c r="F378" s="2"/>
    </row>
    <row r="379" spans="2:6">
      <c r="B379" s="3"/>
      <c r="C379" s="4"/>
      <c r="D379" s="4"/>
      <c r="E379" s="2"/>
      <c r="F379" s="2"/>
    </row>
    <row r="380" spans="2:6">
      <c r="B380" s="3"/>
      <c r="C380" s="4"/>
      <c r="D380" s="4"/>
      <c r="E380" s="2"/>
      <c r="F380" s="2"/>
    </row>
    <row r="381" spans="2:6">
      <c r="B381" s="3"/>
      <c r="C381" s="4"/>
      <c r="D381" s="4"/>
      <c r="E381" s="2"/>
      <c r="F381" s="2"/>
    </row>
    <row r="382" spans="2:6">
      <c r="B382" s="3"/>
      <c r="C382" s="4"/>
      <c r="D382" s="4"/>
      <c r="E382" s="2"/>
      <c r="F382" s="2"/>
    </row>
    <row r="383" spans="2:6">
      <c r="B383" s="3"/>
      <c r="C383" s="4"/>
      <c r="D383" s="4"/>
      <c r="E383" s="2"/>
      <c r="F383" s="2"/>
    </row>
    <row r="384" spans="2:6">
      <c r="B384" s="3"/>
      <c r="C384" s="4"/>
      <c r="D384" s="4"/>
      <c r="E384" s="2"/>
      <c r="F384" s="2"/>
    </row>
    <row r="385" spans="2:6">
      <c r="B385" s="3"/>
      <c r="C385" s="4"/>
      <c r="D385" s="4"/>
      <c r="E385" s="2"/>
      <c r="F385" s="2"/>
    </row>
    <row r="386" spans="2:6">
      <c r="B386" s="3"/>
      <c r="C386" s="4"/>
      <c r="D386" s="4"/>
      <c r="E386" s="2"/>
      <c r="F386" s="2"/>
    </row>
    <row r="387" spans="2:6">
      <c r="B387" s="3"/>
      <c r="C387" s="4"/>
      <c r="D387" s="4"/>
      <c r="E387" s="2"/>
      <c r="F387" s="2"/>
    </row>
    <row r="388" spans="2:6">
      <c r="B388" s="3"/>
      <c r="C388" s="4"/>
      <c r="D388" s="4"/>
      <c r="E388" s="2"/>
      <c r="F388" s="2"/>
    </row>
    <row r="389" spans="2:6">
      <c r="B389" s="3"/>
      <c r="C389" s="4"/>
      <c r="D389" s="4"/>
      <c r="E389" s="2"/>
      <c r="F389" s="2"/>
    </row>
    <row r="390" spans="2:6">
      <c r="B390" s="3"/>
      <c r="C390" s="4"/>
      <c r="D390" s="4"/>
      <c r="E390" s="2"/>
      <c r="F390" s="2"/>
    </row>
    <row r="391" spans="2:6">
      <c r="B391" s="3"/>
      <c r="C391" s="4"/>
      <c r="D391" s="4"/>
      <c r="E391" s="2"/>
      <c r="F391" s="2"/>
    </row>
    <row r="392" spans="2:6">
      <c r="B392" s="3"/>
      <c r="C392" s="4"/>
      <c r="D392" s="4"/>
      <c r="E392" s="2"/>
      <c r="F392" s="2"/>
    </row>
    <row r="393" spans="2:6">
      <c r="B393" s="3"/>
      <c r="C393" s="4"/>
      <c r="D393" s="4"/>
      <c r="E393" s="2"/>
      <c r="F393" s="2"/>
    </row>
    <row r="394" spans="2:6">
      <c r="B394" s="3"/>
      <c r="C394" s="4"/>
      <c r="D394" s="4"/>
      <c r="E394" s="2"/>
      <c r="F394" s="2"/>
    </row>
    <row r="395" spans="2:6">
      <c r="B395" s="3"/>
      <c r="C395" s="4"/>
      <c r="D395" s="4"/>
      <c r="E395" s="2"/>
      <c r="F395" s="2"/>
    </row>
    <row r="396" spans="2:6">
      <c r="B396" s="3"/>
      <c r="C396" s="4"/>
      <c r="D396" s="4"/>
      <c r="E396" s="2"/>
      <c r="F396" s="2"/>
    </row>
    <row r="397" spans="2:6">
      <c r="B397" s="3"/>
      <c r="C397" s="4"/>
      <c r="D397" s="4"/>
      <c r="E397" s="2"/>
      <c r="F397" s="2"/>
    </row>
    <row r="398" spans="2:6">
      <c r="B398" s="3"/>
      <c r="C398" s="4"/>
      <c r="D398" s="4"/>
      <c r="E398" s="2"/>
      <c r="F398" s="2"/>
    </row>
    <row r="399" spans="2:6">
      <c r="B399" s="3"/>
      <c r="C399" s="4"/>
      <c r="D399" s="4"/>
      <c r="E399" s="2"/>
      <c r="F399" s="2"/>
    </row>
    <row r="400" spans="2:6">
      <c r="B400" s="3"/>
      <c r="C400" s="4"/>
      <c r="D400" s="4"/>
      <c r="E400" s="2"/>
      <c r="F400" s="2"/>
    </row>
    <row r="401" spans="2:6">
      <c r="B401" s="3"/>
      <c r="C401" s="4"/>
      <c r="D401" s="4"/>
      <c r="E401" s="2"/>
      <c r="F401" s="2"/>
    </row>
    <row r="402" spans="2:6">
      <c r="B402" s="3"/>
      <c r="C402" s="4"/>
      <c r="D402" s="4"/>
      <c r="E402" s="2"/>
      <c r="F402" s="2"/>
    </row>
    <row r="403" spans="2:6">
      <c r="B403" s="3"/>
      <c r="C403" s="4"/>
      <c r="D403" s="4"/>
      <c r="E403" s="2"/>
      <c r="F403" s="2"/>
    </row>
    <row r="404" spans="2:6">
      <c r="B404" s="3"/>
      <c r="C404" s="4"/>
      <c r="D404" s="4"/>
      <c r="E404" s="2"/>
      <c r="F404" s="2"/>
    </row>
    <row r="405" spans="2:6">
      <c r="B405" s="3"/>
      <c r="C405" s="4"/>
      <c r="D405" s="4"/>
      <c r="E405" s="2"/>
      <c r="F405" s="2"/>
    </row>
    <row r="406" spans="2:6">
      <c r="B406" s="3"/>
      <c r="C406" s="4"/>
      <c r="D406" s="4"/>
      <c r="E406" s="2"/>
      <c r="F406" s="2"/>
    </row>
    <row r="407" spans="2:6">
      <c r="B407" s="3"/>
      <c r="C407" s="4"/>
      <c r="D407" s="4"/>
      <c r="E407" s="2"/>
      <c r="F407" s="2"/>
    </row>
    <row r="408" spans="2:6">
      <c r="B408" s="3"/>
      <c r="C408" s="4"/>
      <c r="D408" s="4"/>
      <c r="E408" s="2"/>
      <c r="F408" s="2"/>
    </row>
    <row r="409" spans="2:6">
      <c r="B409" s="3"/>
      <c r="C409" s="4"/>
      <c r="D409" s="4"/>
      <c r="E409" s="2"/>
      <c r="F409" s="2"/>
    </row>
    <row r="410" spans="2:6">
      <c r="B410" s="3"/>
      <c r="C410" s="4"/>
      <c r="D410" s="4"/>
      <c r="E410" s="2"/>
      <c r="F410" s="2"/>
    </row>
    <row r="411" spans="2:6">
      <c r="B411" s="3"/>
      <c r="C411" s="4"/>
      <c r="D411" s="4"/>
      <c r="E411" s="2"/>
      <c r="F411" s="2"/>
    </row>
    <row r="412" spans="2:6">
      <c r="B412" s="3"/>
      <c r="C412" s="4"/>
      <c r="D412" s="4"/>
      <c r="E412" s="2"/>
      <c r="F412" s="2"/>
    </row>
    <row r="413" spans="2:6">
      <c r="B413" s="3"/>
      <c r="C413" s="4"/>
      <c r="D413" s="4"/>
      <c r="E413" s="2"/>
      <c r="F413" s="2"/>
    </row>
    <row r="414" spans="2:6">
      <c r="B414" s="3"/>
      <c r="C414" s="4"/>
      <c r="D414" s="4"/>
      <c r="E414" s="2"/>
      <c r="F414" s="2"/>
    </row>
    <row r="415" spans="2:6">
      <c r="B415" s="3"/>
      <c r="C415" s="4"/>
      <c r="D415" s="4"/>
      <c r="E415" s="2"/>
      <c r="F415" s="2"/>
    </row>
    <row r="416" spans="2:6">
      <c r="B416" s="3"/>
      <c r="C416" s="4"/>
      <c r="D416" s="4"/>
      <c r="E416" s="2"/>
      <c r="F416" s="2"/>
    </row>
    <row r="417" spans="2:6">
      <c r="B417" s="3"/>
      <c r="C417" s="4"/>
      <c r="D417" s="4"/>
      <c r="E417" s="2"/>
      <c r="F417" s="2"/>
    </row>
    <row r="418" spans="2:6">
      <c r="B418" s="3"/>
      <c r="C418" s="4"/>
      <c r="D418" s="4"/>
      <c r="E418" s="2"/>
      <c r="F418" s="2"/>
    </row>
    <row r="419" spans="2:6">
      <c r="B419" s="3"/>
      <c r="C419" s="4"/>
      <c r="D419" s="4"/>
      <c r="E419" s="2"/>
      <c r="F419" s="2"/>
    </row>
    <row r="420" spans="2:6">
      <c r="B420" s="3"/>
      <c r="C420" s="4"/>
      <c r="D420" s="4"/>
      <c r="E420" s="2"/>
      <c r="F420" s="2"/>
    </row>
    <row r="421" spans="2:6">
      <c r="B421" s="3"/>
      <c r="C421" s="4"/>
      <c r="D421" s="4"/>
      <c r="E421" s="2"/>
      <c r="F421" s="2"/>
    </row>
    <row r="422" spans="2:6">
      <c r="B422" s="3"/>
      <c r="C422" s="4"/>
      <c r="D422" s="4"/>
      <c r="E422" s="2"/>
      <c r="F422" s="2"/>
    </row>
    <row r="423" spans="2:6">
      <c r="B423" s="3"/>
      <c r="C423" s="4"/>
      <c r="D423" s="4"/>
      <c r="E423" s="2"/>
      <c r="F423" s="2"/>
    </row>
    <row r="424" spans="2:6">
      <c r="B424" s="3"/>
      <c r="C424" s="4"/>
      <c r="D424" s="4"/>
      <c r="E424" s="2"/>
      <c r="F424" s="2"/>
    </row>
    <row r="425" spans="2:6">
      <c r="B425" s="3"/>
      <c r="C425" s="4"/>
      <c r="D425" s="4"/>
      <c r="E425" s="2"/>
      <c r="F425" s="2"/>
    </row>
    <row r="426" spans="2:6">
      <c r="B426" s="3"/>
      <c r="C426" s="4"/>
      <c r="D426" s="4"/>
      <c r="E426" s="2"/>
      <c r="F426" s="2"/>
    </row>
    <row r="427" spans="2:6">
      <c r="B427" s="3"/>
      <c r="C427" s="4"/>
      <c r="D427" s="4"/>
      <c r="E427" s="2"/>
      <c r="F427" s="2"/>
    </row>
    <row r="428" spans="2:6">
      <c r="B428" s="3"/>
      <c r="C428" s="4"/>
      <c r="D428" s="4"/>
      <c r="E428" s="2"/>
      <c r="F428" s="2"/>
    </row>
    <row r="429" spans="2:6">
      <c r="B429" s="3"/>
      <c r="C429" s="4"/>
      <c r="D429" s="4"/>
      <c r="E429" s="2"/>
      <c r="F429" s="2"/>
    </row>
    <row r="430" spans="2:6">
      <c r="B430" s="3"/>
      <c r="C430" s="4"/>
      <c r="D430" s="4"/>
      <c r="E430" s="2"/>
      <c r="F430" s="2"/>
    </row>
    <row r="431" spans="2:6">
      <c r="B431" s="3"/>
      <c r="C431" s="4"/>
      <c r="D431" s="4"/>
      <c r="E431" s="2"/>
      <c r="F431" s="2"/>
    </row>
    <row r="432" spans="2:6">
      <c r="B432" s="3"/>
      <c r="C432" s="4"/>
      <c r="D432" s="4"/>
      <c r="E432" s="2"/>
      <c r="F432" s="2"/>
    </row>
    <row r="433" spans="2:6">
      <c r="B433" s="3"/>
      <c r="C433" s="4"/>
      <c r="D433" s="4"/>
      <c r="E433" s="2"/>
      <c r="F433" s="2"/>
    </row>
    <row r="434" spans="2:6">
      <c r="B434" s="3"/>
      <c r="C434" s="4"/>
      <c r="D434" s="4"/>
      <c r="E434" s="2"/>
      <c r="F434" s="2"/>
    </row>
    <row r="435" spans="2:6">
      <c r="B435" s="3"/>
      <c r="C435" s="4"/>
      <c r="D435" s="4"/>
      <c r="E435" s="2"/>
      <c r="F435" s="2"/>
    </row>
    <row r="436" spans="2:6">
      <c r="B436" s="3"/>
      <c r="C436" s="4"/>
      <c r="D436" s="4"/>
      <c r="E436" s="2"/>
      <c r="F436" s="2"/>
    </row>
    <row r="437" spans="2:6">
      <c r="B437" s="3"/>
      <c r="C437" s="4"/>
      <c r="D437" s="4"/>
      <c r="E437" s="2"/>
      <c r="F437" s="2"/>
    </row>
    <row r="438" spans="2:6">
      <c r="B438" s="3"/>
      <c r="C438" s="4"/>
      <c r="D438" s="4"/>
      <c r="E438" s="2"/>
      <c r="F438" s="2"/>
    </row>
    <row r="439" spans="2:6">
      <c r="B439" s="3"/>
      <c r="C439" s="4"/>
      <c r="D439" s="4"/>
      <c r="E439" s="2"/>
      <c r="F439" s="2"/>
    </row>
    <row r="440" spans="2:6">
      <c r="B440" s="3"/>
      <c r="C440" s="4"/>
      <c r="D440" s="4"/>
      <c r="E440" s="2"/>
      <c r="F440" s="2"/>
    </row>
    <row r="441" spans="2:6">
      <c r="B441" s="3"/>
      <c r="C441" s="4"/>
      <c r="D441" s="4"/>
      <c r="E441" s="2"/>
      <c r="F441" s="2"/>
    </row>
    <row r="442" spans="2:6">
      <c r="B442" s="3"/>
      <c r="C442" s="4"/>
      <c r="D442" s="4"/>
      <c r="E442" s="2"/>
      <c r="F442" s="2"/>
    </row>
    <row r="443" spans="2:6">
      <c r="B443" s="3"/>
      <c r="C443" s="4"/>
      <c r="D443" s="4"/>
      <c r="E443" s="2"/>
      <c r="F443" s="2"/>
    </row>
    <row r="444" spans="2:6">
      <c r="B444" s="3"/>
      <c r="C444" s="4"/>
      <c r="D444" s="4"/>
      <c r="E444" s="2"/>
      <c r="F444" s="2"/>
    </row>
    <row r="445" spans="2:6">
      <c r="B445" s="3"/>
      <c r="C445" s="4"/>
      <c r="D445" s="4"/>
      <c r="E445" s="2"/>
      <c r="F445" s="2"/>
    </row>
    <row r="446" spans="2:6">
      <c r="B446" s="3"/>
      <c r="C446" s="4"/>
      <c r="D446" s="4"/>
      <c r="E446" s="2"/>
      <c r="F446" s="2"/>
    </row>
    <row r="447" spans="2:6">
      <c r="B447" s="3"/>
      <c r="C447" s="4"/>
      <c r="D447" s="4"/>
      <c r="E447" s="2"/>
      <c r="F447" s="2"/>
    </row>
    <row r="448" spans="2:6">
      <c r="B448" s="3"/>
      <c r="C448" s="4"/>
      <c r="D448" s="4"/>
      <c r="E448" s="2"/>
      <c r="F448" s="2"/>
    </row>
    <row r="449" spans="2:6">
      <c r="B449" s="3"/>
      <c r="C449" s="4"/>
      <c r="D449" s="4"/>
      <c r="E449" s="2"/>
      <c r="F449" s="2"/>
    </row>
    <row r="450" spans="2:6">
      <c r="B450" s="3"/>
      <c r="C450" s="4"/>
      <c r="D450" s="4"/>
      <c r="E450" s="2"/>
      <c r="F450" s="2"/>
    </row>
    <row r="451" spans="2:6">
      <c r="B451" s="3"/>
      <c r="C451" s="4"/>
      <c r="D451" s="4"/>
      <c r="E451" s="2"/>
      <c r="F451" s="2"/>
    </row>
    <row r="452" spans="2:6">
      <c r="B452" s="3"/>
      <c r="C452" s="4"/>
      <c r="D452" s="4"/>
      <c r="E452" s="2"/>
      <c r="F452" s="2"/>
    </row>
    <row r="453" spans="2:6">
      <c r="B453" s="3"/>
      <c r="C453" s="4"/>
      <c r="D453" s="4"/>
      <c r="E453" s="2"/>
      <c r="F453" s="2"/>
    </row>
    <row r="454" spans="2:6">
      <c r="B454" s="3"/>
      <c r="C454" s="4"/>
      <c r="D454" s="4"/>
      <c r="E454" s="2"/>
      <c r="F454" s="2"/>
    </row>
    <row r="455" spans="2:6">
      <c r="B455" s="3"/>
      <c r="C455" s="4"/>
      <c r="D455" s="4"/>
      <c r="E455" s="2"/>
      <c r="F455" s="2"/>
    </row>
    <row r="456" spans="2:6">
      <c r="B456" s="3"/>
      <c r="C456" s="4"/>
      <c r="D456" s="4"/>
      <c r="E456" s="2"/>
      <c r="F456" s="2"/>
    </row>
    <row r="457" spans="2:6">
      <c r="B457" s="3"/>
      <c r="C457" s="4"/>
      <c r="D457" s="4"/>
      <c r="E457" s="2"/>
      <c r="F457" s="2"/>
    </row>
    <row r="458" spans="2:6">
      <c r="B458" s="3"/>
      <c r="C458" s="4"/>
      <c r="D458" s="4"/>
      <c r="E458" s="2"/>
      <c r="F458" s="2"/>
    </row>
    <row r="459" spans="2:6">
      <c r="B459" s="3"/>
      <c r="C459" s="4"/>
      <c r="D459" s="4"/>
      <c r="E459" s="2"/>
      <c r="F459" s="2"/>
    </row>
    <row r="460" spans="2:6">
      <c r="B460" s="3"/>
      <c r="C460" s="4"/>
      <c r="D460" s="4"/>
      <c r="E460" s="2"/>
      <c r="F460" s="2"/>
    </row>
    <row r="461" spans="2:6">
      <c r="B461" s="3"/>
      <c r="C461" s="4"/>
      <c r="D461" s="4"/>
      <c r="E461" s="2"/>
      <c r="F461" s="2"/>
    </row>
    <row r="462" spans="2:6">
      <c r="B462" s="3"/>
      <c r="C462" s="4"/>
      <c r="D462" s="4"/>
      <c r="E462" s="2"/>
      <c r="F462" s="2"/>
    </row>
    <row r="463" spans="2:6">
      <c r="B463" s="3"/>
      <c r="C463" s="4"/>
      <c r="D463" s="4"/>
      <c r="E463" s="2"/>
      <c r="F463" s="2"/>
    </row>
    <row r="464" spans="2:6">
      <c r="B464" s="3"/>
      <c r="C464" s="4"/>
      <c r="D464" s="4"/>
      <c r="E464" s="2"/>
      <c r="F464" s="2"/>
    </row>
    <row r="465" spans="2:6">
      <c r="B465" s="3"/>
      <c r="C465" s="4"/>
      <c r="D465" s="4"/>
      <c r="E465" s="2"/>
      <c r="F465" s="2"/>
    </row>
    <row r="466" spans="2:6">
      <c r="B466" s="3"/>
      <c r="C466" s="4"/>
      <c r="D466" s="4"/>
      <c r="E466" s="2"/>
      <c r="F466" s="2"/>
    </row>
    <row r="467" spans="2:6">
      <c r="B467" s="3"/>
      <c r="C467" s="4"/>
      <c r="D467" s="4"/>
      <c r="E467" s="2"/>
      <c r="F467" s="2"/>
    </row>
    <row r="468" spans="2:6">
      <c r="B468" s="3"/>
      <c r="C468" s="4"/>
      <c r="D468" s="4"/>
      <c r="E468" s="2"/>
      <c r="F468" s="2"/>
    </row>
    <row r="469" spans="2:6">
      <c r="B469" s="3"/>
      <c r="C469" s="4"/>
      <c r="D469" s="4"/>
      <c r="E469" s="2"/>
      <c r="F469" s="2"/>
    </row>
    <row r="470" spans="2:6">
      <c r="B470" s="3"/>
      <c r="C470" s="4"/>
      <c r="D470" s="4"/>
      <c r="E470" s="2"/>
      <c r="F470" s="2"/>
    </row>
    <row r="471" spans="2:6">
      <c r="B471" s="3"/>
      <c r="C471" s="4"/>
      <c r="D471" s="4"/>
      <c r="E471" s="2"/>
      <c r="F471" s="2"/>
    </row>
    <row r="472" spans="2:6">
      <c r="B472" s="3"/>
      <c r="C472" s="4"/>
      <c r="D472" s="4"/>
      <c r="E472" s="2"/>
      <c r="F472" s="2"/>
    </row>
    <row r="473" spans="2:6">
      <c r="B473" s="3"/>
      <c r="C473" s="4"/>
      <c r="D473" s="4"/>
      <c r="E473" s="2"/>
      <c r="F473" s="2"/>
    </row>
    <row r="474" spans="2:6">
      <c r="B474" s="3"/>
      <c r="C474" s="4"/>
      <c r="D474" s="4"/>
      <c r="E474" s="2"/>
      <c r="F474" s="2"/>
    </row>
    <row r="475" spans="2:6">
      <c r="B475" s="3"/>
      <c r="C475" s="4"/>
      <c r="D475" s="4"/>
      <c r="E475" s="2"/>
      <c r="F475" s="2"/>
    </row>
    <row r="476" spans="2:6">
      <c r="B476" s="3"/>
      <c r="C476" s="4"/>
      <c r="D476" s="4"/>
      <c r="E476" s="2"/>
      <c r="F476" s="2"/>
    </row>
    <row r="477" spans="2:6">
      <c r="B477" s="3"/>
      <c r="C477" s="4"/>
      <c r="D477" s="4"/>
      <c r="E477" s="2"/>
      <c r="F477" s="2"/>
    </row>
    <row r="478" spans="2:6">
      <c r="B478" s="3"/>
      <c r="C478" s="4"/>
      <c r="D478" s="4"/>
      <c r="E478" s="2"/>
      <c r="F478" s="2"/>
    </row>
    <row r="479" spans="2:6">
      <c r="B479" s="3"/>
      <c r="C479" s="4"/>
      <c r="D479" s="4"/>
      <c r="E479" s="2"/>
      <c r="F479" s="2"/>
    </row>
    <row r="480" spans="2:6">
      <c r="B480" s="3"/>
      <c r="C480" s="4"/>
      <c r="D480" s="4"/>
      <c r="E480" s="2"/>
      <c r="F480" s="2"/>
    </row>
    <row r="481" spans="2:6">
      <c r="B481" s="3"/>
      <c r="C481" s="4"/>
      <c r="D481" s="4"/>
      <c r="E481" s="2"/>
      <c r="F481" s="2"/>
    </row>
    <row r="482" spans="2:6">
      <c r="B482" s="3"/>
      <c r="C482" s="4"/>
      <c r="D482" s="4"/>
      <c r="E482" s="2"/>
      <c r="F482" s="2"/>
    </row>
    <row r="483" spans="2:6">
      <c r="B483" s="3"/>
      <c r="C483" s="4"/>
      <c r="D483" s="4"/>
      <c r="E483" s="2"/>
      <c r="F483" s="2"/>
    </row>
    <row r="484" spans="2:6">
      <c r="B484" s="3"/>
      <c r="C484" s="4"/>
      <c r="D484" s="4"/>
      <c r="E484" s="2"/>
      <c r="F484" s="2"/>
    </row>
    <row r="485" spans="2:6">
      <c r="B485" s="3"/>
      <c r="C485" s="4"/>
      <c r="D485" s="4"/>
      <c r="E485" s="2"/>
      <c r="F485" s="2"/>
    </row>
    <row r="486" spans="2:6">
      <c r="B486" s="3"/>
      <c r="C486" s="4"/>
      <c r="D486" s="4"/>
      <c r="E486" s="2"/>
      <c r="F486" s="2"/>
    </row>
    <row r="487" spans="2:6">
      <c r="B487" s="3"/>
      <c r="C487" s="4"/>
      <c r="D487" s="4"/>
      <c r="E487" s="2"/>
      <c r="F487" s="2"/>
    </row>
    <row r="488" spans="2:6">
      <c r="B488" s="3"/>
      <c r="C488" s="4"/>
      <c r="D488" s="4"/>
      <c r="E488" s="2"/>
      <c r="F488" s="2"/>
    </row>
    <row r="489" spans="2:6">
      <c r="B489" s="3"/>
      <c r="C489" s="4"/>
      <c r="D489" s="4"/>
      <c r="E489" s="2"/>
      <c r="F489" s="2"/>
    </row>
    <row r="490" spans="2:6">
      <c r="B490" s="3"/>
      <c r="C490" s="4"/>
      <c r="D490" s="4"/>
      <c r="E490" s="2"/>
      <c r="F490" s="2"/>
    </row>
    <row r="491" spans="2:6">
      <c r="B491" s="3"/>
      <c r="C491" s="4"/>
      <c r="D491" s="4"/>
      <c r="E491" s="2"/>
      <c r="F491" s="2"/>
    </row>
    <row r="492" spans="2:6">
      <c r="B492" s="3"/>
      <c r="C492" s="4"/>
      <c r="D492" s="4"/>
      <c r="E492" s="2"/>
      <c r="F492" s="2"/>
    </row>
    <row r="493" spans="2:6">
      <c r="B493" s="3"/>
      <c r="C493" s="4"/>
      <c r="D493" s="4"/>
      <c r="E493" s="2"/>
      <c r="F493" s="2"/>
    </row>
    <row r="494" spans="2:6">
      <c r="B494" s="3"/>
      <c r="C494" s="4"/>
      <c r="D494" s="4"/>
      <c r="E494" s="2"/>
      <c r="F494" s="2"/>
    </row>
    <row r="495" spans="2:6">
      <c r="B495" s="3"/>
      <c r="C495" s="4"/>
      <c r="D495" s="4"/>
      <c r="E495" s="2"/>
      <c r="F495" s="2"/>
    </row>
    <row r="496" spans="2:6">
      <c r="B496" s="3"/>
      <c r="C496" s="4"/>
      <c r="D496" s="4"/>
      <c r="E496" s="2"/>
      <c r="F496" s="2"/>
    </row>
    <row r="497" spans="2:6">
      <c r="B497" s="3"/>
      <c r="C497" s="4"/>
      <c r="D497" s="4"/>
      <c r="E497" s="2"/>
      <c r="F497" s="2"/>
    </row>
    <row r="498" spans="2:6">
      <c r="B498" s="3"/>
      <c r="C498" s="4"/>
      <c r="D498" s="4"/>
      <c r="E498" s="2"/>
      <c r="F498" s="2"/>
    </row>
    <row r="499" spans="2:6">
      <c r="B499" s="3"/>
      <c r="C499" s="4"/>
      <c r="D499" s="4"/>
      <c r="E499" s="2"/>
      <c r="F499" s="2"/>
    </row>
    <row r="500" spans="2:6">
      <c r="B500" s="3"/>
      <c r="C500" s="4"/>
      <c r="D500" s="4"/>
      <c r="E500" s="2"/>
      <c r="F500" s="2"/>
    </row>
    <row r="501" spans="2:6">
      <c r="B501" s="3"/>
      <c r="C501" s="4"/>
      <c r="D501" s="4"/>
      <c r="E501" s="2"/>
      <c r="F501" s="2"/>
    </row>
    <row r="502" spans="2:6">
      <c r="B502" s="3"/>
      <c r="C502" s="4"/>
      <c r="D502" s="4"/>
      <c r="E502" s="2"/>
      <c r="F502" s="2"/>
    </row>
    <row r="503" spans="2:6">
      <c r="B503" s="3"/>
      <c r="C503" s="4"/>
      <c r="D503" s="4"/>
      <c r="E503" s="2"/>
      <c r="F503" s="2"/>
    </row>
    <row r="504" spans="2:6">
      <c r="B504" s="3"/>
      <c r="C504" s="4"/>
      <c r="D504" s="4"/>
      <c r="E504" s="2"/>
      <c r="F504" s="2"/>
    </row>
    <row r="505" spans="2:6">
      <c r="B505" s="3"/>
      <c r="C505" s="4"/>
      <c r="D505" s="4"/>
      <c r="E505" s="2"/>
      <c r="F505" s="2"/>
    </row>
    <row r="506" spans="2:6">
      <c r="B506" s="3"/>
      <c r="C506" s="4"/>
      <c r="D506" s="4"/>
      <c r="E506" s="2"/>
      <c r="F506" s="2"/>
    </row>
    <row r="507" spans="2:6">
      <c r="B507" s="3"/>
      <c r="C507" s="4"/>
      <c r="D507" s="4"/>
      <c r="E507" s="2"/>
      <c r="F507" s="2"/>
    </row>
    <row r="508" spans="2:6">
      <c r="B508" s="3"/>
      <c r="C508" s="4"/>
      <c r="D508" s="4"/>
      <c r="E508" s="2"/>
      <c r="F508" s="2"/>
    </row>
    <row r="509" spans="2:6">
      <c r="B509" s="3"/>
      <c r="C509" s="4"/>
      <c r="D509" s="4"/>
      <c r="E509" s="2"/>
      <c r="F509" s="2"/>
    </row>
    <row r="510" spans="2:6">
      <c r="B510" s="3"/>
      <c r="C510" s="4"/>
      <c r="D510" s="4"/>
      <c r="E510" s="2"/>
      <c r="F510" s="2"/>
    </row>
    <row r="511" spans="2:6">
      <c r="B511" s="3"/>
      <c r="C511" s="4"/>
      <c r="D511" s="4"/>
      <c r="E511" s="2"/>
      <c r="F511" s="2"/>
    </row>
    <row r="512" spans="2:6">
      <c r="B512" s="3"/>
      <c r="C512" s="4"/>
      <c r="D512" s="4"/>
      <c r="E512" s="2"/>
      <c r="F512" s="2"/>
    </row>
    <row r="513" spans="2:6">
      <c r="B513" s="3"/>
      <c r="C513" s="4"/>
      <c r="D513" s="4"/>
      <c r="E513" s="2"/>
      <c r="F513" s="2"/>
    </row>
    <row r="514" spans="2:6">
      <c r="B514" s="3"/>
      <c r="C514" s="4"/>
      <c r="D514" s="4"/>
      <c r="E514" s="2"/>
      <c r="F514" s="2"/>
    </row>
    <row r="515" spans="2:6">
      <c r="B515" s="3"/>
      <c r="C515" s="4"/>
      <c r="D515" s="4"/>
      <c r="E515" s="2"/>
      <c r="F515" s="2"/>
    </row>
    <row r="516" spans="2:6">
      <c r="B516" s="3"/>
      <c r="C516" s="4"/>
      <c r="D516" s="4"/>
      <c r="E516" s="2"/>
      <c r="F516" s="2"/>
    </row>
    <row r="517" spans="2:6">
      <c r="B517" s="3"/>
      <c r="C517" s="4"/>
      <c r="D517" s="4"/>
      <c r="E517" s="2"/>
      <c r="F517" s="2"/>
    </row>
    <row r="518" spans="2:6">
      <c r="B518" s="3"/>
      <c r="C518" s="4"/>
      <c r="D518" s="4"/>
      <c r="E518" s="2"/>
      <c r="F518" s="2"/>
    </row>
    <row r="519" spans="2:6">
      <c r="B519" s="3"/>
      <c r="C519" s="4"/>
      <c r="D519" s="4"/>
      <c r="E519" s="2"/>
      <c r="F519" s="2"/>
    </row>
    <row r="520" spans="2:6">
      <c r="B520" s="3"/>
      <c r="C520" s="4"/>
      <c r="D520" s="4"/>
      <c r="E520" s="2"/>
      <c r="F520" s="2"/>
    </row>
    <row r="521" spans="2:6">
      <c r="B521" s="3"/>
      <c r="C521" s="4"/>
      <c r="D521" s="4"/>
      <c r="E521" s="2"/>
      <c r="F521" s="2"/>
    </row>
    <row r="522" spans="2:6">
      <c r="B522" s="3"/>
      <c r="C522" s="4"/>
      <c r="D522" s="4"/>
      <c r="E522" s="2"/>
      <c r="F522" s="2"/>
    </row>
    <row r="523" spans="2:6">
      <c r="B523" s="3"/>
      <c r="C523" s="4"/>
      <c r="D523" s="4"/>
      <c r="E523" s="2"/>
      <c r="F523" s="2"/>
    </row>
    <row r="524" spans="2:6">
      <c r="B524" s="3"/>
      <c r="C524" s="4"/>
      <c r="D524" s="4"/>
      <c r="E524" s="2"/>
      <c r="F524" s="2"/>
    </row>
    <row r="525" spans="2:6">
      <c r="B525" s="3"/>
      <c r="C525" s="4"/>
      <c r="D525" s="4"/>
      <c r="E525" s="2"/>
      <c r="F525" s="2"/>
    </row>
    <row r="526" spans="2:6">
      <c r="B526" s="3"/>
      <c r="C526" s="4"/>
      <c r="D526" s="4"/>
      <c r="E526" s="2"/>
      <c r="F526" s="2"/>
    </row>
    <row r="527" spans="2:6">
      <c r="B527" s="3"/>
      <c r="C527" s="4"/>
      <c r="D527" s="4"/>
      <c r="E527" s="2"/>
      <c r="F527" s="2"/>
    </row>
    <row r="528" spans="2:6">
      <c r="B528" s="3"/>
      <c r="C528" s="4"/>
      <c r="D528" s="4"/>
      <c r="E528" s="2"/>
      <c r="F528" s="2"/>
    </row>
    <row r="529" spans="2:6">
      <c r="B529" s="3"/>
      <c r="C529" s="4"/>
      <c r="D529" s="4"/>
      <c r="E529" s="2"/>
      <c r="F529" s="2"/>
    </row>
    <row r="530" spans="2:6">
      <c r="B530" s="3"/>
      <c r="C530" s="4"/>
      <c r="D530" s="4"/>
      <c r="E530" s="2"/>
      <c r="F530" s="2"/>
    </row>
    <row r="531" spans="2:6">
      <c r="B531" s="3"/>
      <c r="C531" s="4"/>
      <c r="D531" s="4"/>
      <c r="E531" s="2"/>
      <c r="F531" s="2"/>
    </row>
    <row r="532" spans="2:6">
      <c r="B532" s="3"/>
      <c r="C532" s="4"/>
      <c r="D532" s="4"/>
      <c r="E532" s="2"/>
      <c r="F532" s="2"/>
    </row>
    <row r="533" spans="2:6">
      <c r="B533" s="3"/>
      <c r="C533" s="4"/>
      <c r="D533" s="4"/>
      <c r="E533" s="2"/>
      <c r="F533" s="2"/>
    </row>
    <row r="534" spans="2:6">
      <c r="B534" s="3"/>
      <c r="C534" s="4"/>
      <c r="D534" s="4"/>
      <c r="E534" s="2"/>
      <c r="F534" s="2"/>
    </row>
    <row r="535" spans="2:6">
      <c r="B535" s="3"/>
      <c r="C535" s="4"/>
      <c r="D535" s="4"/>
      <c r="E535" s="2"/>
      <c r="F535" s="2"/>
    </row>
    <row r="536" spans="2:6">
      <c r="B536" s="3"/>
      <c r="C536" s="4"/>
      <c r="D536" s="4"/>
      <c r="E536" s="2"/>
      <c r="F536" s="2"/>
    </row>
    <row r="537" spans="2:6">
      <c r="B537" s="3"/>
      <c r="C537" s="4"/>
      <c r="D537" s="4"/>
      <c r="E537" s="2"/>
      <c r="F537" s="2"/>
    </row>
    <row r="538" spans="2:6">
      <c r="B538" s="3"/>
      <c r="C538" s="4"/>
      <c r="D538" s="4"/>
      <c r="E538" s="2"/>
      <c r="F538" s="2"/>
    </row>
    <row r="539" spans="2:6">
      <c r="B539" s="3"/>
      <c r="C539" s="4"/>
      <c r="D539" s="4"/>
      <c r="E539" s="2"/>
      <c r="F539" s="2"/>
    </row>
    <row r="540" spans="2:6">
      <c r="B540" s="3"/>
      <c r="C540" s="4"/>
      <c r="D540" s="4"/>
      <c r="E540" s="2"/>
      <c r="F540" s="2"/>
    </row>
    <row r="541" spans="2:6">
      <c r="B541" s="3"/>
      <c r="C541" s="4"/>
      <c r="D541" s="4"/>
      <c r="E541" s="2"/>
      <c r="F541" s="2"/>
    </row>
    <row r="542" spans="2:6">
      <c r="B542" s="3"/>
      <c r="C542" s="4"/>
      <c r="D542" s="4"/>
      <c r="E542" s="2"/>
      <c r="F542" s="2"/>
    </row>
    <row r="543" spans="2:6">
      <c r="B543" s="3"/>
      <c r="C543" s="4"/>
      <c r="D543" s="4"/>
      <c r="E543" s="2"/>
      <c r="F543" s="2"/>
    </row>
    <row r="544" spans="2:6">
      <c r="B544" s="3"/>
      <c r="C544" s="4"/>
      <c r="D544" s="4"/>
      <c r="E544" s="2"/>
      <c r="F544" s="2"/>
    </row>
    <row r="545" spans="2:6">
      <c r="B545" s="3"/>
      <c r="C545" s="4"/>
      <c r="D545" s="4"/>
      <c r="E545" s="2"/>
      <c r="F545" s="2"/>
    </row>
    <row r="546" spans="2:6">
      <c r="B546" s="3"/>
      <c r="C546" s="4"/>
      <c r="D546" s="4"/>
      <c r="E546" s="2"/>
      <c r="F546" s="2"/>
    </row>
    <row r="547" spans="2:6">
      <c r="B547" s="3"/>
      <c r="C547" s="4"/>
      <c r="D547" s="4"/>
      <c r="E547" s="2"/>
      <c r="F547" s="2"/>
    </row>
    <row r="548" spans="2:6">
      <c r="B548" s="3"/>
      <c r="C548" s="4"/>
      <c r="D548" s="4"/>
      <c r="E548" s="2"/>
      <c r="F548" s="2"/>
    </row>
    <row r="549" spans="2:6">
      <c r="B549" s="3"/>
      <c r="C549" s="4"/>
      <c r="D549" s="4"/>
      <c r="E549" s="2"/>
      <c r="F549" s="2"/>
    </row>
    <row r="550" spans="2:6">
      <c r="B550" s="3"/>
      <c r="C550" s="4"/>
      <c r="D550" s="4"/>
      <c r="E550" s="2"/>
      <c r="F550" s="2"/>
    </row>
    <row r="551" spans="2:6">
      <c r="B551" s="3"/>
      <c r="C551" s="4"/>
      <c r="D551" s="4"/>
      <c r="E551" s="2"/>
      <c r="F551" s="2"/>
    </row>
    <row r="552" spans="2:6">
      <c r="B552" s="3"/>
      <c r="C552" s="4"/>
      <c r="D552" s="4"/>
      <c r="E552" s="2"/>
      <c r="F552" s="2"/>
    </row>
    <row r="553" spans="2:6">
      <c r="B553" s="3"/>
      <c r="C553" s="4"/>
      <c r="D553" s="4"/>
      <c r="E553" s="2"/>
      <c r="F553" s="2"/>
    </row>
    <row r="554" spans="2:6">
      <c r="B554" s="3"/>
      <c r="C554" s="4"/>
      <c r="D554" s="4"/>
      <c r="E554" s="2"/>
      <c r="F554" s="2"/>
    </row>
    <row r="555" spans="2:6">
      <c r="B555" s="3"/>
      <c r="C555" s="4"/>
      <c r="D555" s="4"/>
      <c r="E555" s="2"/>
      <c r="F555" s="2"/>
    </row>
    <row r="556" spans="2:6">
      <c r="B556" s="3"/>
      <c r="C556" s="4"/>
      <c r="D556" s="4"/>
      <c r="E556" s="2"/>
      <c r="F556" s="2"/>
    </row>
    <row r="557" spans="2:6">
      <c r="B557" s="3"/>
      <c r="C557" s="4"/>
      <c r="D557" s="4"/>
      <c r="E557" s="2"/>
      <c r="F557" s="2"/>
    </row>
    <row r="558" spans="2:6">
      <c r="B558" s="3"/>
      <c r="C558" s="4"/>
      <c r="D558" s="4"/>
      <c r="E558" s="2"/>
      <c r="F558" s="2"/>
    </row>
    <row r="559" spans="2:6">
      <c r="B559" s="3"/>
      <c r="C559" s="4"/>
      <c r="D559" s="4"/>
      <c r="E559" s="2"/>
      <c r="F559" s="2"/>
    </row>
    <row r="560" spans="2:6">
      <c r="B560" s="3"/>
      <c r="C560" s="4"/>
      <c r="D560" s="4"/>
      <c r="E560" s="2"/>
      <c r="F560" s="2"/>
    </row>
    <row r="561" spans="2:6">
      <c r="B561" s="3"/>
      <c r="C561" s="4"/>
      <c r="D561" s="4"/>
      <c r="E561" s="2"/>
      <c r="F561" s="2"/>
    </row>
    <row r="562" spans="2:6">
      <c r="B562" s="3"/>
      <c r="C562" s="4"/>
      <c r="D562" s="4"/>
      <c r="E562" s="2"/>
      <c r="F562" s="2"/>
    </row>
    <row r="563" spans="2:6">
      <c r="B563" s="3"/>
      <c r="C563" s="4"/>
      <c r="D563" s="4"/>
      <c r="E563" s="2"/>
      <c r="F563" s="2"/>
    </row>
    <row r="564" spans="2:6">
      <c r="B564" s="3"/>
      <c r="C564" s="4"/>
      <c r="D564" s="4"/>
      <c r="E564" s="2"/>
      <c r="F564" s="2"/>
    </row>
    <row r="565" spans="2:6">
      <c r="B565" s="3"/>
      <c r="C565" s="4"/>
      <c r="D565" s="4"/>
      <c r="E565" s="2"/>
      <c r="F565" s="2"/>
    </row>
    <row r="566" spans="2:6">
      <c r="B566" s="3"/>
      <c r="C566" s="4"/>
      <c r="D566" s="4"/>
      <c r="E566" s="2"/>
      <c r="F566" s="2"/>
    </row>
    <row r="567" spans="2:6">
      <c r="B567" s="3"/>
      <c r="C567" s="4"/>
      <c r="D567" s="4"/>
      <c r="E567" s="2"/>
      <c r="F567" s="2"/>
    </row>
    <row r="568" spans="2:6">
      <c r="B568" s="3"/>
      <c r="C568" s="4"/>
      <c r="D568" s="4"/>
      <c r="E568" s="2"/>
      <c r="F568" s="2"/>
    </row>
    <row r="569" spans="2:6">
      <c r="B569" s="3"/>
      <c r="C569" s="4"/>
      <c r="D569" s="4"/>
      <c r="E569" s="2"/>
      <c r="F569" s="2"/>
    </row>
    <row r="570" spans="2:6">
      <c r="B570" s="3"/>
      <c r="C570" s="4"/>
      <c r="D570" s="4"/>
      <c r="E570" s="2"/>
      <c r="F570" s="2"/>
    </row>
    <row r="571" spans="2:6">
      <c r="B571" s="3"/>
      <c r="C571" s="4"/>
      <c r="D571" s="4"/>
      <c r="E571" s="2"/>
      <c r="F571" s="2"/>
    </row>
    <row r="572" spans="2:6">
      <c r="B572" s="3"/>
      <c r="C572" s="4"/>
      <c r="D572" s="4"/>
      <c r="E572" s="2"/>
      <c r="F572" s="2"/>
    </row>
    <row r="573" spans="2:6">
      <c r="B573" s="3"/>
      <c r="C573" s="4"/>
      <c r="D573" s="4"/>
      <c r="E573" s="2"/>
      <c r="F573" s="2"/>
    </row>
    <row r="574" spans="2:6">
      <c r="B574" s="3"/>
      <c r="C574" s="4"/>
      <c r="D574" s="4"/>
      <c r="E574" s="2"/>
      <c r="F574" s="2"/>
    </row>
    <row r="575" spans="2:6">
      <c r="B575" s="3"/>
      <c r="C575" s="4"/>
      <c r="D575" s="4"/>
      <c r="E575" s="2"/>
      <c r="F575" s="2"/>
    </row>
    <row r="576" spans="2:6">
      <c r="B576" s="3"/>
      <c r="C576" s="4"/>
      <c r="D576" s="4"/>
      <c r="E576" s="2"/>
      <c r="F576" s="2"/>
    </row>
    <row r="577" spans="2:6">
      <c r="B577" s="3"/>
      <c r="C577" s="4"/>
      <c r="D577" s="4"/>
      <c r="E577" s="2"/>
      <c r="F577" s="2"/>
    </row>
    <row r="578" spans="2:6">
      <c r="B578" s="3"/>
      <c r="C578" s="4"/>
      <c r="D578" s="4"/>
      <c r="E578" s="2"/>
      <c r="F578" s="2"/>
    </row>
    <row r="579" spans="2:6">
      <c r="B579" s="3"/>
      <c r="C579" s="4"/>
      <c r="D579" s="4"/>
      <c r="E579" s="2"/>
      <c r="F579" s="2"/>
    </row>
    <row r="580" spans="2:6">
      <c r="B580" s="3"/>
      <c r="C580" s="4"/>
      <c r="D580" s="4"/>
      <c r="E580" s="2"/>
      <c r="F580" s="2"/>
    </row>
    <row r="581" spans="2:6">
      <c r="B581" s="3"/>
      <c r="C581" s="4"/>
      <c r="D581" s="4"/>
      <c r="E581" s="2"/>
      <c r="F581" s="2"/>
    </row>
    <row r="582" spans="2:6">
      <c r="B582" s="3"/>
      <c r="C582" s="4"/>
      <c r="D582" s="4"/>
      <c r="E582" s="2"/>
      <c r="F582" s="2"/>
    </row>
    <row r="583" spans="2:6">
      <c r="B583" s="3"/>
      <c r="C583" s="4"/>
      <c r="D583" s="4"/>
      <c r="E583" s="2"/>
      <c r="F583" s="2"/>
    </row>
    <row r="584" spans="2:6">
      <c r="B584" s="3"/>
      <c r="C584" s="4"/>
      <c r="D584" s="4"/>
      <c r="E584" s="2"/>
      <c r="F584" s="2"/>
    </row>
    <row r="585" spans="2:6">
      <c r="B585" s="3"/>
      <c r="C585" s="4"/>
      <c r="D585" s="4"/>
      <c r="E585" s="2"/>
      <c r="F585" s="2"/>
    </row>
    <row r="586" spans="2:6">
      <c r="B586" s="3"/>
      <c r="C586" s="4"/>
      <c r="D586" s="4"/>
      <c r="E586" s="2"/>
      <c r="F586" s="2"/>
    </row>
    <row r="587" spans="2:6">
      <c r="B587" s="3"/>
      <c r="C587" s="4"/>
      <c r="D587" s="4"/>
      <c r="E587" s="2"/>
      <c r="F587" s="2"/>
    </row>
    <row r="588" spans="2:6">
      <c r="B588" s="3"/>
      <c r="C588" s="4"/>
      <c r="D588" s="4"/>
      <c r="E588" s="2"/>
      <c r="F588" s="2"/>
    </row>
    <row r="589" spans="2:6">
      <c r="B589" s="3"/>
      <c r="C589" s="4"/>
      <c r="D589" s="4"/>
      <c r="E589" s="2"/>
      <c r="F589" s="2"/>
    </row>
    <row r="590" spans="2:6">
      <c r="B590" s="3"/>
      <c r="C590" s="4"/>
      <c r="D590" s="4"/>
      <c r="E590" s="2"/>
      <c r="F590" s="2"/>
    </row>
    <row r="591" spans="2:6">
      <c r="B591" s="3"/>
      <c r="C591" s="4"/>
      <c r="D591" s="4"/>
      <c r="E591" s="2"/>
      <c r="F591" s="2"/>
    </row>
    <row r="592" spans="2:6">
      <c r="B592" s="3"/>
      <c r="C592" s="4"/>
      <c r="D592" s="4"/>
      <c r="E592" s="2"/>
      <c r="F592" s="2"/>
    </row>
    <row r="593" spans="2:6">
      <c r="B593" s="3"/>
      <c r="C593" s="4"/>
      <c r="D593" s="4"/>
      <c r="E593" s="2"/>
      <c r="F593" s="2"/>
    </row>
    <row r="594" spans="2:6">
      <c r="B594" s="3"/>
      <c r="C594" s="4"/>
      <c r="D594" s="4"/>
      <c r="E594" s="2"/>
      <c r="F594" s="2"/>
    </row>
    <row r="595" spans="2:6">
      <c r="B595" s="3"/>
      <c r="C595" s="4"/>
      <c r="D595" s="4"/>
      <c r="E595" s="2"/>
      <c r="F595" s="2"/>
    </row>
    <row r="596" spans="2:6">
      <c r="B596" s="3"/>
      <c r="C596" s="4"/>
      <c r="D596" s="4"/>
      <c r="E596" s="2"/>
      <c r="F596" s="2"/>
    </row>
    <row r="597" spans="2:6">
      <c r="B597" s="3"/>
      <c r="C597" s="4"/>
      <c r="D597" s="4"/>
      <c r="E597" s="2"/>
      <c r="F597" s="2"/>
    </row>
    <row r="598" spans="2:6">
      <c r="B598" s="3"/>
      <c r="C598" s="4"/>
      <c r="D598" s="4"/>
      <c r="E598" s="2"/>
      <c r="F598" s="2"/>
    </row>
    <row r="599" spans="2:6">
      <c r="B599" s="3"/>
      <c r="C599" s="4"/>
      <c r="D599" s="4"/>
      <c r="E599" s="2"/>
      <c r="F599" s="2"/>
    </row>
    <row r="600" spans="2:6">
      <c r="B600" s="3"/>
      <c r="C600" s="4"/>
      <c r="D600" s="4"/>
      <c r="E600" s="2"/>
      <c r="F600" s="2"/>
    </row>
    <row r="601" spans="2:6">
      <c r="B601" s="3"/>
      <c r="C601" s="4"/>
      <c r="D601" s="4"/>
      <c r="E601" s="2"/>
      <c r="F601" s="2"/>
    </row>
    <row r="602" spans="2:6">
      <c r="B602" s="3"/>
      <c r="C602" s="4"/>
      <c r="D602" s="4"/>
      <c r="E602" s="2"/>
      <c r="F602" s="2"/>
    </row>
    <row r="603" spans="2:6">
      <c r="B603" s="3"/>
      <c r="C603" s="4"/>
      <c r="D603" s="4"/>
      <c r="E603" s="2"/>
      <c r="F603" s="2"/>
    </row>
    <row r="604" spans="2:6">
      <c r="B604" s="3"/>
      <c r="C604" s="4"/>
      <c r="D604" s="4"/>
      <c r="E604" s="2"/>
      <c r="F604" s="2"/>
    </row>
    <row r="605" spans="2:6">
      <c r="B605" s="3"/>
      <c r="C605" s="4"/>
      <c r="D605" s="4"/>
      <c r="E605" s="2"/>
      <c r="F605" s="2"/>
    </row>
    <row r="606" spans="2:6">
      <c r="B606" s="3"/>
      <c r="C606" s="4"/>
      <c r="D606" s="4"/>
      <c r="E606" s="2"/>
      <c r="F606" s="2"/>
    </row>
    <row r="607" spans="2:6">
      <c r="B607" s="3"/>
      <c r="C607" s="4"/>
      <c r="D607" s="4"/>
      <c r="E607" s="2"/>
      <c r="F607" s="2"/>
    </row>
    <row r="608" spans="2:6">
      <c r="B608" s="3"/>
      <c r="C608" s="4"/>
      <c r="D608" s="4"/>
      <c r="E608" s="2"/>
      <c r="F608" s="2"/>
    </row>
    <row r="609" spans="2:6">
      <c r="B609" s="3"/>
      <c r="C609" s="4"/>
      <c r="D609" s="4"/>
      <c r="E609" s="2"/>
      <c r="F609" s="2"/>
    </row>
    <row r="610" spans="2:6">
      <c r="B610" s="3"/>
      <c r="C610" s="4"/>
      <c r="D610" s="4"/>
      <c r="E610" s="2"/>
      <c r="F610" s="2"/>
    </row>
    <row r="611" spans="2:6">
      <c r="B611" s="3"/>
      <c r="C611" s="4"/>
      <c r="D611" s="4"/>
      <c r="E611" s="2"/>
      <c r="F611" s="2"/>
    </row>
    <row r="612" spans="2:6">
      <c r="B612" s="3"/>
      <c r="C612" s="4"/>
      <c r="D612" s="4"/>
      <c r="E612" s="2"/>
      <c r="F612" s="2"/>
    </row>
    <row r="613" spans="2:6">
      <c r="B613" s="3"/>
      <c r="C613" s="4"/>
      <c r="D613" s="4"/>
      <c r="E613" s="2"/>
      <c r="F613" s="2"/>
    </row>
    <row r="614" spans="2:6">
      <c r="B614" s="3"/>
      <c r="C614" s="4"/>
      <c r="D614" s="4"/>
      <c r="E614" s="2"/>
      <c r="F614" s="2"/>
    </row>
    <row r="615" spans="2:6">
      <c r="B615" s="3"/>
      <c r="C615" s="4"/>
      <c r="D615" s="4"/>
      <c r="E615" s="2"/>
      <c r="F615" s="2"/>
    </row>
    <row r="616" spans="2:6">
      <c r="B616" s="3"/>
      <c r="C616" s="4"/>
      <c r="D616" s="4"/>
      <c r="E616" s="2"/>
      <c r="F616" s="2"/>
    </row>
    <row r="617" spans="2:6">
      <c r="B617" s="3"/>
      <c r="C617" s="4"/>
      <c r="D617" s="4"/>
      <c r="E617" s="2"/>
      <c r="F617" s="2"/>
    </row>
    <row r="618" spans="2:6">
      <c r="B618" s="3"/>
      <c r="C618" s="4"/>
      <c r="D618" s="4"/>
      <c r="E618" s="2"/>
      <c r="F618" s="2"/>
    </row>
    <row r="619" spans="2:6">
      <c r="B619" s="3"/>
      <c r="C619" s="4"/>
      <c r="D619" s="4"/>
      <c r="E619" s="2"/>
      <c r="F619" s="2"/>
    </row>
    <row r="620" spans="2:6">
      <c r="B620" s="3"/>
      <c r="C620" s="4"/>
      <c r="D620" s="4"/>
      <c r="E620" s="2"/>
      <c r="F620" s="2"/>
    </row>
    <row r="621" spans="2:6">
      <c r="B621" s="3"/>
      <c r="C621" s="4"/>
      <c r="D621" s="4"/>
      <c r="E621" s="2"/>
      <c r="F621" s="2"/>
    </row>
    <row r="622" spans="2:6">
      <c r="B622" s="3"/>
      <c r="C622" s="4"/>
      <c r="D622" s="4"/>
      <c r="E622" s="2"/>
      <c r="F622" s="2"/>
    </row>
    <row r="623" spans="2:6">
      <c r="B623" s="3"/>
      <c r="C623" s="4"/>
      <c r="D623" s="4"/>
      <c r="E623" s="2"/>
      <c r="F623" s="2"/>
    </row>
    <row r="624" spans="2:6">
      <c r="B624" s="3"/>
      <c r="C624" s="4"/>
      <c r="D624" s="4"/>
      <c r="E624" s="2"/>
      <c r="F624" s="2"/>
    </row>
    <row r="625" spans="2:6">
      <c r="B625" s="3"/>
      <c r="C625" s="4"/>
      <c r="D625" s="4"/>
      <c r="E625" s="2"/>
      <c r="F625" s="2"/>
    </row>
    <row r="626" spans="2:6">
      <c r="B626" s="3"/>
      <c r="C626" s="4"/>
      <c r="D626" s="4"/>
      <c r="E626" s="2"/>
      <c r="F626" s="2"/>
    </row>
    <row r="627" spans="2:6">
      <c r="B627" s="3"/>
      <c r="C627" s="4"/>
      <c r="D627" s="4"/>
      <c r="E627" s="2"/>
      <c r="F627" s="2"/>
    </row>
    <row r="628" spans="2:6">
      <c r="B628" s="3"/>
      <c r="C628" s="4"/>
      <c r="D628" s="4"/>
      <c r="E628" s="2"/>
      <c r="F628" s="2"/>
    </row>
    <row r="629" spans="2:6">
      <c r="B629" s="3"/>
      <c r="C629" s="4"/>
      <c r="D629" s="4"/>
      <c r="E629" s="2"/>
      <c r="F629" s="2"/>
    </row>
    <row r="630" spans="2:6">
      <c r="B630" s="3"/>
      <c r="C630" s="4"/>
      <c r="D630" s="4"/>
      <c r="E630" s="2"/>
      <c r="F630" s="2"/>
    </row>
    <row r="631" spans="2:6">
      <c r="B631" s="3"/>
      <c r="C631" s="4"/>
      <c r="D631" s="4"/>
      <c r="E631" s="2"/>
      <c r="F631" s="2"/>
    </row>
    <row r="632" spans="2:6">
      <c r="B632" s="3"/>
      <c r="C632" s="4"/>
      <c r="D632" s="4"/>
      <c r="E632" s="2"/>
      <c r="F632" s="2"/>
    </row>
    <row r="633" spans="2:6">
      <c r="B633" s="3"/>
      <c r="C633" s="4"/>
      <c r="D633" s="4"/>
      <c r="E633" s="2"/>
      <c r="F633" s="2"/>
    </row>
    <row r="634" spans="2:6">
      <c r="B634" s="3"/>
      <c r="C634" s="4"/>
      <c r="D634" s="4"/>
      <c r="E634" s="2"/>
      <c r="F634" s="2"/>
    </row>
    <row r="635" spans="2:6">
      <c r="B635" s="3"/>
      <c r="C635" s="4"/>
      <c r="D635" s="4"/>
      <c r="E635" s="2"/>
      <c r="F635" s="2"/>
    </row>
    <row r="636" spans="2:6">
      <c r="B636" s="3"/>
      <c r="C636" s="4"/>
      <c r="D636" s="4"/>
      <c r="E636" s="2"/>
      <c r="F636" s="2"/>
    </row>
    <row r="637" spans="2:6">
      <c r="B637" s="3"/>
      <c r="C637" s="4"/>
      <c r="D637" s="4"/>
      <c r="E637" s="2"/>
      <c r="F637" s="2"/>
    </row>
    <row r="638" spans="2:6">
      <c r="B638" s="3"/>
      <c r="C638" s="4"/>
      <c r="D638" s="4"/>
      <c r="E638" s="2"/>
      <c r="F638" s="2"/>
    </row>
    <row r="639" spans="2:6">
      <c r="B639" s="3"/>
      <c r="C639" s="4"/>
      <c r="D639" s="4"/>
      <c r="E639" s="2"/>
      <c r="F639" s="2"/>
    </row>
    <row r="640" spans="2:6">
      <c r="B640" s="3"/>
      <c r="C640" s="4"/>
      <c r="D640" s="4"/>
      <c r="E640" s="2"/>
      <c r="F640" s="2"/>
    </row>
    <row r="641" spans="2:6">
      <c r="B641" s="3"/>
      <c r="C641" s="4"/>
      <c r="D641" s="4"/>
      <c r="E641" s="2"/>
      <c r="F641" s="2"/>
    </row>
    <row r="642" spans="2:6">
      <c r="B642" s="3"/>
      <c r="C642" s="4"/>
      <c r="D642" s="4"/>
      <c r="E642" s="2"/>
      <c r="F642" s="2"/>
    </row>
    <row r="643" spans="2:6">
      <c r="B643" s="3"/>
      <c r="C643" s="4"/>
      <c r="D643" s="4"/>
      <c r="E643" s="2"/>
      <c r="F643" s="2"/>
    </row>
    <row r="644" spans="2:6">
      <c r="B644" s="3"/>
      <c r="C644" s="4"/>
      <c r="D644" s="4"/>
      <c r="E644" s="2"/>
      <c r="F644" s="2"/>
    </row>
    <row r="645" spans="2:6">
      <c r="B645" s="3"/>
      <c r="C645" s="4"/>
      <c r="D645" s="4"/>
      <c r="E645" s="2"/>
      <c r="F645" s="2"/>
    </row>
    <row r="646" spans="2:6">
      <c r="B646" s="3"/>
      <c r="C646" s="4"/>
      <c r="D646" s="4"/>
      <c r="E646" s="2"/>
      <c r="F646" s="2"/>
    </row>
    <row r="647" spans="2:6">
      <c r="B647" s="3"/>
      <c r="C647" s="4"/>
      <c r="D647" s="4"/>
      <c r="E647" s="2"/>
      <c r="F647" s="2"/>
    </row>
    <row r="648" spans="2:6">
      <c r="B648" s="3"/>
      <c r="C648" s="4"/>
      <c r="D648" s="4"/>
      <c r="E648" s="2"/>
      <c r="F648" s="2"/>
    </row>
    <row r="649" spans="2:6">
      <c r="B649" s="3"/>
      <c r="C649" s="4"/>
      <c r="D649" s="4"/>
      <c r="E649" s="2"/>
      <c r="F649" s="2"/>
    </row>
    <row r="650" spans="2:6">
      <c r="B650" s="3"/>
      <c r="C650" s="4"/>
      <c r="D650" s="4"/>
      <c r="E650" s="2"/>
      <c r="F650" s="2"/>
    </row>
    <row r="651" spans="2:6">
      <c r="B651" s="3"/>
      <c r="C651" s="4"/>
      <c r="D651" s="4"/>
      <c r="E651" s="2"/>
      <c r="F651" s="2"/>
    </row>
    <row r="652" spans="2:6">
      <c r="B652" s="3"/>
      <c r="C652" s="4"/>
      <c r="D652" s="4"/>
      <c r="E652" s="2"/>
      <c r="F652" s="2"/>
    </row>
    <row r="653" spans="2:6">
      <c r="B653" s="3"/>
      <c r="C653" s="4"/>
      <c r="D653" s="4"/>
      <c r="E653" s="2"/>
      <c r="F653" s="2"/>
    </row>
    <row r="654" spans="2:6">
      <c r="B654" s="3"/>
      <c r="C654" s="4"/>
      <c r="D654" s="4"/>
      <c r="E654" s="2"/>
      <c r="F654" s="2"/>
    </row>
    <row r="655" spans="2:6">
      <c r="B655" s="3"/>
      <c r="C655" s="4"/>
      <c r="D655" s="4"/>
      <c r="E655" s="2"/>
      <c r="F655" s="2"/>
    </row>
    <row r="656" spans="2:6">
      <c r="B656" s="3"/>
      <c r="C656" s="4"/>
      <c r="D656" s="4"/>
      <c r="E656" s="2"/>
      <c r="F656" s="2"/>
    </row>
    <row r="657" spans="2:6">
      <c r="B657" s="3"/>
      <c r="C657" s="4"/>
      <c r="D657" s="4"/>
      <c r="E657" s="2"/>
      <c r="F657" s="2"/>
    </row>
    <row r="658" spans="2:6">
      <c r="B658" s="3"/>
      <c r="C658" s="4"/>
      <c r="D658" s="4"/>
      <c r="E658" s="2"/>
      <c r="F658" s="2"/>
    </row>
    <row r="659" spans="2:6">
      <c r="B659" s="3"/>
      <c r="C659" s="4"/>
      <c r="D659" s="4"/>
      <c r="E659" s="2"/>
      <c r="F659" s="2"/>
    </row>
    <row r="660" spans="2:6">
      <c r="B660" s="3"/>
      <c r="C660" s="4"/>
      <c r="D660" s="4"/>
      <c r="E660" s="2"/>
      <c r="F660" s="2"/>
    </row>
    <row r="661" spans="2:6">
      <c r="B661" s="3"/>
      <c r="C661" s="4"/>
      <c r="D661" s="4"/>
      <c r="E661" s="2"/>
      <c r="F661" s="2"/>
    </row>
    <row r="662" spans="2:6">
      <c r="B662" s="3"/>
      <c r="C662" s="4"/>
      <c r="D662" s="4"/>
      <c r="E662" s="2"/>
      <c r="F662" s="2"/>
    </row>
    <row r="663" spans="2:6">
      <c r="B663" s="3"/>
      <c r="C663" s="4"/>
      <c r="D663" s="4"/>
      <c r="E663" s="2"/>
      <c r="F663" s="2"/>
    </row>
    <row r="664" spans="2:6">
      <c r="B664" s="3"/>
      <c r="C664" s="4"/>
      <c r="D664" s="4"/>
      <c r="E664" s="2"/>
      <c r="F664" s="2"/>
    </row>
    <row r="665" spans="2:6">
      <c r="B665" s="3"/>
      <c r="C665" s="4"/>
      <c r="D665" s="4"/>
      <c r="E665" s="2"/>
      <c r="F665" s="2"/>
    </row>
    <row r="666" spans="2:6">
      <c r="B666" s="3"/>
      <c r="C666" s="4"/>
      <c r="D666" s="4"/>
      <c r="E666" s="2"/>
      <c r="F666" s="2"/>
    </row>
    <row r="667" spans="2:6">
      <c r="B667" s="3"/>
      <c r="C667" s="4"/>
      <c r="D667" s="4"/>
      <c r="E667" s="2"/>
      <c r="F667" s="2"/>
    </row>
    <row r="668" spans="2:6">
      <c r="B668" s="3"/>
      <c r="C668" s="4"/>
      <c r="D668" s="4"/>
      <c r="E668" s="2"/>
      <c r="F668" s="2"/>
    </row>
    <row r="669" spans="2:6">
      <c r="B669" s="3"/>
      <c r="C669" s="4"/>
      <c r="D669" s="4"/>
      <c r="E669" s="2"/>
      <c r="F669" s="2"/>
    </row>
    <row r="670" spans="2:6">
      <c r="B670" s="3"/>
      <c r="C670" s="4"/>
      <c r="D670" s="4"/>
      <c r="E670" s="2"/>
      <c r="F670" s="2"/>
    </row>
    <row r="671" spans="2:6">
      <c r="B671" s="3"/>
      <c r="C671" s="4"/>
      <c r="D671" s="4"/>
      <c r="E671" s="2"/>
      <c r="F671" s="2"/>
    </row>
    <row r="672" spans="2:6">
      <c r="B672" s="3"/>
      <c r="C672" s="4"/>
      <c r="D672" s="4"/>
      <c r="E672" s="2"/>
      <c r="F672" s="2"/>
    </row>
    <row r="673" spans="2:6">
      <c r="B673" s="3"/>
      <c r="C673" s="4"/>
      <c r="D673" s="4"/>
      <c r="E673" s="2"/>
      <c r="F673" s="2"/>
    </row>
    <row r="674" spans="2:6">
      <c r="B674" s="3"/>
      <c r="C674" s="4"/>
      <c r="D674" s="4"/>
      <c r="E674" s="2"/>
      <c r="F674" s="2"/>
    </row>
    <row r="675" spans="2:6">
      <c r="B675" s="3"/>
      <c r="C675" s="4"/>
      <c r="D675" s="4"/>
      <c r="E675" s="2"/>
      <c r="F675" s="2"/>
    </row>
    <row r="676" spans="2:6">
      <c r="B676" s="3"/>
      <c r="C676" s="4"/>
      <c r="D676" s="4"/>
      <c r="E676" s="2"/>
      <c r="F676" s="2"/>
    </row>
    <row r="677" spans="2:6">
      <c r="B677" s="3"/>
      <c r="C677" s="4"/>
      <c r="D677" s="4"/>
      <c r="E677" s="2"/>
      <c r="F677" s="2"/>
    </row>
    <row r="678" spans="2:6">
      <c r="B678" s="3"/>
      <c r="C678" s="4"/>
      <c r="D678" s="4"/>
      <c r="E678" s="2"/>
      <c r="F678" s="2"/>
    </row>
    <row r="679" spans="2:6">
      <c r="B679" s="3"/>
      <c r="C679" s="4"/>
      <c r="D679" s="4"/>
      <c r="E679" s="2"/>
      <c r="F679" s="2"/>
    </row>
    <row r="680" spans="2:6">
      <c r="B680" s="3"/>
      <c r="C680" s="4"/>
      <c r="D680" s="4"/>
      <c r="E680" s="2"/>
      <c r="F680" s="2"/>
    </row>
    <row r="681" spans="2:6">
      <c r="B681" s="3"/>
      <c r="C681" s="4"/>
      <c r="D681" s="4"/>
      <c r="E681" s="2"/>
      <c r="F681" s="2"/>
    </row>
    <row r="682" spans="2:6">
      <c r="B682" s="3"/>
      <c r="C682" s="4"/>
      <c r="D682" s="4"/>
      <c r="E682" s="2"/>
      <c r="F682" s="2"/>
    </row>
    <row r="683" spans="2:6">
      <c r="B683" s="3"/>
      <c r="C683" s="4"/>
      <c r="D683" s="4"/>
      <c r="E683" s="2"/>
      <c r="F683" s="2"/>
    </row>
    <row r="684" spans="2:6">
      <c r="B684" s="3"/>
      <c r="C684" s="4"/>
      <c r="D684" s="4"/>
      <c r="E684" s="2"/>
      <c r="F684" s="2"/>
    </row>
    <row r="685" spans="2:6">
      <c r="B685" s="3"/>
      <c r="C685" s="4"/>
      <c r="D685" s="4"/>
      <c r="E685" s="2"/>
      <c r="F685" s="2"/>
    </row>
    <row r="686" spans="2:6">
      <c r="B686" s="3"/>
      <c r="C686" s="4"/>
      <c r="D686" s="4"/>
      <c r="E686" s="2"/>
      <c r="F686" s="2"/>
    </row>
    <row r="687" spans="2:6">
      <c r="B687" s="3"/>
      <c r="C687" s="4"/>
      <c r="D687" s="4"/>
      <c r="E687" s="2"/>
      <c r="F687" s="2"/>
    </row>
    <row r="688" spans="2:6">
      <c r="B688" s="3"/>
      <c r="C688" s="4"/>
      <c r="D688" s="4"/>
      <c r="E688" s="2"/>
      <c r="F688" s="2"/>
    </row>
    <row r="689" spans="2:6">
      <c r="B689" s="3"/>
      <c r="C689" s="4"/>
      <c r="D689" s="4"/>
      <c r="E689" s="2"/>
      <c r="F689" s="2"/>
    </row>
    <row r="690" spans="2:6">
      <c r="B690" s="3"/>
      <c r="C690" s="4"/>
      <c r="D690" s="4"/>
      <c r="E690" s="2"/>
      <c r="F690" s="2"/>
    </row>
    <row r="691" spans="2:6">
      <c r="B691" s="3"/>
      <c r="C691" s="4"/>
      <c r="D691" s="4"/>
      <c r="E691" s="2"/>
      <c r="F691" s="2"/>
    </row>
    <row r="692" spans="2:6">
      <c r="B692" s="3"/>
      <c r="C692" s="4"/>
      <c r="D692" s="4"/>
      <c r="E692" s="2"/>
      <c r="F692" s="2"/>
    </row>
    <row r="693" spans="2:6">
      <c r="B693" s="3"/>
      <c r="C693" s="4"/>
      <c r="D693" s="4"/>
      <c r="E693" s="2"/>
      <c r="F693" s="2"/>
    </row>
    <row r="694" spans="2:6">
      <c r="B694" s="3"/>
      <c r="C694" s="4"/>
      <c r="D694" s="4"/>
      <c r="E694" s="2"/>
      <c r="F694" s="2"/>
    </row>
    <row r="695" spans="2:6">
      <c r="B695" s="3"/>
      <c r="C695" s="4"/>
      <c r="D695" s="4"/>
      <c r="E695" s="2"/>
      <c r="F695" s="2"/>
    </row>
    <row r="696" spans="2:6">
      <c r="B696" s="3"/>
      <c r="C696" s="4"/>
      <c r="D696" s="4"/>
      <c r="E696" s="2"/>
      <c r="F696" s="2"/>
    </row>
    <row r="697" spans="2:6">
      <c r="B697" s="3"/>
      <c r="C697" s="4"/>
      <c r="D697" s="4"/>
      <c r="E697" s="2"/>
      <c r="F697" s="2"/>
    </row>
    <row r="698" spans="2:6">
      <c r="B698" s="3"/>
      <c r="C698" s="4"/>
      <c r="D698" s="4"/>
      <c r="E698" s="2"/>
      <c r="F698" s="2"/>
    </row>
    <row r="699" spans="2:6">
      <c r="B699" s="3"/>
      <c r="C699" s="4"/>
      <c r="D699" s="4"/>
      <c r="E699" s="2"/>
      <c r="F699" s="2"/>
    </row>
    <row r="700" spans="2:6">
      <c r="B700" s="3"/>
      <c r="C700" s="4"/>
      <c r="D700" s="4"/>
      <c r="E700" s="2"/>
      <c r="F700" s="2"/>
    </row>
    <row r="701" spans="2:6">
      <c r="B701" s="3"/>
      <c r="C701" s="4"/>
      <c r="D701" s="4"/>
      <c r="E701" s="2"/>
      <c r="F701" s="2"/>
    </row>
    <row r="702" spans="2:6">
      <c r="B702" s="3"/>
      <c r="C702" s="4"/>
      <c r="D702" s="4"/>
      <c r="E702" s="2"/>
      <c r="F702" s="2"/>
    </row>
    <row r="703" spans="2:6">
      <c r="B703" s="3"/>
      <c r="C703" s="4"/>
      <c r="D703" s="4"/>
      <c r="E703" s="2"/>
      <c r="F703" s="2"/>
    </row>
    <row r="704" spans="2:6">
      <c r="B704" s="3"/>
      <c r="C704" s="4"/>
      <c r="D704" s="4"/>
      <c r="E704" s="2"/>
      <c r="F704" s="2"/>
    </row>
    <row r="705" spans="2:6">
      <c r="B705" s="3"/>
      <c r="C705" s="4"/>
      <c r="D705" s="4"/>
      <c r="E705" s="2"/>
      <c r="F705" s="2"/>
    </row>
    <row r="706" spans="2:6">
      <c r="B706" s="3"/>
      <c r="C706" s="4"/>
      <c r="D706" s="4"/>
      <c r="E706" s="2"/>
      <c r="F706" s="2"/>
    </row>
    <row r="707" spans="2:6">
      <c r="B707" s="3"/>
      <c r="C707" s="4"/>
      <c r="D707" s="4"/>
      <c r="E707" s="2"/>
      <c r="F707" s="2"/>
    </row>
    <row r="708" spans="2:6">
      <c r="B708" s="3"/>
      <c r="C708" s="4"/>
      <c r="D708" s="4"/>
      <c r="E708" s="2"/>
      <c r="F708" s="2"/>
    </row>
    <row r="709" spans="2:6">
      <c r="B709" s="3"/>
      <c r="C709" s="4"/>
      <c r="D709" s="4"/>
      <c r="E709" s="2"/>
      <c r="F709" s="2"/>
    </row>
    <row r="710" spans="2:6">
      <c r="B710" s="3"/>
      <c r="C710" s="4"/>
      <c r="D710" s="4"/>
      <c r="E710" s="2"/>
      <c r="F710" s="2"/>
    </row>
    <row r="711" spans="2:6">
      <c r="B711" s="3"/>
      <c r="C711" s="4"/>
      <c r="D711" s="4"/>
      <c r="E711" s="2"/>
      <c r="F711" s="2"/>
    </row>
    <row r="712" spans="2:6">
      <c r="B712" s="3"/>
      <c r="C712" s="4"/>
      <c r="D712" s="4"/>
      <c r="E712" s="2"/>
      <c r="F712" s="2"/>
    </row>
    <row r="713" spans="2:6">
      <c r="B713" s="3"/>
      <c r="C713" s="4"/>
      <c r="D713" s="4"/>
      <c r="E713" s="2"/>
      <c r="F713" s="2"/>
    </row>
    <row r="714" spans="2:6">
      <c r="B714" s="3"/>
      <c r="C714" s="4"/>
      <c r="D714" s="4"/>
      <c r="E714" s="2"/>
      <c r="F714" s="2"/>
    </row>
    <row r="715" spans="2:6">
      <c r="B715" s="3"/>
      <c r="C715" s="4"/>
      <c r="D715" s="4"/>
      <c r="E715" s="2"/>
      <c r="F715" s="2"/>
    </row>
    <row r="716" spans="2:6">
      <c r="B716" s="3"/>
      <c r="C716" s="4"/>
      <c r="D716" s="4"/>
      <c r="E716" s="2"/>
      <c r="F716" s="2"/>
    </row>
    <row r="717" spans="2:6">
      <c r="B717" s="3"/>
      <c r="C717" s="4"/>
      <c r="D717" s="4"/>
      <c r="E717" s="2"/>
      <c r="F717" s="2"/>
    </row>
    <row r="718" spans="2:6">
      <c r="B718" s="3"/>
      <c r="C718" s="4"/>
      <c r="D718" s="4"/>
      <c r="E718" s="2"/>
      <c r="F718" s="2"/>
    </row>
    <row r="719" spans="2:6">
      <c r="B719" s="3"/>
      <c r="C719" s="4"/>
      <c r="D719" s="4"/>
      <c r="E719" s="2"/>
      <c r="F719" s="2"/>
    </row>
    <row r="720" spans="2:6">
      <c r="B720" s="3"/>
      <c r="C720" s="4"/>
      <c r="D720" s="4"/>
      <c r="E720" s="2"/>
      <c r="F720" s="2"/>
    </row>
    <row r="721" spans="2:6">
      <c r="B721" s="3"/>
      <c r="C721" s="4"/>
      <c r="D721" s="4"/>
      <c r="E721" s="2"/>
      <c r="F721" s="2"/>
    </row>
    <row r="722" spans="2:6">
      <c r="B722" s="3"/>
      <c r="C722" s="4"/>
      <c r="D722" s="4"/>
      <c r="E722" s="2"/>
      <c r="F722" s="2"/>
    </row>
    <row r="723" spans="2:6">
      <c r="B723" s="3"/>
      <c r="C723" s="4"/>
      <c r="D723" s="4"/>
      <c r="E723" s="2"/>
      <c r="F723" s="2"/>
    </row>
    <row r="724" spans="2:6">
      <c r="B724" s="3"/>
      <c r="C724" s="4"/>
      <c r="D724" s="4"/>
      <c r="E724" s="2"/>
      <c r="F724" s="2"/>
    </row>
    <row r="725" spans="2:6">
      <c r="B725" s="3"/>
      <c r="C725" s="4"/>
      <c r="D725" s="4"/>
      <c r="E725" s="2"/>
      <c r="F725" s="2"/>
    </row>
    <row r="726" spans="2:6">
      <c r="B726" s="3"/>
      <c r="C726" s="4"/>
      <c r="D726" s="4"/>
      <c r="E726" s="2"/>
      <c r="F726" s="2"/>
    </row>
    <row r="727" spans="2:6">
      <c r="B727" s="3"/>
      <c r="C727" s="4"/>
      <c r="D727" s="4"/>
      <c r="E727" s="2"/>
      <c r="F727" s="2"/>
    </row>
    <row r="728" spans="2:6">
      <c r="B728" s="3"/>
      <c r="C728" s="4"/>
      <c r="D728" s="4"/>
      <c r="E728" s="2"/>
      <c r="F728" s="2"/>
    </row>
    <row r="729" spans="2:6">
      <c r="B729" s="3"/>
      <c r="C729" s="4"/>
      <c r="D729" s="4"/>
      <c r="E729" s="2"/>
      <c r="F729" s="2"/>
    </row>
    <row r="730" spans="2:6">
      <c r="B730" s="3"/>
      <c r="C730" s="4"/>
      <c r="D730" s="4"/>
      <c r="E730" s="2"/>
      <c r="F730" s="2"/>
    </row>
    <row r="731" spans="2:6">
      <c r="B731" s="3"/>
      <c r="C731" s="4"/>
      <c r="D731" s="4"/>
      <c r="E731" s="2"/>
      <c r="F731" s="2"/>
    </row>
    <row r="732" spans="2:6">
      <c r="B732" s="3"/>
      <c r="C732" s="4"/>
      <c r="D732" s="4"/>
      <c r="E732" s="2"/>
      <c r="F732" s="2"/>
    </row>
    <row r="733" spans="2:6">
      <c r="B733" s="3"/>
      <c r="C733" s="4"/>
      <c r="D733" s="4"/>
      <c r="E733" s="2"/>
      <c r="F733" s="2"/>
    </row>
    <row r="734" spans="2:6">
      <c r="B734" s="3"/>
      <c r="C734" s="4"/>
      <c r="D734" s="4"/>
      <c r="E734" s="2"/>
      <c r="F734" s="2"/>
    </row>
    <row r="735" spans="2:6">
      <c r="B735" s="3"/>
      <c r="C735" s="4"/>
      <c r="D735" s="4"/>
      <c r="E735" s="2"/>
      <c r="F735" s="2"/>
    </row>
    <row r="736" spans="2:6">
      <c r="B736" s="3"/>
      <c r="C736" s="4"/>
      <c r="D736" s="4"/>
      <c r="E736" s="2"/>
      <c r="F736" s="2"/>
    </row>
    <row r="737" spans="2:6">
      <c r="B737" s="3"/>
      <c r="C737" s="4"/>
      <c r="D737" s="4"/>
      <c r="E737" s="2"/>
      <c r="F737" s="2"/>
    </row>
    <row r="738" spans="2:6">
      <c r="B738" s="3"/>
      <c r="C738" s="4"/>
      <c r="D738" s="4"/>
      <c r="E738" s="2"/>
      <c r="F738" s="2"/>
    </row>
    <row r="739" spans="2:6">
      <c r="B739" s="3"/>
      <c r="C739" s="4"/>
      <c r="D739" s="4"/>
      <c r="E739" s="2"/>
      <c r="F739" s="2"/>
    </row>
    <row r="740" spans="2:6">
      <c r="B740" s="3"/>
      <c r="C740" s="4"/>
      <c r="D740" s="4"/>
      <c r="E740" s="2"/>
      <c r="F740" s="2"/>
    </row>
    <row r="741" spans="2:6">
      <c r="B741" s="3"/>
      <c r="C741" s="4"/>
      <c r="D741" s="4"/>
      <c r="E741" s="2"/>
      <c r="F741" s="2"/>
    </row>
    <row r="742" spans="2:6">
      <c r="B742" s="3"/>
      <c r="C742" s="4"/>
      <c r="D742" s="4"/>
      <c r="E742" s="2"/>
      <c r="F742" s="2"/>
    </row>
    <row r="743" spans="2:6">
      <c r="B743" s="3"/>
      <c r="C743" s="4"/>
      <c r="D743" s="4"/>
      <c r="E743" s="2"/>
      <c r="F743" s="2"/>
    </row>
    <row r="744" spans="2:6">
      <c r="B744" s="3"/>
      <c r="C744" s="4"/>
      <c r="D744" s="4"/>
      <c r="E744" s="2"/>
      <c r="F744" s="2"/>
    </row>
    <row r="745" spans="2:6">
      <c r="B745" s="3"/>
      <c r="C745" s="4"/>
      <c r="D745" s="4"/>
      <c r="E745" s="2"/>
      <c r="F745" s="2"/>
    </row>
    <row r="746" spans="2:6">
      <c r="B746" s="3"/>
      <c r="C746" s="4"/>
      <c r="D746" s="4"/>
      <c r="E746" s="2"/>
      <c r="F746" s="2"/>
    </row>
    <row r="747" spans="2:6">
      <c r="B747" s="3"/>
      <c r="C747" s="4"/>
      <c r="D747" s="4"/>
      <c r="E747" s="2"/>
      <c r="F747" s="2"/>
    </row>
    <row r="748" spans="2:6">
      <c r="B748" s="3"/>
      <c r="C748" s="4"/>
      <c r="D748" s="4"/>
      <c r="E748" s="2"/>
      <c r="F748" s="2"/>
    </row>
    <row r="749" spans="2:6">
      <c r="B749" s="3"/>
      <c r="C749" s="4"/>
      <c r="D749" s="4"/>
      <c r="E749" s="2"/>
      <c r="F749" s="2"/>
    </row>
    <row r="750" spans="2:6">
      <c r="B750" s="3"/>
      <c r="C750" s="4"/>
      <c r="D750" s="4"/>
      <c r="E750" s="2"/>
      <c r="F750" s="2"/>
    </row>
    <row r="751" spans="2:6">
      <c r="B751" s="3"/>
      <c r="C751" s="4"/>
      <c r="D751" s="4"/>
      <c r="E751" s="2"/>
      <c r="F751" s="2"/>
    </row>
    <row r="752" spans="2:6">
      <c r="B752" s="3"/>
      <c r="C752" s="4"/>
      <c r="D752" s="4"/>
      <c r="E752" s="2"/>
      <c r="F752" s="2"/>
    </row>
    <row r="753" spans="2:6">
      <c r="B753" s="3"/>
      <c r="C753" s="4"/>
      <c r="D753" s="4"/>
      <c r="E753" s="2"/>
      <c r="F753" s="2"/>
    </row>
    <row r="754" spans="2:6">
      <c r="B754" s="3"/>
      <c r="C754" s="4"/>
      <c r="D754" s="4"/>
      <c r="E754" s="2"/>
      <c r="F754" s="2"/>
    </row>
    <row r="755" spans="2:6">
      <c r="B755" s="3"/>
      <c r="C755" s="4"/>
      <c r="D755" s="4"/>
      <c r="E755" s="2"/>
      <c r="F755" s="2"/>
    </row>
    <row r="756" spans="2:6">
      <c r="B756" s="3"/>
      <c r="C756" s="4"/>
      <c r="D756" s="4"/>
      <c r="E756" s="2"/>
      <c r="F756" s="2"/>
    </row>
    <row r="757" spans="2:6">
      <c r="B757" s="3"/>
      <c r="C757" s="4"/>
      <c r="D757" s="4"/>
      <c r="E757" s="2"/>
      <c r="F757" s="2"/>
    </row>
    <row r="758" spans="2:6">
      <c r="B758" s="3"/>
      <c r="C758" s="4"/>
      <c r="D758" s="4"/>
      <c r="E758" s="2"/>
      <c r="F758" s="2"/>
    </row>
    <row r="759" spans="2:6">
      <c r="B759" s="3"/>
      <c r="C759" s="4"/>
      <c r="D759" s="4"/>
      <c r="E759" s="2"/>
      <c r="F759" s="2"/>
    </row>
    <row r="760" spans="2:6">
      <c r="B760" s="3"/>
      <c r="C760" s="4"/>
      <c r="D760" s="4"/>
      <c r="E760" s="2"/>
      <c r="F760" s="2"/>
    </row>
    <row r="761" spans="2:6">
      <c r="B761" s="3"/>
      <c r="C761" s="4"/>
      <c r="D761" s="4"/>
      <c r="E761" s="2"/>
      <c r="F761" s="2"/>
    </row>
    <row r="762" spans="2:6">
      <c r="B762" s="3"/>
      <c r="C762" s="4"/>
      <c r="D762" s="4"/>
      <c r="E762" s="2"/>
      <c r="F762" s="2"/>
    </row>
    <row r="763" spans="2:6">
      <c r="B763" s="3"/>
      <c r="C763" s="4"/>
      <c r="D763" s="4"/>
      <c r="E763" s="2"/>
      <c r="F763" s="2"/>
    </row>
    <row r="764" spans="2:6">
      <c r="B764" s="3"/>
      <c r="C764" s="4"/>
      <c r="D764" s="4"/>
      <c r="E764" s="2"/>
      <c r="F764" s="2"/>
    </row>
    <row r="765" spans="2:6">
      <c r="B765" s="3"/>
      <c r="C765" s="4"/>
      <c r="D765" s="4"/>
      <c r="E765" s="2"/>
      <c r="F765" s="2"/>
    </row>
    <row r="766" spans="2:6">
      <c r="B766" s="3"/>
      <c r="C766" s="4"/>
      <c r="D766" s="4"/>
      <c r="E766" s="2"/>
      <c r="F766" s="2"/>
    </row>
    <row r="767" spans="2:6">
      <c r="B767" s="3"/>
      <c r="C767" s="4"/>
      <c r="D767" s="4"/>
      <c r="E767" s="2"/>
      <c r="F767" s="2"/>
    </row>
    <row r="768" spans="2:6">
      <c r="B768" s="3"/>
      <c r="C768" s="4"/>
      <c r="D768" s="4"/>
      <c r="E768" s="2"/>
      <c r="F768" s="2"/>
    </row>
    <row r="769" spans="2:6">
      <c r="B769" s="3"/>
      <c r="C769" s="4"/>
      <c r="D769" s="4"/>
      <c r="E769" s="2"/>
      <c r="F769" s="2"/>
    </row>
    <row r="770" spans="2:6">
      <c r="B770" s="3"/>
      <c r="C770" s="4"/>
      <c r="D770" s="4"/>
      <c r="E770" s="2"/>
      <c r="F770" s="2"/>
    </row>
    <row r="771" spans="2:6">
      <c r="B771" s="3"/>
      <c r="C771" s="4"/>
      <c r="D771" s="4"/>
      <c r="E771" s="2"/>
      <c r="F771" s="2"/>
    </row>
    <row r="772" spans="2:6">
      <c r="B772" s="3"/>
      <c r="C772" s="4"/>
      <c r="D772" s="4"/>
      <c r="E772" s="2"/>
      <c r="F772" s="2"/>
    </row>
    <row r="773" spans="2:6">
      <c r="B773" s="3"/>
      <c r="C773" s="4"/>
      <c r="D773" s="4"/>
      <c r="E773" s="2"/>
      <c r="F773" s="2"/>
    </row>
    <row r="774" spans="2:6">
      <c r="B774" s="3"/>
      <c r="C774" s="4"/>
      <c r="D774" s="4"/>
      <c r="E774" s="2"/>
      <c r="F774" s="2"/>
    </row>
    <row r="775" spans="2:6">
      <c r="B775" s="3"/>
      <c r="C775" s="4"/>
      <c r="D775" s="4"/>
      <c r="E775" s="2"/>
      <c r="F775" s="2"/>
    </row>
    <row r="776" spans="2:6">
      <c r="B776" s="3"/>
      <c r="C776" s="4"/>
      <c r="D776" s="4"/>
      <c r="E776" s="2"/>
      <c r="F776" s="2"/>
    </row>
    <row r="777" spans="2:6">
      <c r="B777" s="3"/>
      <c r="C777" s="4"/>
      <c r="D777" s="4"/>
      <c r="E777" s="2"/>
      <c r="F777" s="2"/>
    </row>
    <row r="778" spans="2:6">
      <c r="B778" s="3"/>
      <c r="C778" s="4"/>
      <c r="D778" s="4"/>
      <c r="E778" s="2"/>
      <c r="F778" s="2"/>
    </row>
    <row r="779" spans="2:6">
      <c r="B779" s="3"/>
      <c r="C779" s="4"/>
      <c r="D779" s="4"/>
      <c r="E779" s="2"/>
      <c r="F779" s="2"/>
    </row>
    <row r="780" spans="2:6">
      <c r="B780" s="3"/>
      <c r="C780" s="4"/>
      <c r="D780" s="4"/>
      <c r="E780" s="2"/>
      <c r="F780" s="2"/>
    </row>
    <row r="781" spans="2:6">
      <c r="B781" s="3"/>
      <c r="C781" s="4"/>
      <c r="D781" s="4"/>
      <c r="E781" s="2"/>
      <c r="F781" s="2"/>
    </row>
    <row r="782" spans="2:6">
      <c r="B782" s="3"/>
      <c r="C782" s="4"/>
      <c r="D782" s="4"/>
      <c r="E782" s="2"/>
      <c r="F782" s="2"/>
    </row>
    <row r="783" spans="2:6">
      <c r="B783" s="3"/>
      <c r="C783" s="4"/>
      <c r="D783" s="4"/>
      <c r="E783" s="2"/>
      <c r="F783" s="2"/>
    </row>
    <row r="784" spans="2:6">
      <c r="B784" s="3"/>
      <c r="C784" s="4"/>
      <c r="D784" s="4"/>
      <c r="E784" s="2"/>
      <c r="F784" s="2"/>
    </row>
    <row r="785" spans="2:6">
      <c r="B785" s="3"/>
      <c r="C785" s="4"/>
      <c r="D785" s="4"/>
      <c r="E785" s="2"/>
      <c r="F785" s="2"/>
    </row>
    <row r="786" spans="2:6">
      <c r="B786" s="3"/>
      <c r="C786" s="4"/>
      <c r="D786" s="4"/>
      <c r="E786" s="2"/>
      <c r="F786" s="2"/>
    </row>
    <row r="787" spans="2:6">
      <c r="B787" s="3"/>
      <c r="C787" s="4"/>
      <c r="D787" s="4"/>
      <c r="E787" s="2"/>
      <c r="F787" s="2"/>
    </row>
    <row r="788" spans="2:6">
      <c r="B788" s="3"/>
      <c r="C788" s="4"/>
      <c r="D788" s="4"/>
      <c r="E788" s="2"/>
      <c r="F788" s="2"/>
    </row>
    <row r="789" spans="2:6">
      <c r="B789" s="3"/>
      <c r="C789" s="4"/>
      <c r="D789" s="4"/>
      <c r="E789" s="2"/>
      <c r="F789" s="2"/>
    </row>
    <row r="790" spans="2:6">
      <c r="B790" s="3"/>
      <c r="C790" s="4"/>
      <c r="D790" s="4"/>
      <c r="E790" s="2"/>
      <c r="F790" s="2"/>
    </row>
    <row r="791" spans="2:6">
      <c r="B791" s="3"/>
      <c r="C791" s="4"/>
      <c r="D791" s="4"/>
      <c r="E791" s="2"/>
      <c r="F791" s="2"/>
    </row>
    <row r="792" spans="2:6">
      <c r="B792" s="3"/>
      <c r="C792" s="4"/>
      <c r="D792" s="4"/>
      <c r="E792" s="2"/>
      <c r="F792" s="2"/>
    </row>
    <row r="793" spans="2:6">
      <c r="B793" s="3"/>
      <c r="C793" s="4"/>
      <c r="D793" s="4"/>
      <c r="E793" s="2"/>
      <c r="F793" s="2"/>
    </row>
    <row r="794" spans="2:6">
      <c r="B794" s="3"/>
      <c r="C794" s="4"/>
      <c r="D794" s="4"/>
      <c r="E794" s="2"/>
      <c r="F794" s="2"/>
    </row>
    <row r="795" spans="2:6">
      <c r="B795" s="3"/>
      <c r="C795" s="4"/>
      <c r="D795" s="4"/>
      <c r="E795" s="2"/>
      <c r="F795" s="2"/>
    </row>
    <row r="796" spans="2:6">
      <c r="B796" s="3"/>
      <c r="C796" s="4"/>
      <c r="D796" s="4"/>
      <c r="E796" s="2"/>
      <c r="F796" s="2"/>
    </row>
    <row r="797" spans="2:6">
      <c r="B797" s="3"/>
      <c r="C797" s="4"/>
      <c r="D797" s="4"/>
      <c r="E797" s="2"/>
      <c r="F797" s="2"/>
    </row>
    <row r="798" spans="2:6">
      <c r="B798" s="3"/>
      <c r="C798" s="4"/>
      <c r="D798" s="4"/>
      <c r="E798" s="2"/>
      <c r="F798" s="2"/>
    </row>
    <row r="799" spans="2:6">
      <c r="B799" s="3"/>
      <c r="C799" s="4"/>
      <c r="D799" s="4"/>
      <c r="E799" s="2"/>
      <c r="F799" s="2"/>
    </row>
    <row r="800" spans="2:6">
      <c r="B800" s="3"/>
      <c r="C800" s="4"/>
      <c r="D800" s="4"/>
      <c r="E800" s="2"/>
      <c r="F800" s="2"/>
    </row>
    <row r="801" spans="2:6">
      <c r="B801" s="3"/>
      <c r="C801" s="4"/>
      <c r="D801" s="4"/>
      <c r="E801" s="2"/>
      <c r="F801" s="2"/>
    </row>
    <row r="802" spans="2:6">
      <c r="B802" s="3"/>
      <c r="C802" s="4"/>
      <c r="D802" s="4"/>
      <c r="E802" s="2"/>
      <c r="F802" s="2"/>
    </row>
    <row r="803" spans="2:6">
      <c r="B803" s="3"/>
      <c r="C803" s="4"/>
      <c r="D803" s="4"/>
      <c r="E803" s="2"/>
      <c r="F803" s="2"/>
    </row>
    <row r="804" spans="2:6">
      <c r="B804" s="3"/>
      <c r="C804" s="4"/>
      <c r="D804" s="4"/>
      <c r="E804" s="2"/>
      <c r="F804" s="2"/>
    </row>
    <row r="805" spans="2:6">
      <c r="B805" s="3"/>
      <c r="C805" s="4"/>
      <c r="D805" s="4"/>
      <c r="E805" s="2"/>
      <c r="F805" s="2"/>
    </row>
    <row r="806" spans="2:6">
      <c r="B806" s="3"/>
      <c r="C806" s="4"/>
      <c r="D806" s="4"/>
      <c r="E806" s="2"/>
      <c r="F806" s="2"/>
    </row>
    <row r="807" spans="2:6">
      <c r="B807" s="3"/>
      <c r="C807" s="4"/>
      <c r="D807" s="4"/>
      <c r="E807" s="2"/>
      <c r="F807" s="2"/>
    </row>
    <row r="808" spans="2:6">
      <c r="B808" s="3"/>
      <c r="C808" s="4"/>
      <c r="D808" s="4"/>
      <c r="E808" s="2"/>
      <c r="F808" s="2"/>
    </row>
    <row r="809" spans="2:6">
      <c r="B809" s="3"/>
      <c r="C809" s="4"/>
      <c r="D809" s="4"/>
      <c r="E809" s="2"/>
      <c r="F809" s="2"/>
    </row>
    <row r="810" spans="2:6">
      <c r="B810" s="3"/>
      <c r="C810" s="4"/>
      <c r="D810" s="4"/>
      <c r="E810" s="2"/>
      <c r="F810" s="2"/>
    </row>
    <row r="811" spans="2:6">
      <c r="B811" s="3"/>
      <c r="C811" s="4"/>
      <c r="D811" s="4"/>
      <c r="E811" s="2"/>
      <c r="F811" s="2"/>
    </row>
    <row r="812" spans="2:6">
      <c r="B812" s="3"/>
      <c r="C812" s="4"/>
      <c r="D812" s="4"/>
      <c r="E812" s="2"/>
      <c r="F812" s="2"/>
    </row>
    <row r="813" spans="2:6">
      <c r="B813" s="3"/>
      <c r="C813" s="4"/>
      <c r="D813" s="4"/>
      <c r="E813" s="2"/>
      <c r="F813" s="2"/>
    </row>
    <row r="814" spans="2:6">
      <c r="B814" s="3"/>
      <c r="C814" s="4"/>
      <c r="D814" s="4"/>
      <c r="E814" s="2"/>
      <c r="F814" s="2"/>
    </row>
    <row r="815" spans="2:6">
      <c r="B815" s="3"/>
      <c r="C815" s="4"/>
      <c r="D815" s="4"/>
      <c r="E815" s="2"/>
      <c r="F815" s="2"/>
    </row>
    <row r="816" spans="2:6">
      <c r="B816" s="3"/>
      <c r="C816" s="4"/>
      <c r="D816" s="4"/>
      <c r="E816" s="2"/>
      <c r="F816" s="2"/>
    </row>
    <row r="817" spans="2:6">
      <c r="B817" s="3"/>
      <c r="C817" s="4"/>
      <c r="D817" s="4"/>
      <c r="E817" s="2"/>
      <c r="F817" s="2"/>
    </row>
    <row r="818" spans="2:6">
      <c r="B818" s="3"/>
      <c r="C818" s="4"/>
      <c r="D818" s="4"/>
      <c r="E818" s="2"/>
      <c r="F818" s="2"/>
    </row>
    <row r="819" spans="2:6">
      <c r="B819" s="3"/>
      <c r="C819" s="4"/>
      <c r="D819" s="4"/>
      <c r="E819" s="2"/>
      <c r="F819" s="2"/>
    </row>
    <row r="820" spans="2:6">
      <c r="B820" s="3"/>
      <c r="C820" s="4"/>
      <c r="D820" s="4"/>
      <c r="E820" s="2"/>
      <c r="F820" s="2"/>
    </row>
    <row r="821" spans="2:6">
      <c r="B821" s="3"/>
      <c r="C821" s="4"/>
      <c r="D821" s="4"/>
      <c r="E821" s="2"/>
      <c r="F821" s="2"/>
    </row>
    <row r="822" spans="2:6">
      <c r="B822" s="3"/>
      <c r="C822" s="4"/>
      <c r="D822" s="4"/>
      <c r="E822" s="2"/>
      <c r="F822" s="2"/>
    </row>
    <row r="823" spans="2:6">
      <c r="B823" s="3"/>
      <c r="C823" s="4"/>
      <c r="D823" s="4"/>
      <c r="E823" s="2"/>
      <c r="F823" s="2"/>
    </row>
    <row r="824" spans="2:6">
      <c r="B824" s="3"/>
      <c r="C824" s="4"/>
      <c r="D824" s="4"/>
      <c r="E824" s="2"/>
      <c r="F824" s="2"/>
    </row>
    <row r="825" spans="2:6">
      <c r="B825" s="3"/>
      <c r="C825" s="4"/>
      <c r="D825" s="4"/>
      <c r="E825" s="2"/>
      <c r="F825" s="2"/>
    </row>
    <row r="826" spans="2:6">
      <c r="B826" s="3"/>
      <c r="C826" s="4"/>
      <c r="D826" s="4"/>
      <c r="E826" s="2"/>
      <c r="F826" s="2"/>
    </row>
    <row r="827" spans="2:6">
      <c r="B827" s="3"/>
      <c r="C827" s="4"/>
      <c r="D827" s="4"/>
      <c r="E827" s="2"/>
      <c r="F827" s="2"/>
    </row>
    <row r="828" spans="2:6">
      <c r="B828" s="3"/>
      <c r="C828" s="4"/>
      <c r="D828" s="4"/>
      <c r="E828" s="2"/>
      <c r="F828" s="2"/>
    </row>
    <row r="829" spans="2:6">
      <c r="B829" s="3"/>
      <c r="C829" s="4"/>
      <c r="D829" s="4"/>
      <c r="E829" s="2"/>
      <c r="F829" s="2"/>
    </row>
    <row r="830" spans="2:6">
      <c r="B830" s="3"/>
      <c r="C830" s="4"/>
      <c r="D830" s="4"/>
      <c r="E830" s="2"/>
      <c r="F830" s="2"/>
    </row>
    <row r="831" spans="2:6">
      <c r="B831" s="3"/>
      <c r="C831" s="4"/>
      <c r="D831" s="4"/>
      <c r="E831" s="2"/>
      <c r="F831" s="2"/>
    </row>
    <row r="832" spans="2:6">
      <c r="B832" s="3"/>
      <c r="C832" s="4"/>
      <c r="D832" s="4"/>
      <c r="E832" s="2"/>
      <c r="F832" s="2"/>
    </row>
    <row r="833" spans="2:6">
      <c r="B833" s="3"/>
      <c r="C833" s="4"/>
      <c r="D833" s="4"/>
      <c r="E833" s="2"/>
      <c r="F833" s="2"/>
    </row>
    <row r="834" spans="2:6">
      <c r="B834" s="3"/>
      <c r="C834" s="4"/>
      <c r="D834" s="4"/>
      <c r="E834" s="2"/>
      <c r="F834" s="2"/>
    </row>
    <row r="835" spans="2:6">
      <c r="B835" s="3"/>
      <c r="C835" s="4"/>
      <c r="D835" s="4"/>
      <c r="E835" s="2"/>
      <c r="F835" s="2"/>
    </row>
    <row r="836" spans="2:6">
      <c r="B836" s="3"/>
      <c r="C836" s="4"/>
      <c r="D836" s="4"/>
      <c r="E836" s="2"/>
      <c r="F836" s="2"/>
    </row>
    <row r="837" spans="2:6">
      <c r="B837" s="3"/>
      <c r="C837" s="4"/>
      <c r="D837" s="4"/>
      <c r="E837" s="2"/>
      <c r="F837" s="2"/>
    </row>
    <row r="838" spans="2:6">
      <c r="B838" s="3"/>
      <c r="C838" s="4"/>
      <c r="D838" s="4"/>
      <c r="E838" s="2"/>
      <c r="F838" s="2"/>
    </row>
    <row r="839" spans="2:6">
      <c r="B839" s="3"/>
      <c r="C839" s="4"/>
      <c r="D839" s="4"/>
      <c r="E839" s="2"/>
      <c r="F839" s="2"/>
    </row>
    <row r="840" spans="2:6">
      <c r="B840" s="3"/>
      <c r="C840" s="4"/>
      <c r="D840" s="4"/>
      <c r="E840" s="2"/>
      <c r="F840" s="2"/>
    </row>
    <row r="841" spans="2:6">
      <c r="B841" s="3"/>
      <c r="C841" s="4"/>
      <c r="D841" s="4"/>
      <c r="E841" s="2"/>
      <c r="F841" s="2"/>
    </row>
    <row r="842" spans="2:6">
      <c r="B842" s="3"/>
      <c r="C842" s="4"/>
      <c r="D842" s="4"/>
      <c r="E842" s="2"/>
      <c r="F842" s="2"/>
    </row>
    <row r="843" spans="2:6">
      <c r="B843" s="3"/>
      <c r="C843" s="4"/>
      <c r="D843" s="4"/>
      <c r="E843" s="2"/>
      <c r="F843" s="2"/>
    </row>
    <row r="844" spans="2:6">
      <c r="B844" s="3"/>
      <c r="C844" s="4"/>
      <c r="D844" s="4"/>
      <c r="E844" s="2"/>
      <c r="F844" s="2"/>
    </row>
    <row r="845" spans="2:6">
      <c r="B845" s="3"/>
      <c r="C845" s="4"/>
      <c r="D845" s="4"/>
      <c r="E845" s="2"/>
      <c r="F845" s="2"/>
    </row>
    <row r="846" spans="2:6">
      <c r="B846" s="3"/>
      <c r="C846" s="4"/>
      <c r="D846" s="4"/>
      <c r="E846" s="2"/>
      <c r="F846" s="2"/>
    </row>
    <row r="847" spans="2:6">
      <c r="B847" s="3"/>
      <c r="C847" s="4"/>
      <c r="D847" s="4"/>
      <c r="E847" s="2"/>
      <c r="F847" s="2"/>
    </row>
    <row r="848" spans="2:6">
      <c r="B848" s="3"/>
      <c r="C848" s="4"/>
      <c r="D848" s="4"/>
      <c r="E848" s="2"/>
      <c r="F848" s="2"/>
    </row>
    <row r="849" spans="2:6">
      <c r="B849" s="3"/>
      <c r="C849" s="4"/>
      <c r="D849" s="4"/>
      <c r="E849" s="2"/>
      <c r="F849" s="2"/>
    </row>
    <row r="850" spans="2:6">
      <c r="B850" s="3"/>
      <c r="C850" s="4"/>
      <c r="D850" s="4"/>
      <c r="E850" s="2"/>
      <c r="F850" s="2"/>
    </row>
    <row r="851" spans="2:6">
      <c r="B851" s="3"/>
      <c r="C851" s="4"/>
      <c r="D851" s="4"/>
      <c r="E851" s="2"/>
      <c r="F851" s="2"/>
    </row>
    <row r="852" spans="2:6">
      <c r="B852" s="3"/>
      <c r="C852" s="4"/>
      <c r="D852" s="4"/>
      <c r="E852" s="2"/>
      <c r="F852" s="2"/>
    </row>
    <row r="853" spans="2:6">
      <c r="B853" s="3"/>
      <c r="C853" s="4"/>
      <c r="D853" s="4"/>
      <c r="E853" s="2"/>
      <c r="F853" s="2"/>
    </row>
    <row r="854" spans="2:6">
      <c r="B854" s="3"/>
      <c r="C854" s="4"/>
      <c r="D854" s="4"/>
      <c r="E854" s="2"/>
      <c r="F854" s="2"/>
    </row>
    <row r="855" spans="2:6">
      <c r="B855" s="3"/>
      <c r="C855" s="4"/>
      <c r="D855" s="4"/>
      <c r="E855" s="2"/>
      <c r="F855" s="2"/>
    </row>
    <row r="856" spans="2:6">
      <c r="B856" s="3"/>
      <c r="C856" s="4"/>
      <c r="D856" s="4"/>
      <c r="E856" s="2"/>
      <c r="F856" s="2"/>
    </row>
    <row r="857" spans="2:6">
      <c r="B857" s="3"/>
      <c r="C857" s="4"/>
      <c r="D857" s="4"/>
      <c r="E857" s="2"/>
      <c r="F857" s="2"/>
    </row>
    <row r="858" spans="2:6">
      <c r="B858" s="3"/>
      <c r="C858" s="4"/>
      <c r="D858" s="4"/>
      <c r="E858" s="2"/>
      <c r="F858" s="2"/>
    </row>
    <row r="859" spans="2:6">
      <c r="B859" s="3"/>
      <c r="C859" s="4"/>
      <c r="D859" s="4"/>
      <c r="E859" s="2"/>
      <c r="F859" s="2"/>
    </row>
    <row r="860" spans="2:6">
      <c r="B860" s="3"/>
      <c r="C860" s="4"/>
      <c r="D860" s="4"/>
      <c r="E860" s="2"/>
      <c r="F860" s="2"/>
    </row>
    <row r="861" spans="2:6">
      <c r="B861" s="3"/>
      <c r="C861" s="4"/>
      <c r="D861" s="4"/>
      <c r="E861" s="2"/>
      <c r="F861" s="2"/>
    </row>
    <row r="862" spans="2:6">
      <c r="B862" s="3"/>
      <c r="C862" s="4"/>
      <c r="D862" s="4"/>
      <c r="E862" s="2"/>
      <c r="F862" s="2"/>
    </row>
    <row r="863" spans="2:6">
      <c r="B863" s="3"/>
      <c r="C863" s="4"/>
      <c r="D863" s="4"/>
      <c r="E863" s="2"/>
      <c r="F863" s="2"/>
    </row>
    <row r="864" spans="2:6">
      <c r="B864" s="3"/>
      <c r="C864" s="4"/>
      <c r="D864" s="4"/>
      <c r="E864" s="2"/>
      <c r="F864" s="2"/>
    </row>
    <row r="865" spans="2:6">
      <c r="B865" s="3"/>
      <c r="C865" s="4"/>
      <c r="D865" s="4"/>
      <c r="E865" s="2"/>
      <c r="F865" s="2"/>
    </row>
    <row r="866" spans="2:6">
      <c r="B866" s="3"/>
      <c r="C866" s="4"/>
      <c r="D866" s="4"/>
      <c r="E866" s="2"/>
      <c r="F866" s="2"/>
    </row>
    <row r="867" spans="2:6">
      <c r="B867" s="3"/>
      <c r="C867" s="4"/>
      <c r="D867" s="4"/>
      <c r="E867" s="2"/>
      <c r="F867" s="2"/>
    </row>
    <row r="868" spans="2:6">
      <c r="B868" s="3"/>
      <c r="C868" s="4"/>
      <c r="D868" s="4"/>
      <c r="E868" s="2"/>
      <c r="F868" s="2"/>
    </row>
    <row r="869" spans="2:6">
      <c r="B869" s="3"/>
      <c r="C869" s="4"/>
      <c r="D869" s="4"/>
      <c r="E869" s="2"/>
      <c r="F869" s="2"/>
    </row>
    <row r="870" spans="2:6">
      <c r="B870" s="3"/>
      <c r="C870" s="4"/>
      <c r="D870" s="4"/>
      <c r="E870" s="2"/>
      <c r="F870" s="2"/>
    </row>
    <row r="871" spans="2:6">
      <c r="B871" s="3"/>
      <c r="C871" s="4"/>
      <c r="D871" s="4"/>
      <c r="E871" s="2"/>
      <c r="F871" s="2"/>
    </row>
    <row r="872" spans="2:6">
      <c r="B872" s="3"/>
      <c r="C872" s="4"/>
      <c r="D872" s="4"/>
      <c r="E872" s="2"/>
      <c r="F872" s="2"/>
    </row>
    <row r="873" spans="2:6">
      <c r="B873" s="3"/>
      <c r="C873" s="4"/>
      <c r="D873" s="4"/>
      <c r="E873" s="2"/>
      <c r="F873" s="2"/>
    </row>
    <row r="874" spans="2:6">
      <c r="B874" s="3"/>
      <c r="C874" s="4"/>
      <c r="D874" s="4"/>
      <c r="E874" s="2"/>
      <c r="F874" s="2"/>
    </row>
    <row r="875" spans="2:6">
      <c r="B875" s="3"/>
      <c r="C875" s="4"/>
      <c r="D875" s="4"/>
      <c r="E875" s="2"/>
      <c r="F875" s="2"/>
    </row>
    <row r="876" spans="2:6">
      <c r="B876" s="3"/>
      <c r="C876" s="4"/>
      <c r="D876" s="4"/>
      <c r="E876" s="2"/>
      <c r="F876" s="2"/>
    </row>
    <row r="877" spans="2:6">
      <c r="B877" s="3"/>
      <c r="C877" s="4"/>
      <c r="D877" s="4"/>
      <c r="E877" s="2"/>
      <c r="F877" s="2"/>
    </row>
    <row r="878" spans="2:6">
      <c r="B878" s="3"/>
      <c r="C878" s="4"/>
      <c r="D878" s="4"/>
      <c r="E878" s="2"/>
      <c r="F878" s="2"/>
    </row>
    <row r="879" spans="2:6">
      <c r="B879" s="3"/>
      <c r="C879" s="4"/>
      <c r="D879" s="4"/>
      <c r="E879" s="2"/>
      <c r="F879" s="2"/>
    </row>
    <row r="880" spans="2:6">
      <c r="B880" s="3"/>
      <c r="C880" s="4"/>
      <c r="D880" s="4"/>
      <c r="E880" s="2"/>
      <c r="F880" s="2"/>
    </row>
    <row r="881" spans="2:6">
      <c r="B881" s="3"/>
      <c r="C881" s="4"/>
      <c r="D881" s="4"/>
      <c r="E881" s="2"/>
      <c r="F881" s="2"/>
    </row>
    <row r="882" spans="2:6">
      <c r="B882" s="3"/>
      <c r="C882" s="4"/>
      <c r="D882" s="4"/>
      <c r="E882" s="2"/>
      <c r="F882" s="2"/>
    </row>
    <row r="883" spans="2:6">
      <c r="B883" s="3"/>
      <c r="C883" s="4"/>
      <c r="D883" s="4"/>
      <c r="E883" s="2"/>
      <c r="F883" s="2"/>
    </row>
    <row r="884" spans="2:6">
      <c r="B884" s="3"/>
      <c r="C884" s="4"/>
      <c r="D884" s="4"/>
      <c r="E884" s="2"/>
      <c r="F884" s="2"/>
    </row>
    <row r="885" spans="2:6">
      <c r="B885" s="3"/>
      <c r="C885" s="4"/>
      <c r="D885" s="4"/>
      <c r="E885" s="2"/>
      <c r="F885" s="2"/>
    </row>
    <row r="886" spans="2:6">
      <c r="B886" s="3"/>
      <c r="C886" s="4"/>
      <c r="D886" s="4"/>
      <c r="E886" s="2"/>
      <c r="F886" s="2"/>
    </row>
    <row r="887" spans="2:6">
      <c r="B887" s="3"/>
      <c r="C887" s="4"/>
      <c r="D887" s="4"/>
      <c r="E887" s="2"/>
      <c r="F887" s="2"/>
    </row>
    <row r="888" spans="2:6">
      <c r="B888" s="3"/>
      <c r="C888" s="4"/>
      <c r="D888" s="4"/>
      <c r="E888" s="2"/>
      <c r="F888" s="2"/>
    </row>
    <row r="889" spans="2:6">
      <c r="B889" s="3"/>
      <c r="C889" s="4"/>
      <c r="D889" s="4"/>
      <c r="E889" s="2"/>
      <c r="F889" s="2"/>
    </row>
    <row r="890" spans="2:6">
      <c r="B890" s="3"/>
      <c r="C890" s="4"/>
      <c r="D890" s="4"/>
      <c r="E890" s="2"/>
      <c r="F890" s="2"/>
    </row>
    <row r="891" spans="2:6">
      <c r="B891" s="3"/>
      <c r="C891" s="4"/>
      <c r="D891" s="4"/>
      <c r="E891" s="2"/>
      <c r="F891" s="2"/>
    </row>
    <row r="892" spans="2:6">
      <c r="B892" s="3"/>
      <c r="C892" s="4"/>
      <c r="D892" s="4"/>
      <c r="E892" s="2"/>
      <c r="F892" s="2"/>
    </row>
    <row r="893" spans="2:6">
      <c r="B893" s="3"/>
      <c r="C893" s="4"/>
      <c r="D893" s="4"/>
      <c r="E893" s="2"/>
      <c r="F893" s="2"/>
    </row>
    <row r="894" spans="2:6">
      <c r="B894" s="3"/>
      <c r="C894" s="4"/>
      <c r="D894" s="4"/>
      <c r="E894" s="2"/>
      <c r="F894" s="2"/>
    </row>
    <row r="895" spans="2:6">
      <c r="B895" s="3"/>
      <c r="C895" s="4"/>
      <c r="D895" s="4"/>
      <c r="E895" s="2"/>
      <c r="F895" s="2"/>
    </row>
    <row r="896" spans="2:6">
      <c r="B896" s="3"/>
      <c r="C896" s="4"/>
      <c r="D896" s="4"/>
      <c r="E896" s="2"/>
      <c r="F896" s="2"/>
    </row>
    <row r="897" spans="2:6">
      <c r="B897" s="3"/>
      <c r="C897" s="4"/>
      <c r="D897" s="4"/>
      <c r="E897" s="2"/>
      <c r="F897" s="2"/>
    </row>
    <row r="898" spans="2:6">
      <c r="B898" s="3"/>
      <c r="C898" s="4"/>
      <c r="D898" s="4"/>
      <c r="E898" s="2"/>
      <c r="F898" s="2"/>
    </row>
    <row r="899" spans="2:6">
      <c r="B899" s="3"/>
      <c r="C899" s="4"/>
      <c r="D899" s="4"/>
      <c r="E899" s="2"/>
      <c r="F899" s="2"/>
    </row>
    <row r="900" spans="2:6">
      <c r="B900" s="3"/>
      <c r="C900" s="4"/>
      <c r="D900" s="4"/>
      <c r="E900" s="2"/>
      <c r="F900" s="2"/>
    </row>
    <row r="901" spans="2:6">
      <c r="B901" s="3"/>
      <c r="C901" s="4"/>
      <c r="D901" s="4"/>
      <c r="E901" s="2"/>
      <c r="F901" s="2"/>
    </row>
    <row r="902" spans="2:6">
      <c r="B902" s="3"/>
      <c r="C902" s="4"/>
      <c r="D902" s="4"/>
      <c r="E902" s="2"/>
      <c r="F902" s="2"/>
    </row>
    <row r="903" spans="2:6">
      <c r="B903" s="3"/>
      <c r="C903" s="4"/>
      <c r="D903" s="4"/>
      <c r="E903" s="2"/>
      <c r="F903" s="2"/>
    </row>
    <row r="904" spans="2:6">
      <c r="B904" s="3"/>
      <c r="C904" s="4"/>
      <c r="D904" s="4"/>
      <c r="E904" s="2"/>
      <c r="F904" s="2"/>
    </row>
    <row r="905" spans="2:6">
      <c r="B905" s="3"/>
      <c r="C905" s="4"/>
      <c r="D905" s="4"/>
      <c r="E905" s="2"/>
      <c r="F905" s="2"/>
    </row>
    <row r="906" spans="2:6">
      <c r="B906" s="3"/>
      <c r="C906" s="4"/>
      <c r="D906" s="4"/>
      <c r="E906" s="2"/>
      <c r="F906" s="2"/>
    </row>
    <row r="907" spans="2:6">
      <c r="B907" s="3"/>
      <c r="C907" s="4"/>
      <c r="D907" s="4"/>
      <c r="E907" s="2"/>
      <c r="F907" s="2"/>
    </row>
    <row r="908" spans="2:6">
      <c r="B908" s="3"/>
      <c r="C908" s="4"/>
      <c r="D908" s="4"/>
      <c r="E908" s="2"/>
      <c r="F908" s="2"/>
    </row>
    <row r="909" spans="2:6">
      <c r="B909" s="3"/>
      <c r="C909" s="4"/>
      <c r="D909" s="4"/>
      <c r="E909" s="2"/>
      <c r="F909" s="2"/>
    </row>
    <row r="910" spans="2:6">
      <c r="B910" s="3"/>
      <c r="C910" s="4"/>
      <c r="D910" s="4"/>
      <c r="E910" s="2"/>
      <c r="F910" s="2"/>
    </row>
    <row r="911" spans="2:6">
      <c r="B911" s="3"/>
      <c r="C911" s="4"/>
      <c r="D911" s="4"/>
      <c r="E911" s="2"/>
      <c r="F911" s="2"/>
    </row>
    <row r="912" spans="2:6">
      <c r="B912" s="3"/>
      <c r="C912" s="4"/>
      <c r="D912" s="4"/>
      <c r="E912" s="2"/>
      <c r="F912" s="2"/>
    </row>
    <row r="913" spans="2:6">
      <c r="B913" s="3"/>
      <c r="C913" s="4"/>
      <c r="D913" s="4"/>
      <c r="E913" s="2"/>
      <c r="F913" s="2"/>
    </row>
    <row r="914" spans="2:6">
      <c r="B914" s="3"/>
      <c r="C914" s="4"/>
      <c r="D914" s="4"/>
      <c r="E914" s="2"/>
      <c r="F914" s="2"/>
    </row>
    <row r="915" spans="2:6">
      <c r="B915" s="3"/>
      <c r="C915" s="4"/>
      <c r="D915" s="4"/>
      <c r="E915" s="2"/>
      <c r="F915" s="2"/>
    </row>
    <row r="916" spans="2:6">
      <c r="B916" s="3"/>
      <c r="C916" s="4"/>
      <c r="D916" s="4"/>
      <c r="E916" s="2"/>
      <c r="F916" s="2"/>
    </row>
    <row r="917" spans="2:6">
      <c r="B917" s="3"/>
      <c r="C917" s="4"/>
      <c r="D917" s="4"/>
      <c r="E917" s="2"/>
      <c r="F917" s="2"/>
    </row>
    <row r="918" spans="2:6">
      <c r="B918" s="3"/>
      <c r="C918" s="4"/>
      <c r="D918" s="4"/>
      <c r="E918" s="2"/>
      <c r="F918" s="2"/>
    </row>
    <row r="919" spans="2:6">
      <c r="B919" s="3"/>
      <c r="C919" s="4"/>
      <c r="D919" s="4"/>
      <c r="E919" s="2"/>
      <c r="F919" s="2"/>
    </row>
    <row r="920" spans="2:6">
      <c r="B920" s="3"/>
      <c r="C920" s="4"/>
      <c r="D920" s="4"/>
      <c r="E920" s="2"/>
      <c r="F920" s="2"/>
    </row>
    <row r="921" spans="2:6">
      <c r="B921" s="3"/>
      <c r="C921" s="4"/>
      <c r="D921" s="4"/>
      <c r="E921" s="2"/>
      <c r="F921" s="2"/>
    </row>
    <row r="922" spans="2:6">
      <c r="B922" s="3"/>
      <c r="C922" s="4"/>
      <c r="D922" s="4"/>
      <c r="E922" s="2"/>
      <c r="F922" s="2"/>
    </row>
    <row r="923" spans="2:6">
      <c r="B923" s="3"/>
      <c r="C923" s="4"/>
      <c r="D923" s="4"/>
      <c r="E923" s="2"/>
      <c r="F923" s="2"/>
    </row>
    <row r="924" spans="2:6">
      <c r="B924" s="3"/>
      <c r="C924" s="4"/>
      <c r="D924" s="4"/>
      <c r="E924" s="2"/>
      <c r="F924" s="2"/>
    </row>
    <row r="925" spans="2:6">
      <c r="B925" s="3"/>
      <c r="C925" s="4"/>
      <c r="D925" s="4"/>
      <c r="E925" s="2"/>
      <c r="F925" s="2"/>
    </row>
    <row r="926" spans="2:6">
      <c r="B926" s="3"/>
      <c r="C926" s="4"/>
      <c r="D926" s="4"/>
      <c r="E926" s="2"/>
      <c r="F926" s="2"/>
    </row>
    <row r="927" spans="2:6">
      <c r="B927" s="3"/>
      <c r="C927" s="4"/>
      <c r="D927" s="4"/>
      <c r="E927" s="2"/>
      <c r="F927" s="2"/>
    </row>
    <row r="928" spans="2:6">
      <c r="B928" s="3"/>
      <c r="C928" s="4"/>
      <c r="D928" s="4"/>
      <c r="E928" s="2"/>
      <c r="F928" s="2"/>
    </row>
    <row r="929" spans="2:6">
      <c r="B929" s="3"/>
      <c r="C929" s="4"/>
      <c r="D929" s="4"/>
      <c r="E929" s="2"/>
      <c r="F929" s="2"/>
    </row>
    <row r="930" spans="2:6">
      <c r="B930" s="3"/>
      <c r="C930" s="4"/>
      <c r="D930" s="4"/>
      <c r="E930" s="2"/>
      <c r="F930" s="2"/>
    </row>
    <row r="931" spans="2:6">
      <c r="B931" s="3"/>
      <c r="C931" s="4"/>
      <c r="D931" s="4"/>
      <c r="E931" s="2"/>
      <c r="F931" s="2"/>
    </row>
    <row r="932" spans="2:6">
      <c r="B932" s="3"/>
      <c r="C932" s="4"/>
      <c r="D932" s="4"/>
      <c r="E932" s="2"/>
      <c r="F932" s="2"/>
    </row>
    <row r="933" spans="2:6">
      <c r="B933" s="3"/>
      <c r="C933" s="4"/>
      <c r="D933" s="4"/>
      <c r="E933" s="2"/>
      <c r="F933" s="2"/>
    </row>
    <row r="934" spans="2:6">
      <c r="B934" s="3"/>
      <c r="C934" s="4"/>
      <c r="D934" s="4"/>
      <c r="E934" s="2"/>
      <c r="F934" s="2"/>
    </row>
    <row r="935" spans="2:6">
      <c r="B935" s="3"/>
      <c r="C935" s="4"/>
      <c r="D935" s="4"/>
      <c r="E935" s="2"/>
      <c r="F935" s="2"/>
    </row>
    <row r="936" spans="2:6">
      <c r="B936" s="3"/>
      <c r="C936" s="4"/>
      <c r="D936" s="4"/>
      <c r="E936" s="2"/>
      <c r="F936" s="2"/>
    </row>
    <row r="937" spans="2:6">
      <c r="B937" s="3"/>
      <c r="C937" s="4"/>
      <c r="D937" s="4"/>
      <c r="E937" s="2"/>
      <c r="F937" s="2"/>
    </row>
    <row r="938" spans="2:6">
      <c r="B938" s="3"/>
      <c r="C938" s="4"/>
      <c r="D938" s="4"/>
      <c r="E938" s="2"/>
      <c r="F938" s="2"/>
    </row>
    <row r="939" spans="2:6">
      <c r="B939" s="3"/>
      <c r="C939" s="4"/>
      <c r="D939" s="4"/>
      <c r="E939" s="2"/>
      <c r="F939" s="2"/>
    </row>
    <row r="940" spans="2:6">
      <c r="B940" s="3"/>
      <c r="C940" s="4"/>
      <c r="D940" s="4"/>
      <c r="E940" s="2"/>
      <c r="F940" s="2"/>
    </row>
    <row r="941" spans="2:6">
      <c r="B941" s="3"/>
      <c r="C941" s="4"/>
      <c r="D941" s="4"/>
      <c r="E941" s="2"/>
      <c r="F941" s="2"/>
    </row>
    <row r="942" spans="2:6">
      <c r="B942" s="3"/>
      <c r="C942" s="4"/>
      <c r="D942" s="4"/>
      <c r="E942" s="2"/>
      <c r="F942" s="2"/>
    </row>
    <row r="943" spans="2:6">
      <c r="B943" s="3"/>
      <c r="C943" s="4"/>
      <c r="D943" s="4"/>
      <c r="E943" s="2"/>
      <c r="F943" s="2"/>
    </row>
    <row r="944" spans="2:6">
      <c r="B944" s="3"/>
      <c r="C944" s="4"/>
      <c r="D944" s="4"/>
      <c r="E944" s="2"/>
      <c r="F944" s="2"/>
    </row>
    <row r="945" spans="2:6">
      <c r="B945" s="3"/>
      <c r="C945" s="4"/>
      <c r="D945" s="4"/>
      <c r="E945" s="2"/>
      <c r="F945" s="2"/>
    </row>
    <row r="946" spans="2:6">
      <c r="B946" s="3"/>
      <c r="C946" s="4"/>
      <c r="D946" s="4"/>
      <c r="E946" s="2"/>
      <c r="F946" s="2"/>
    </row>
    <row r="947" spans="2:6">
      <c r="B947" s="3"/>
      <c r="C947" s="4"/>
      <c r="D947" s="4"/>
      <c r="E947" s="2"/>
      <c r="F947" s="2"/>
    </row>
    <row r="948" spans="2:6">
      <c r="B948" s="3"/>
      <c r="C948" s="4"/>
      <c r="D948" s="4"/>
      <c r="E948" s="2"/>
      <c r="F948" s="2"/>
    </row>
    <row r="949" spans="2:6">
      <c r="B949" s="3"/>
      <c r="C949" s="4"/>
      <c r="D949" s="4"/>
      <c r="E949" s="2"/>
      <c r="F949" s="2"/>
    </row>
    <row r="950" spans="2:6">
      <c r="B950" s="3"/>
      <c r="C950" s="4"/>
      <c r="D950" s="4"/>
      <c r="E950" s="2"/>
      <c r="F950" s="2"/>
    </row>
    <row r="951" spans="2:6">
      <c r="B951" s="3"/>
      <c r="C951" s="4"/>
      <c r="D951" s="4"/>
      <c r="E951" s="2"/>
      <c r="F951" s="2"/>
    </row>
    <row r="952" spans="2:6">
      <c r="B952" s="3"/>
      <c r="C952" s="4"/>
      <c r="D952" s="4"/>
      <c r="E952" s="2"/>
      <c r="F952" s="2"/>
    </row>
    <row r="953" spans="2:6">
      <c r="B953" s="3"/>
      <c r="C953" s="4"/>
      <c r="D953" s="4"/>
      <c r="E953" s="2"/>
      <c r="F953" s="2"/>
    </row>
    <row r="954" spans="2:6">
      <c r="B954" s="3"/>
      <c r="C954" s="4"/>
      <c r="D954" s="4"/>
      <c r="E954" s="2"/>
      <c r="F954" s="2"/>
    </row>
    <row r="955" spans="2:6">
      <c r="B955" s="3"/>
      <c r="C955" s="4"/>
      <c r="D955" s="4"/>
      <c r="E955" s="2"/>
      <c r="F955" s="2"/>
    </row>
    <row r="956" spans="2:6">
      <c r="B956" s="3"/>
      <c r="C956" s="4"/>
      <c r="D956" s="4"/>
      <c r="E956" s="2"/>
      <c r="F956" s="2"/>
    </row>
    <row r="957" spans="2:6">
      <c r="B957" s="3"/>
      <c r="C957" s="4"/>
      <c r="D957" s="4"/>
      <c r="E957" s="2"/>
      <c r="F957" s="2"/>
    </row>
    <row r="958" spans="2:6">
      <c r="B958" s="3"/>
      <c r="C958" s="4"/>
      <c r="D958" s="4"/>
      <c r="E958" s="2"/>
      <c r="F958" s="2"/>
    </row>
    <row r="959" spans="2:6">
      <c r="B959" s="3"/>
      <c r="C959" s="4"/>
      <c r="D959" s="4"/>
      <c r="E959" s="2"/>
      <c r="F959" s="2"/>
    </row>
    <row r="960" spans="2:6">
      <c r="B960" s="3"/>
      <c r="C960" s="4"/>
      <c r="D960" s="4"/>
      <c r="E960" s="2"/>
      <c r="F960" s="2"/>
    </row>
    <row r="961" spans="2:6">
      <c r="B961" s="3"/>
      <c r="C961" s="4"/>
      <c r="D961" s="4"/>
      <c r="E961" s="2"/>
      <c r="F961" s="2"/>
    </row>
    <row r="962" spans="2:6">
      <c r="B962" s="3"/>
      <c r="C962" s="4"/>
      <c r="D962" s="4"/>
      <c r="E962" s="2"/>
      <c r="F962" s="2"/>
    </row>
    <row r="963" spans="2:6">
      <c r="B963" s="3"/>
      <c r="C963" s="4"/>
      <c r="D963" s="4"/>
      <c r="E963" s="2"/>
      <c r="F963" s="2"/>
    </row>
    <row r="964" spans="2:6">
      <c r="B964" s="3"/>
      <c r="C964" s="4"/>
      <c r="D964" s="4"/>
      <c r="E964" s="2"/>
      <c r="F964" s="2"/>
    </row>
    <row r="965" spans="2:6">
      <c r="B965" s="3"/>
      <c r="C965" s="4"/>
      <c r="D965" s="4"/>
      <c r="E965" s="2"/>
      <c r="F965" s="2"/>
    </row>
    <row r="966" spans="2:6">
      <c r="B966" s="3"/>
      <c r="C966" s="4"/>
      <c r="D966" s="4"/>
      <c r="E966" s="2"/>
      <c r="F966" s="2"/>
    </row>
    <row r="967" spans="2:6">
      <c r="B967" s="3"/>
      <c r="C967" s="4"/>
      <c r="D967" s="4"/>
      <c r="E967" s="2"/>
      <c r="F967" s="2"/>
    </row>
    <row r="968" spans="2:6">
      <c r="B968" s="3"/>
      <c r="C968" s="4"/>
      <c r="D968" s="4"/>
      <c r="E968" s="2"/>
      <c r="F968" s="2"/>
    </row>
    <row r="969" spans="2:6">
      <c r="B969" s="3"/>
      <c r="C969" s="4"/>
      <c r="D969" s="4"/>
      <c r="E969" s="2"/>
      <c r="F969" s="2"/>
    </row>
    <row r="970" spans="2:6">
      <c r="B970" s="3"/>
      <c r="C970" s="4"/>
      <c r="D970" s="4"/>
      <c r="E970" s="2"/>
      <c r="F970" s="2"/>
    </row>
    <row r="971" spans="2:6">
      <c r="B971" s="3"/>
      <c r="C971" s="4"/>
      <c r="D971" s="4"/>
      <c r="E971" s="2"/>
      <c r="F971" s="2"/>
    </row>
    <row r="972" spans="2:6">
      <c r="B972" s="3"/>
      <c r="C972" s="4"/>
      <c r="D972" s="4"/>
      <c r="E972" s="2"/>
      <c r="F972" s="2"/>
    </row>
    <row r="973" spans="2:6">
      <c r="B973" s="3"/>
      <c r="C973" s="4"/>
      <c r="D973" s="4"/>
      <c r="E973" s="2"/>
      <c r="F973" s="2"/>
    </row>
    <row r="974" spans="2:6">
      <c r="B974" s="3"/>
      <c r="C974" s="4"/>
      <c r="D974" s="4"/>
      <c r="E974" s="2"/>
      <c r="F974" s="2"/>
    </row>
    <row r="975" spans="2:6">
      <c r="B975" s="3"/>
      <c r="C975" s="4"/>
      <c r="D975" s="4"/>
      <c r="E975" s="2"/>
      <c r="F975" s="2"/>
    </row>
    <row r="976" spans="2:6">
      <c r="B976" s="3"/>
      <c r="C976" s="4"/>
      <c r="D976" s="4"/>
      <c r="E976" s="2"/>
      <c r="F976" s="2"/>
    </row>
    <row r="977" spans="2:6">
      <c r="B977" s="3"/>
      <c r="C977" s="4"/>
      <c r="D977" s="4"/>
      <c r="E977" s="2"/>
      <c r="F977" s="2"/>
    </row>
    <row r="978" spans="2:6">
      <c r="B978" s="3"/>
      <c r="C978" s="4"/>
      <c r="D978" s="4"/>
      <c r="E978" s="2"/>
      <c r="F978" s="2"/>
    </row>
    <row r="979" spans="2:6">
      <c r="B979" s="3"/>
      <c r="C979" s="4"/>
      <c r="D979" s="4"/>
      <c r="E979" s="2"/>
      <c r="F979" s="2"/>
    </row>
    <row r="980" spans="2:6">
      <c r="B980" s="3"/>
      <c r="C980" s="4"/>
      <c r="D980" s="4"/>
      <c r="E980" s="2"/>
      <c r="F980" s="2"/>
    </row>
    <row r="981" spans="2:6">
      <c r="B981" s="3"/>
      <c r="C981" s="4"/>
      <c r="D981" s="4"/>
      <c r="E981" s="2"/>
      <c r="F981" s="2"/>
    </row>
    <row r="982" spans="2:6">
      <c r="B982" s="3"/>
      <c r="C982" s="4"/>
      <c r="D982" s="4"/>
      <c r="E982" s="2"/>
      <c r="F982" s="2"/>
    </row>
    <row r="983" spans="2:6">
      <c r="B983" s="3"/>
      <c r="C983" s="4"/>
      <c r="D983" s="4"/>
      <c r="E983" s="2"/>
      <c r="F983" s="2"/>
    </row>
    <row r="984" spans="2:6">
      <c r="B984" s="3"/>
      <c r="C984" s="4"/>
      <c r="D984" s="4"/>
      <c r="E984" s="2"/>
      <c r="F984" s="2"/>
    </row>
    <row r="985" spans="2:6">
      <c r="B985" s="3"/>
      <c r="C985" s="4"/>
      <c r="D985" s="4"/>
      <c r="E985" s="2"/>
      <c r="F985" s="2"/>
    </row>
    <row r="986" spans="2:6">
      <c r="B986" s="3"/>
      <c r="C986" s="4"/>
      <c r="D986" s="4"/>
      <c r="E986" s="2"/>
      <c r="F986" s="2"/>
    </row>
    <row r="987" spans="2:6">
      <c r="B987" s="3"/>
      <c r="C987" s="4"/>
      <c r="D987" s="4"/>
      <c r="E987" s="2"/>
      <c r="F987" s="2"/>
    </row>
    <row r="988" spans="2:6">
      <c r="B988" s="3"/>
      <c r="C988" s="4"/>
      <c r="D988" s="4"/>
      <c r="E988" s="2"/>
      <c r="F988" s="2"/>
    </row>
    <row r="989" spans="2:6">
      <c r="B989" s="3"/>
      <c r="C989" s="4"/>
      <c r="D989" s="4"/>
      <c r="E989" s="2"/>
      <c r="F989" s="2"/>
    </row>
    <row r="990" spans="2:6">
      <c r="B990" s="3"/>
      <c r="C990" s="4"/>
      <c r="D990" s="4"/>
      <c r="E990" s="2"/>
      <c r="F990" s="2"/>
    </row>
    <row r="991" spans="2:6">
      <c r="B991" s="3"/>
      <c r="C991" s="4"/>
      <c r="D991" s="4"/>
      <c r="E991" s="2"/>
      <c r="F991" s="2"/>
    </row>
    <row r="992" spans="2:6">
      <c r="B992" s="3"/>
      <c r="C992" s="4"/>
      <c r="D992" s="4"/>
      <c r="E992" s="2"/>
      <c r="F992" s="2"/>
    </row>
    <row r="993" spans="2:6">
      <c r="B993" s="3"/>
      <c r="C993" s="4"/>
      <c r="D993" s="4"/>
      <c r="E993" s="2"/>
      <c r="F993" s="2"/>
    </row>
    <row r="994" spans="2:6">
      <c r="B994" s="3"/>
      <c r="C994" s="4"/>
      <c r="D994" s="4"/>
      <c r="E994" s="2"/>
      <c r="F994" s="2"/>
    </row>
    <row r="995" spans="2:6">
      <c r="B995" s="3"/>
      <c r="C995" s="4"/>
      <c r="D995" s="4"/>
      <c r="E995" s="2"/>
      <c r="F995" s="2"/>
    </row>
    <row r="996" spans="2:6">
      <c r="B996" s="3"/>
      <c r="C996" s="4"/>
      <c r="D996" s="4"/>
      <c r="E996" s="2"/>
      <c r="F996" s="2"/>
    </row>
  </sheetData>
  <mergeCells count="14">
    <mergeCell ref="A1:F1"/>
    <mergeCell ref="E2:F2"/>
    <mergeCell ref="E15:F15"/>
    <mergeCell ref="A16:D16"/>
    <mergeCell ref="A14:F14"/>
    <mergeCell ref="B20:D20"/>
    <mergeCell ref="E20:F20"/>
    <mergeCell ref="A3:C3"/>
    <mergeCell ref="D2:D3"/>
    <mergeCell ref="A11:D11"/>
    <mergeCell ref="A12:D12"/>
    <mergeCell ref="A13:D13"/>
    <mergeCell ref="E12:F12"/>
    <mergeCell ref="E13:F1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dc:creator>
  <cp:keywords/>
  <dc:description/>
  <cp:lastModifiedBy>Esthefany Chaverra Mosquera</cp:lastModifiedBy>
  <cp:revision/>
  <dcterms:created xsi:type="dcterms:W3CDTF">2020-08-10T23:59:28Z</dcterms:created>
  <dcterms:modified xsi:type="dcterms:W3CDTF">2025-11-04T00:49:03Z</dcterms:modified>
  <cp:category/>
  <cp:contentStatus/>
</cp:coreProperties>
</file>