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2"/>
  <workbookPr/>
  <mc:AlternateContent xmlns:mc="http://schemas.openxmlformats.org/markup-compatibility/2006">
    <mc:Choice Requires="x15">
      <x15ac:absPath xmlns:x15ac="http://schemas.microsoft.com/office/spreadsheetml/2010/11/ac" url="/Volumes/NO NAME/AÑO 2025/PROYECTOS 2025/PROYECTO ADULTO MAYOR SEGUNDA TEMPORADA 2025/DOCUMENTOS ADULTO MAYOR 1 MES Y MEDIO AJUSTADO/"/>
    </mc:Choice>
  </mc:AlternateContent>
  <xr:revisionPtr revIDLastSave="0" documentId="13_ncr:1_{33A6C07E-D8AE-2647-A3E1-A9FD8F973519}" xr6:coauthVersionLast="47" xr6:coauthVersionMax="47" xr10:uidLastSave="{00000000-0000-0000-0000-000000000000}"/>
  <bookViews>
    <workbookView xWindow="0" yWindow="760" windowWidth="30240" windowHeight="17780" xr2:uid="{00000000-000D-0000-FFFF-FFFF00000000}"/>
  </bookViews>
  <sheets>
    <sheet name="PRESUPUESTO" sheetId="4" r:id="rId1"/>
  </sheets>
  <definedNames>
    <definedName name="_xlnm.Print_Area" localSheetId="0">PRESUPUESTO!$A$1:$G$136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4" i="4" l="1"/>
  <c r="G114" i="4"/>
  <c r="G113" i="4"/>
  <c r="G112" i="4"/>
  <c r="G111" i="4"/>
  <c r="G115" i="4" s="1"/>
  <c r="G110" i="4"/>
  <c r="G109" i="4"/>
  <c r="G134" i="4"/>
  <c r="G133" i="4"/>
  <c r="G132" i="4"/>
  <c r="G71" i="4"/>
  <c r="G76" i="4"/>
  <c r="G75" i="4"/>
  <c r="G74" i="4"/>
  <c r="G124" i="4" l="1"/>
  <c r="G130" i="4"/>
  <c r="G94" i="4"/>
  <c r="G93" i="4"/>
  <c r="G92" i="4"/>
  <c r="G95" i="4" s="1"/>
  <c r="G53" i="4" l="1"/>
  <c r="G55" i="4"/>
  <c r="G54" i="4"/>
  <c r="G30" i="4"/>
  <c r="G42" i="4"/>
  <c r="G52" i="4"/>
  <c r="G51" i="4"/>
  <c r="G50" i="4"/>
  <c r="G56" i="4" s="1"/>
  <c r="G119" i="4"/>
  <c r="G120" i="4" s="1"/>
  <c r="G41" i="4"/>
  <c r="G45" i="4"/>
  <c r="G43" i="4"/>
  <c r="G40" i="4"/>
  <c r="G39" i="4"/>
  <c r="G38" i="4"/>
  <c r="G25" i="4"/>
  <c r="G14" i="4"/>
  <c r="G13" i="4"/>
  <c r="G46" i="4" l="1"/>
  <c r="G6" i="4"/>
  <c r="G131" i="4" l="1"/>
  <c r="G129" i="4"/>
  <c r="G128" i="4"/>
  <c r="G127" i="4"/>
  <c r="G126" i="4"/>
  <c r="G125" i="4"/>
  <c r="G123" i="4"/>
  <c r="G104" i="4"/>
  <c r="G103" i="4"/>
  <c r="G102" i="4"/>
  <c r="G101" i="4"/>
  <c r="G100" i="4"/>
  <c r="G99" i="4"/>
  <c r="G88" i="4"/>
  <c r="G89" i="4" s="1"/>
  <c r="G84" i="4"/>
  <c r="G83" i="4"/>
  <c r="G82" i="4"/>
  <c r="G81" i="4"/>
  <c r="G80" i="4"/>
  <c r="G79" i="4"/>
  <c r="G78" i="4"/>
  <c r="G77" i="4"/>
  <c r="G73" i="4"/>
  <c r="G72" i="4"/>
  <c r="G67" i="4"/>
  <c r="G66" i="4"/>
  <c r="G65" i="4"/>
  <c r="G64" i="4"/>
  <c r="G63" i="4"/>
  <c r="G59" i="4"/>
  <c r="G60" i="4" s="1"/>
  <c r="G33" i="4"/>
  <c r="G32" i="4"/>
  <c r="G31" i="4"/>
  <c r="G29" i="4"/>
  <c r="G28" i="4"/>
  <c r="G27" i="4"/>
  <c r="G26" i="4"/>
  <c r="G20" i="4"/>
  <c r="G19" i="4"/>
  <c r="G18" i="4"/>
  <c r="G17" i="4"/>
  <c r="G16" i="4"/>
  <c r="G15" i="4"/>
  <c r="G8" i="4"/>
  <c r="G7" i="4"/>
  <c r="G5" i="4"/>
  <c r="G9" i="4" l="1"/>
  <c r="G21" i="4"/>
  <c r="G68" i="4"/>
  <c r="G85" i="4"/>
  <c r="G34" i="4"/>
  <c r="G105" i="4"/>
  <c r="G135" i="4"/>
  <c r="G136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tc={682EAE54-64CD-4CFE-BD5C-2AAE3B4BAB0A}</author>
    <author>tc={72058F73-812F-4701-A39C-F9FA8F6850B3}</author>
  </authors>
  <commentList>
    <comment ref="A38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Punto 6.1nuevamnete pregunto? Los instrumentos y accesorios, se comparan, alquilaran o se pediran prestados en la comunidad?</t>
        </r>
      </text>
    </comment>
    <comment ref="A119" authorId="1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7.1. Hay que tener en cuenta que un trasporte no suple.
Uno se necesita para el T.H. donde se inicia para socializacion y concertacion según usos y costumbres para dar inicio al proyecto, mas los 4 meses de aplicaion pedagogico de los temas de este proyecto.
Y el 2do vehiculo para el traslado de los materiales carpas y demas para los 4 meses de capaciatacion</t>
        </r>
      </text>
    </comment>
  </commentList>
</comments>
</file>

<file path=xl/sharedStrings.xml><?xml version="1.0" encoding="utf-8"?>
<sst xmlns="http://schemas.openxmlformats.org/spreadsheetml/2006/main" count="334" uniqueCount="113">
  <si>
    <t>ITEM</t>
  </si>
  <si>
    <t>DESCRIPCIÓN GENERAL</t>
  </si>
  <si>
    <t>UNIDAD DE MEDIDA</t>
  </si>
  <si>
    <t>CANT</t>
  </si>
  <si>
    <t>V/UNITARIO</t>
  </si>
  <si>
    <t>V/TOTAL</t>
  </si>
  <si>
    <t>UND</t>
  </si>
  <si>
    <t>SUBTOTAL RECURSO HUMANO</t>
  </si>
  <si>
    <t>1. RECURSO HUMANO DEL PROYECTO</t>
  </si>
  <si>
    <t>GLOBAL</t>
  </si>
  <si>
    <t>AUXILIAR DE ENFERMERIA</t>
  </si>
  <si>
    <t>TIEMPO</t>
  </si>
  <si>
    <t>TIEMPO /MES</t>
  </si>
  <si>
    <t>Arreglo decorativo temático y ambientación del sitio</t>
  </si>
  <si>
    <t>Alquiler de sillas plásticas sin brazos (a adultos mayores beneficiarios del programa, familiar acompañante y equipo de acompañamiento logístico)</t>
  </si>
  <si>
    <t>Alquiler de mesas rectangulares con mantel</t>
  </si>
  <si>
    <t>Alquiler de mesas cuadrada con mantel</t>
  </si>
  <si>
    <t>Animación (recreacionista)</t>
  </si>
  <si>
    <t>Grupo folclórico de la zona</t>
  </si>
  <si>
    <t>HORA</t>
  </si>
  <si>
    <t>JORNADAS</t>
  </si>
  <si>
    <t>SUBTOTAL DOTACIÓN DE UNIFORMES PARA TALENTO HUMANO</t>
  </si>
  <si>
    <t>CANT/ RRHH</t>
  </si>
  <si>
    <t>SUBTOTAL DOTACIÓN DE UNIFORMES PARA ADULTOS MAYORES</t>
  </si>
  <si>
    <t>Camiseta tipo polo marcada con logo del municipio  para la población Adulto Mayor.</t>
  </si>
  <si>
    <t>Sudadera en Algodón marcada con logo del municipio  para la población Adulto Mayor.</t>
  </si>
  <si>
    <t xml:space="preserve">Par de Zapatos Tipo Tenis color blanco para la población Adulto Mayor. </t>
  </si>
  <si>
    <t>Gorras Diseño cerrado con visera ligeramente curvada</t>
  </si>
  <si>
    <t>Mochila</t>
  </si>
  <si>
    <t>CANT/ ADULTOS</t>
  </si>
  <si>
    <t>TIEMPO/MES</t>
  </si>
  <si>
    <t>Servicio de transporte (Ida y Regreso) a los adultos mayores beneficiarios del proyecto.</t>
  </si>
  <si>
    <t>SUBTOTAL TRANSPORTE ADULTOS MAYORES</t>
  </si>
  <si>
    <t>GLB</t>
  </si>
  <si>
    <t>SUBTOTAL PUBLICIDAD, PAPELERIA Y OTROS</t>
  </si>
  <si>
    <t>Pendones en banner con medidas de 100x200 cms</t>
  </si>
  <si>
    <t>Porta pendón araña reforzado</t>
  </si>
  <si>
    <t>Carpetas legajadoras A-Z oficio (folder archivador)</t>
  </si>
  <si>
    <t>Cajas de clip metálico sencillo</t>
  </si>
  <si>
    <t>Almohadilla de huellero dactilar</t>
  </si>
  <si>
    <t>Tablas de apoyo para escribir (de campo)</t>
  </si>
  <si>
    <t>Empaque – saco polipropileno con medidas 70 cms x 50 cms marcado con el logo de la alcaldía de Manaure, Guajira y descripción de contenido de mercado a una cara.</t>
  </si>
  <si>
    <t>SUBTOTAL PAQUETES ALIMENTARIOS</t>
  </si>
  <si>
    <t>Arreglo decorativo del lugar</t>
  </si>
  <si>
    <t xml:space="preserve">Servicio de Estilistas de belleza Certificadas. 
A razón de $ 90,000 el valor de la Hora de Servicio.
</t>
  </si>
  <si>
    <t>SUBTOTAL JORNADA DE BELLEZA</t>
  </si>
  <si>
    <t>SUBTOTAL JORNADA DE BIENVENIDA Y CIERRE DEL PROGRAMA</t>
  </si>
  <si>
    <t xml:space="preserve">REFRIGERIO:
Opción 1: Pastel de hojaldre de pollo y/o carne x 250 gr. con jugo tetrapack x 250 ml.
Opción 2: Empanada de pollo y/o carne x 250 gr. con gaseosa o jugo en botella plastica x 600 ml.
</t>
  </si>
  <si>
    <t>Almuerzo Ejecutivo: incluye: 1 Proteína, 1 Carbohidrato, 1 Sopa, 1 Harina 1 Ensalada, 1 Bebida de 300ml.</t>
  </si>
  <si>
    <t>Resma Papel Blanco tamaño carta de 75 Gr</t>
  </si>
  <si>
    <t>Caja de lapiceros x12 alta calidad y larga duración 0,38 mm punta fina - no tóxico y sin ácidos</t>
  </si>
  <si>
    <t>Sticker adhesivo de 10x10 cms, información de elementos de aseo.</t>
  </si>
  <si>
    <t>COMPONENTE 1:  ACTIVIDADES EDUCATIVAS, QUE ORIENTEN Y GARANTICEN LA VIDA DIGNA, PLENA Y PARTICIPATIVA DE LA POBLACIÓN DEL ADULTO MAYOR.</t>
  </si>
  <si>
    <t>COMPONENTE 3: APOYO SOCIAL Y PSICOLÓGICO DIRIGIDO AL ADULTO MAYOR DEL MUNICIPIO, INCLUYE JORNADA DE HIGIENE Y AUTOCUIDADO</t>
  </si>
  <si>
    <t>TOTAL  PROYECTO</t>
  </si>
  <si>
    <t xml:space="preserve">Hidratación: botellas de agua de 300 ml </t>
  </si>
  <si>
    <t xml:space="preserve">COORDINADOR DEL PROYECTO </t>
  </si>
  <si>
    <t xml:space="preserve">KIT DE ASEO PERSONAL: Incluye los siguientes productos: 1 unidad de Jabón de baño en barra para el cuerpo x 120gr, 1 unidad de Rollo de papel higiénico doble hoja x 50mts, 1 unidad de Crema dental de 60ml, 1 unidad de Cepillo dental adulto.
A razón de $ 15,000 el valor de cada KIT.
</t>
  </si>
  <si>
    <r>
      <rPr>
        <b/>
        <sz val="10"/>
        <color theme="1"/>
        <rFont val="Tw Cen MT"/>
        <family val="2"/>
      </rPr>
      <t>KIT DE PAQUETE ALIMENTARIO:</t>
    </r>
    <r>
      <rPr>
        <sz val="10"/>
        <color theme="1"/>
        <rFont val="Tw Cen MT"/>
        <family val="2"/>
      </rPr>
      <t xml:space="preserve"> Incluye los siguientes productos de la canasta familiar básica: 2 unidades de Azúcar x500 gr, 1 unidad de sal x 500 gr, 2 unidades de Aceite vegetal x 500 cc, 2 unidades de Lenteja   x 500 gr, 2 unidades de Pasta larga x 500gr, 2 unidades de Leche en polvo entera  x bolsa de 400 gr,  6 unidades de Arroz  x 500 gr, 2 unidades de Frijol Zaragoza  de 500 gr, 4 unidades de Bolsa de avena molida x 200gr, 2 Paquete de galleta salada x taco, 2 unidades de Lata de atún x 175gr, 3 unidades de Harina de maíz x 500 gr, 1 unidad de Café x 500 gr, 3 unidades de Panela  x 500 gr,  1 unidad de Chocolate x 500 gr, 3 unidades de Harina de trigo fortificada x 500 gr. 
</t>
    </r>
    <r>
      <rPr>
        <b/>
        <sz val="10"/>
        <color theme="1"/>
        <rFont val="Tw Cen MT"/>
        <family val="2"/>
      </rPr>
      <t>A razón de $ 180,000 el valor de cada KIT.</t>
    </r>
    <r>
      <rPr>
        <sz val="10"/>
        <color theme="1"/>
        <rFont val="Tw Cen MT"/>
        <family val="2"/>
      </rPr>
      <t xml:space="preserve">
</t>
    </r>
  </si>
  <si>
    <t>PROFESIONALES</t>
  </si>
  <si>
    <t>Facilitadores para las acciones logísticas y mantenimiento  (Título de bachiller).</t>
  </si>
  <si>
    <t xml:space="preserve">Folleto Tríptico temático, doble cara, tamaño oficio, papel
propalcote brillante, full color </t>
  </si>
  <si>
    <t xml:space="preserve">Alquiler de un equipo de amplificación de sonido portátil semiprofesional de 1500w, consola de 4 canales y 2 microfonos por 2 horas diarias </t>
  </si>
  <si>
    <t xml:space="preserve">SUBTOTAL PARA JORNADA DE VALORACION EN EL MES 1 Y 2 </t>
  </si>
  <si>
    <t xml:space="preserve">Actividad lúdico-recreativa que incentiva el flujo sanguíneo, mejora la flexibilidad del cuerpo y coordina los movimientos para mejorar la salud y el bienestar de los adultos mayores. </t>
  </si>
  <si>
    <t>SUBTOTAL JORNADA DE RUMBATERAPIA</t>
  </si>
  <si>
    <t xml:space="preserve">Fomento de actividades culturales y lúdicos para el aprovechamiento del tiempo y la interacción familiar para mejorar la salud y el bienestar de los adultos mayores. </t>
  </si>
  <si>
    <t xml:space="preserve">Arreglo decorativo temático y ambientación del sitio relacionado a la cultura wayuu: incluye: mochilas, chinchorros, mantas, sombreros o waireñas, que son piezas textiles representativas de la comunidad wayuu, etc. </t>
  </si>
  <si>
    <t>Grupo de Música folclórica de la zona (Grupo Musical con Instrumentos como La Kasha (tambor), Sawawa (flauta de carrizo), Maasi, Taliraai (violín guajiro), Wontorovooi (flauta de carrizo) y otros.  )  conformado por 4 a 10 músicos para amenización de jornada cultural.</t>
  </si>
  <si>
    <t xml:space="preserve">Alquiler de carpas de 9,00 mts X 6,00 mts,  con estructura de Tubos de Hierro. Resistente al sol y la lluvia con lona 100% impermeable. </t>
  </si>
  <si>
    <t>SUBTOTAL ACTIVIDADES Y ENCUENTROS FOLCLÓRICOS DE MÚSICA Y DANZA TRADICIONAL WAYUU</t>
  </si>
  <si>
    <t>4. ACTIVIDADES Y ENCUENTROS FOLCLÓRICOS DE MÚSICA Y DANZA TRADICIONAL WAYUU PARA ADULTOS MAYORES</t>
  </si>
  <si>
    <t>3. LOGÍSTICA PARA JORNADA DE RUMBATERAPIA, ACTIVIDAD LÚDICAS Y RECREATIVAS PARA ADULTOS MAYORES</t>
  </si>
  <si>
    <t>Alquiler de vehículo todo terreno, campero o camioneta o pick-up, ya sea cabinados o doble cabina o de vagón, con capacidad mínima de 4 pasajeros, Full equipo. (Incluye conductor, combustible. Por mes)</t>
  </si>
  <si>
    <t>2.  LOGÍSTICA PARA JORNADA DE VALORACIÓN NUTRICIONAL, ODONTOLOGICA, FISIOTERAPEUTICA, OPTOMETRICA Y FONOAUDIOLOGICA PARA ADULTOS MAYORES</t>
  </si>
  <si>
    <t>5. ACTIVIDADES DE ESPARCIMIENTO DEPORTIVO Y RECREATIVO PARA ADULTOS MAYORES</t>
  </si>
  <si>
    <t>Ejercicios y Movimiento Corporal: Caminatas ecológicas, aeróbicos y actividades de seguimiento de pasos, que ayudan a mantener el equilibrio, la coordinación y la elasticidad.</t>
  </si>
  <si>
    <t>Servicios de valoración y atención psicosocial para mantener la salud cerebral, estimular la mente, y fomentar un estilo de vida activo.</t>
  </si>
  <si>
    <t>3,8</t>
  </si>
  <si>
    <t>5,6</t>
  </si>
  <si>
    <t>6. DOTACIÓN DE UNIFORMES PARA TALENTO HUMANO</t>
  </si>
  <si>
    <t>7. DOTACIÓN DE UNIFORMES PARA ADULTOS MAYORES</t>
  </si>
  <si>
    <t>8. PUBLICIDAD, PAPELERIA Y OTROS</t>
  </si>
  <si>
    <t>8,10</t>
  </si>
  <si>
    <t>8,11</t>
  </si>
  <si>
    <t>9. PAQUETES ALIMENTARIOS</t>
  </si>
  <si>
    <t xml:space="preserve">Kit visual (Gotas lubricantes o lágrimas artificiales para
aliviar la sequedad ocular x 15 ml, pañuelo de papel
desechable y bolsa de tela reutilizable)
</t>
  </si>
  <si>
    <t>N/A</t>
  </si>
  <si>
    <t xml:space="preserve">Kit auditivo (Solución limpiadora para oído  x 40 ml y copitos
de algodón x 150 unidades)
</t>
  </si>
  <si>
    <t>10. KIT DE ASEO PERSONAL, VISUAL Y AUDITIVO</t>
  </si>
  <si>
    <t xml:space="preserve">Perifoneo informativo 4 horas por día con mensajes en temas alusivos (Incluye vehículo, sonido, chofer y combustible) </t>
  </si>
  <si>
    <t>DIAS</t>
  </si>
  <si>
    <t>Diseño de promoción  y difusión del evento a través de contenidos digitales y piezas audiovisuales para difundir en las redes sociales, así como en medios de comunicación locales, regionales y masivos.</t>
  </si>
  <si>
    <t xml:space="preserve">CUÑAS RADIALES de 30 segundos con mensajes </t>
  </si>
  <si>
    <t>Pendón tipo pvc de 2 metros por 3 metros con ojetes metálico incluye diseño</t>
  </si>
  <si>
    <t>8,12</t>
  </si>
  <si>
    <t>8,13</t>
  </si>
  <si>
    <t>8,14</t>
  </si>
  <si>
    <t>Grupo de baile folclórico de la zona (Grupo de Danzas como bailes como la Yonna y Kaulayaa.) conformado por grupo y bailarines si aplica y los equipos del grupo para amenización de jornada cultural. Duración de 1 hora aproximadamente con los cortes que se programen durante el evento.</t>
  </si>
  <si>
    <t>11. JORNADA DE CUIDADO PERSONAL PARA ADULTOS MAYORES</t>
  </si>
  <si>
    <t xml:space="preserve">Capacitación sobre cómo mantener un estilo de vida saludable y prevenir problemas de salud. </t>
  </si>
  <si>
    <t xml:space="preserve">Cartillas con información de campañas a realizarse. Tamaño
Oficio de 10 hojas con logo de la administración municipal y
portada personalizada. Guía educativa con consejos sobre
higiene visual y cuidado de los ojos y limpieza correcta de los
oidos. </t>
  </si>
  <si>
    <t>12. JORNADA DE CAPACITACION TEMATICA PROMOCIÓN DE HÁBITOS SALUDABLES PARA ADULTOS MAYORES</t>
  </si>
  <si>
    <t xml:space="preserve">Kit de Camiseta tipo polo y gorra con logo de los distintivos del
programa y la administración municipal, para el equipo de trabajo.
</t>
  </si>
  <si>
    <t>13. TRANSPORTE ADULTOS MAYORES</t>
  </si>
  <si>
    <t>14. JORNADA DE BIENVENIDA Y CIERRE DEL PROGRAMA</t>
  </si>
  <si>
    <t>14,10</t>
  </si>
  <si>
    <t>14,11</t>
  </si>
  <si>
    <t>14,12</t>
  </si>
  <si>
    <t>FORTALECIMIENTO DEL BIENESTAR SOCIAL Y PROTECCIÓN INTEGRAL DE LA POBLACIÓN ADULTO MAYOR EN ESTADO DE VULNERABILIDAD EN EL MUNICIPIO DE MANAURE, LA GUAJIRA</t>
  </si>
  <si>
    <t>SUBTOTAL ACTIVIDADES DE ESPARCIMIENTO DEPORTIVO Y RECREATIVO PARA ADULTOS MAYORES</t>
  </si>
  <si>
    <t>SUBTOTAL KIT DE ASEO PERSONAL, VISUAL Y AUDITIVO</t>
  </si>
  <si>
    <t>SUBTOTAL JORNADA DE CAPACITACION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</si>
</sst>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3" formatCode="_-* #,##0.00_-;\-* #,##0.00_-;_-* &quot;-&quot;??_-;_-@_-"/>
    <numFmt numFmtId="164" formatCode="&quot;$&quot;#,##0"/>
    <numFmt numFmtId="165" formatCode="_-* #,##0_-;\-* #,##0_-;_-* &quot;-&quot;??_-;_-@_-"/>
    <numFmt numFmtId="166" formatCode="&quot;$&quot;#,##0.00"/>
    <numFmt numFmtId="167" formatCode="&quot;$&quot;\ #,##0"/>
    <numFmt numFmtId="168" formatCode="[$$-240A]\ #,##0"/>
    <numFmt numFmtId="169" formatCode="0.0"/>
    <numFmt numFmtId="170" formatCode="&quot;$&quot;#,##0;[Red]\-&quot;$&quot;#,##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Tw Cen MT"/>
      <family val="2"/>
    </font>
    <font>
      <sz val="11"/>
      <color theme="1"/>
      <name val="Calibri"/>
      <family val="2"/>
      <scheme val="minor"/>
    </font>
    <font>
      <b/>
      <sz val="10"/>
      <color theme="1"/>
      <name val="Tw Cen MT"/>
      <family val="2"/>
    </font>
    <font>
      <sz val="10"/>
      <name val="Calibri"/>
      <family val="2"/>
      <scheme val="minor"/>
    </font>
    <font>
      <sz val="10"/>
      <color rgb="FF000000"/>
      <name val="Tw Cen MT"/>
      <family val="2"/>
    </font>
    <font>
      <b/>
      <sz val="9"/>
      <color theme="1"/>
      <name val="Tw Cen MT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Tw Cen MT"/>
      <family val="2"/>
    </font>
    <font>
      <b/>
      <sz val="11"/>
      <color theme="1"/>
      <name val="Tw Cen MT"/>
      <family val="2"/>
    </font>
  </fonts>
  <fills count="8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96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6" fontId="1" fillId="3" borderId="8" xfId="0" applyNumberFormat="1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right" vertical="center" wrapText="1"/>
    </xf>
    <xf numFmtId="6" fontId="3" fillId="0" borderId="6" xfId="0" applyNumberFormat="1" applyFont="1" applyBorder="1" applyAlignment="1">
      <alignment horizontal="right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0" xfId="0" applyFont="1"/>
    <xf numFmtId="0" fontId="5" fillId="0" borderId="7" xfId="0" applyFont="1" applyBorder="1" applyAlignment="1">
      <alignment horizontal="center" vertical="center" wrapText="1"/>
    </xf>
    <xf numFmtId="0" fontId="6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6" fontId="3" fillId="0" borderId="6" xfId="0" applyNumberFormat="1" applyFont="1" applyBorder="1" applyAlignment="1">
      <alignment horizontal="right" wrapText="1"/>
    </xf>
    <xf numFmtId="0" fontId="3" fillId="0" borderId="16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 wrapText="1"/>
    </xf>
    <xf numFmtId="0" fontId="3" fillId="0" borderId="12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2" xfId="0" applyFont="1" applyBorder="1" applyAlignment="1">
      <alignment wrapText="1"/>
    </xf>
    <xf numFmtId="0" fontId="7" fillId="0" borderId="12" xfId="0" applyFont="1" applyBorder="1" applyAlignment="1">
      <alignment vertical="center"/>
    </xf>
    <xf numFmtId="164" fontId="0" fillId="0" borderId="16" xfId="1" applyNumberFormat="1" applyFont="1" applyBorder="1" applyAlignment="1"/>
    <xf numFmtId="165" fontId="3" fillId="0" borderId="16" xfId="1" applyNumberFormat="1" applyFont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right" vertical="center" wrapText="1"/>
    </xf>
    <xf numFmtId="166" fontId="3" fillId="0" borderId="16" xfId="1" applyNumberFormat="1" applyFont="1" applyBorder="1" applyAlignment="1">
      <alignment vertical="center"/>
    </xf>
    <xf numFmtId="6" fontId="0" fillId="0" borderId="0" xfId="0" applyNumberFormat="1"/>
    <xf numFmtId="167" fontId="3" fillId="0" borderId="12" xfId="1" applyNumberFormat="1" applyFont="1" applyBorder="1" applyAlignment="1">
      <alignment vertical="center" wrapText="1"/>
    </xf>
    <xf numFmtId="167" fontId="3" fillId="0" borderId="12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top" wrapText="1"/>
    </xf>
    <xf numFmtId="49" fontId="3" fillId="0" borderId="12" xfId="1" applyNumberFormat="1" applyFont="1" applyBorder="1" applyAlignment="1">
      <alignment vertical="top" wrapText="1"/>
    </xf>
    <xf numFmtId="167" fontId="3" fillId="0" borderId="16" xfId="1" applyNumberFormat="1" applyFont="1" applyBorder="1"/>
    <xf numFmtId="0" fontId="3" fillId="0" borderId="12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 wrapText="1"/>
    </xf>
    <xf numFmtId="167" fontId="3" fillId="0" borderId="16" xfId="1" applyNumberFormat="1" applyFont="1" applyBorder="1" applyAlignment="1"/>
    <xf numFmtId="167" fontId="3" fillId="0" borderId="12" xfId="1" applyNumberFormat="1" applyFont="1" applyBorder="1"/>
    <xf numFmtId="0" fontId="3" fillId="0" borderId="12" xfId="0" applyFont="1" applyBorder="1" applyAlignment="1">
      <alignment horizontal="justify" vertical="center" wrapText="1"/>
    </xf>
    <xf numFmtId="0" fontId="3" fillId="0" borderId="16" xfId="0" applyFont="1" applyBorder="1" applyAlignment="1">
      <alignment vertical="top" wrapText="1"/>
    </xf>
    <xf numFmtId="167" fontId="3" fillId="0" borderId="12" xfId="1" applyNumberFormat="1" applyFont="1" applyBorder="1" applyAlignment="1">
      <alignment wrapText="1"/>
    </xf>
    <xf numFmtId="167" fontId="3" fillId="0" borderId="12" xfId="0" applyNumberFormat="1" applyFont="1" applyBorder="1" applyAlignment="1">
      <alignment horizontal="right" wrapText="1"/>
    </xf>
    <xf numFmtId="0" fontId="3" fillId="0" borderId="6" xfId="0" applyFont="1" applyBorder="1" applyAlignment="1">
      <alignment horizontal="justify" vertical="center" wrapText="1"/>
    </xf>
    <xf numFmtId="0" fontId="7" fillId="0" borderId="19" xfId="0" applyFont="1" applyBorder="1" applyAlignment="1">
      <alignment horizontal="left" vertical="center" wrapText="1"/>
    </xf>
    <xf numFmtId="167" fontId="3" fillId="0" borderId="16" xfId="1" applyNumberFormat="1" applyFont="1" applyBorder="1" applyAlignment="1">
      <alignment vertical="center"/>
    </xf>
    <xf numFmtId="168" fontId="7" fillId="0" borderId="23" xfId="0" applyNumberFormat="1" applyFont="1" applyBorder="1"/>
    <xf numFmtId="168" fontId="7" fillId="0" borderId="23" xfId="0" applyNumberFormat="1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169" fontId="3" fillId="0" borderId="7" xfId="0" applyNumberFormat="1" applyFont="1" applyBorder="1" applyAlignment="1">
      <alignment horizontal="center" vertical="center" wrapText="1"/>
    </xf>
    <xf numFmtId="167" fontId="3" fillId="0" borderId="12" xfId="1" applyNumberFormat="1" applyFont="1" applyBorder="1" applyAlignment="1"/>
    <xf numFmtId="164" fontId="3" fillId="0" borderId="12" xfId="0" applyNumberFormat="1" applyFont="1" applyBorder="1" applyAlignment="1">
      <alignment horizontal="right" wrapText="1"/>
    </xf>
    <xf numFmtId="0" fontId="3" fillId="0" borderId="12" xfId="0" applyFont="1" applyBorder="1" applyAlignment="1">
      <alignment horizontal="center" vertical="center"/>
    </xf>
    <xf numFmtId="6" fontId="12" fillId="3" borderId="8" xfId="0" applyNumberFormat="1" applyFont="1" applyFill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6" fontId="10" fillId="7" borderId="6" xfId="0" applyNumberFormat="1" applyFont="1" applyFill="1" applyBorder="1" applyAlignment="1">
      <alignment horizontal="right" vertical="center" wrapText="1"/>
    </xf>
    <xf numFmtId="0" fontId="7" fillId="0" borderId="12" xfId="0" applyFont="1" applyBorder="1" applyAlignment="1">
      <alignment horizontal="justify" vertical="center" wrapText="1"/>
    </xf>
    <xf numFmtId="0" fontId="7" fillId="0" borderId="12" xfId="0" applyFont="1" applyBorder="1" applyAlignment="1">
      <alignment horizontal="center" vertical="center" wrapText="1"/>
    </xf>
    <xf numFmtId="170" fontId="7" fillId="0" borderId="12" xfId="0" applyNumberFormat="1" applyFont="1" applyBorder="1" applyAlignment="1">
      <alignment horizontal="right" vertical="center" wrapText="1"/>
    </xf>
    <xf numFmtId="164" fontId="7" fillId="0" borderId="12" xfId="0" applyNumberFormat="1" applyFont="1" applyBorder="1" applyAlignment="1">
      <alignment horizontal="right" vertical="center" wrapText="1"/>
    </xf>
    <xf numFmtId="0" fontId="3" fillId="0" borderId="12" xfId="0" applyFont="1" applyBorder="1" applyAlignment="1">
      <alignment vertical="top" wrapText="1"/>
    </xf>
    <xf numFmtId="165" fontId="3" fillId="0" borderId="12" xfId="1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 wrapText="1"/>
    </xf>
    <xf numFmtId="169" fontId="3" fillId="0" borderId="12" xfId="0" applyNumberFormat="1" applyFont="1" applyBorder="1" applyAlignment="1">
      <alignment horizontal="center" vertical="center" wrapText="1"/>
    </xf>
    <xf numFmtId="167" fontId="3" fillId="0" borderId="12" xfId="1" applyNumberFormat="1" applyFont="1" applyBorder="1" applyAlignment="1">
      <alignment vertical="center"/>
    </xf>
    <xf numFmtId="6" fontId="3" fillId="0" borderId="12" xfId="0" applyNumberFormat="1" applyFont="1" applyBorder="1" applyAlignment="1">
      <alignment horizontal="right" vertical="center" wrapText="1"/>
    </xf>
    <xf numFmtId="6" fontId="3" fillId="0" borderId="12" xfId="0" applyNumberFormat="1" applyFont="1" applyBorder="1" applyAlignment="1">
      <alignment horizontal="right" wrapText="1"/>
    </xf>
    <xf numFmtId="0" fontId="3" fillId="0" borderId="6" xfId="0" applyFont="1" applyBorder="1" applyAlignment="1">
      <alignment horizontal="left" vertical="top" wrapText="1"/>
    </xf>
    <xf numFmtId="0" fontId="1" fillId="3" borderId="9" xfId="0" applyFont="1" applyFill="1" applyBorder="1" applyAlignment="1">
      <alignment horizontal="right" vertical="center" wrapText="1"/>
    </xf>
    <xf numFmtId="0" fontId="1" fillId="3" borderId="10" xfId="0" applyFont="1" applyFill="1" applyBorder="1" applyAlignment="1">
      <alignment horizontal="right" vertical="center" wrapText="1"/>
    </xf>
    <xf numFmtId="0" fontId="1" fillId="3" borderId="11" xfId="0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right" vertical="center" wrapText="1"/>
    </xf>
    <xf numFmtId="0" fontId="1" fillId="3" borderId="14" xfId="0" applyFont="1" applyFill="1" applyBorder="1" applyAlignment="1">
      <alignment horizontal="right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right" vertical="center" wrapText="1"/>
    </xf>
    <xf numFmtId="0" fontId="9" fillId="7" borderId="20" xfId="0" applyFont="1" applyFill="1" applyBorder="1" applyAlignment="1">
      <alignment horizontal="right" vertical="center" wrapText="1"/>
    </xf>
    <xf numFmtId="0" fontId="9" fillId="7" borderId="21" xfId="0" applyFont="1" applyFill="1" applyBorder="1" applyAlignment="1">
      <alignment horizontal="right" vertical="center" wrapText="1"/>
    </xf>
    <xf numFmtId="0" fontId="9" fillId="7" borderId="22" xfId="0" applyFont="1" applyFill="1" applyBorder="1" applyAlignment="1">
      <alignment horizontal="righ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7"/>
  <sheetViews>
    <sheetView tabSelected="1" topLeftCell="A129" zoomScale="170" zoomScaleNormal="170" workbookViewId="0">
      <selection activeCell="E114" sqref="E114"/>
    </sheetView>
  </sheetViews>
  <sheetFormatPr baseColWidth="10" defaultRowHeight="15" x14ac:dyDescent="0.2"/>
  <cols>
    <col min="1" max="1" width="11.5" style="14"/>
    <col min="2" max="2" width="50" customWidth="1"/>
    <col min="4" max="4" width="7.83203125" customWidth="1"/>
    <col min="5" max="5" width="12.5" customWidth="1"/>
    <col min="6" max="6" width="15" style="5" customWidth="1"/>
    <col min="7" max="7" width="19.6640625" customWidth="1"/>
  </cols>
  <sheetData>
    <row r="1" spans="1:7" ht="28.5" customHeight="1" thickBot="1" x14ac:dyDescent="0.25">
      <c r="A1" s="78" t="s">
        <v>109</v>
      </c>
      <c r="B1" s="79"/>
      <c r="C1" s="79"/>
      <c r="D1" s="79"/>
      <c r="E1" s="79"/>
      <c r="F1" s="79"/>
      <c r="G1" s="80"/>
    </row>
    <row r="2" spans="1:7" ht="21.75" customHeight="1" thickBot="1" x14ac:dyDescent="0.25">
      <c r="A2" s="81" t="s">
        <v>52</v>
      </c>
      <c r="B2" s="82"/>
      <c r="C2" s="82"/>
      <c r="D2" s="82"/>
      <c r="E2" s="82"/>
      <c r="F2" s="82"/>
      <c r="G2" s="83"/>
    </row>
    <row r="3" spans="1:7" ht="15.75" customHeight="1" thickBot="1" x14ac:dyDescent="0.25">
      <c r="A3" s="84" t="s">
        <v>8</v>
      </c>
      <c r="B3" s="85"/>
      <c r="C3" s="85"/>
      <c r="D3" s="85"/>
      <c r="E3" s="85"/>
      <c r="F3" s="85"/>
      <c r="G3" s="86"/>
    </row>
    <row r="4" spans="1:7" ht="33" thickBot="1" x14ac:dyDescent="0.25">
      <c r="A4" s="12" t="s">
        <v>0</v>
      </c>
      <c r="B4" s="2" t="s">
        <v>1</v>
      </c>
      <c r="C4" s="2" t="s">
        <v>2</v>
      </c>
      <c r="D4" s="2" t="s">
        <v>3</v>
      </c>
      <c r="E4" s="2" t="s">
        <v>12</v>
      </c>
      <c r="F4" s="4" t="s">
        <v>4</v>
      </c>
      <c r="G4" s="3" t="s">
        <v>5</v>
      </c>
    </row>
    <row r="5" spans="1:7" ht="18.75" customHeight="1" thickBot="1" x14ac:dyDescent="0.25">
      <c r="A5" s="15">
        <v>1.1000000000000001</v>
      </c>
      <c r="B5" s="7" t="s">
        <v>56</v>
      </c>
      <c r="C5" s="8" t="s">
        <v>6</v>
      </c>
      <c r="D5" s="8">
        <v>1</v>
      </c>
      <c r="E5" s="8">
        <v>1.5</v>
      </c>
      <c r="F5" s="51">
        <v>6031090</v>
      </c>
      <c r="G5" s="18">
        <f t="shared" ref="G5:G8" si="0">D5*E5*F5</f>
        <v>9046635</v>
      </c>
    </row>
    <row r="6" spans="1:7" ht="18.75" customHeight="1" thickBot="1" x14ac:dyDescent="0.25">
      <c r="A6" s="15">
        <v>1.2</v>
      </c>
      <c r="B6" s="7" t="s">
        <v>59</v>
      </c>
      <c r="C6" s="8" t="s">
        <v>6</v>
      </c>
      <c r="D6" s="8">
        <v>6</v>
      </c>
      <c r="E6" s="8">
        <v>1.5</v>
      </c>
      <c r="F6" s="39">
        <v>4690848</v>
      </c>
      <c r="G6" s="18">
        <f t="shared" ref="G6" si="1">D6*E6*F6</f>
        <v>42217632</v>
      </c>
    </row>
    <row r="7" spans="1:7" ht="22.5" customHeight="1" thickBot="1" x14ac:dyDescent="0.25">
      <c r="A7" s="15">
        <v>1.3</v>
      </c>
      <c r="B7" s="16" t="s">
        <v>10</v>
      </c>
      <c r="C7" s="8" t="s">
        <v>6</v>
      </c>
      <c r="D7" s="8">
        <v>1</v>
      </c>
      <c r="E7" s="8">
        <v>1.5</v>
      </c>
      <c r="F7" s="39">
        <v>2948533</v>
      </c>
      <c r="G7" s="18">
        <f t="shared" si="0"/>
        <v>4422799.5</v>
      </c>
    </row>
    <row r="8" spans="1:7" ht="29.25" customHeight="1" thickBot="1" x14ac:dyDescent="0.25">
      <c r="A8" s="15">
        <v>1.4</v>
      </c>
      <c r="B8" s="7" t="s">
        <v>60</v>
      </c>
      <c r="C8" s="8" t="s">
        <v>6</v>
      </c>
      <c r="D8" s="8">
        <v>3</v>
      </c>
      <c r="E8" s="8">
        <v>1.5</v>
      </c>
      <c r="F8" s="52">
        <v>2546460</v>
      </c>
      <c r="G8" s="18">
        <f t="shared" si="0"/>
        <v>11459070</v>
      </c>
    </row>
    <row r="9" spans="1:7" ht="16" thickBot="1" x14ac:dyDescent="0.25">
      <c r="A9" s="75" t="s">
        <v>7</v>
      </c>
      <c r="B9" s="87"/>
      <c r="C9" s="87"/>
      <c r="D9" s="87"/>
      <c r="E9" s="87"/>
      <c r="F9" s="88"/>
      <c r="G9" s="6">
        <f>SUM(G5:G8)</f>
        <v>67146136.5</v>
      </c>
    </row>
    <row r="10" spans="1:7" ht="28.5" customHeight="1" thickBot="1" x14ac:dyDescent="0.25">
      <c r="A10" s="84" t="s">
        <v>74</v>
      </c>
      <c r="B10" s="85"/>
      <c r="C10" s="85"/>
      <c r="D10" s="85"/>
      <c r="E10" s="85"/>
      <c r="F10" s="85"/>
      <c r="G10" s="86"/>
    </row>
    <row r="11" spans="1:7" ht="16.5" customHeight="1" thickBot="1" x14ac:dyDescent="0.25">
      <c r="A11" s="89" t="s">
        <v>77</v>
      </c>
      <c r="B11" s="90"/>
      <c r="C11" s="90"/>
      <c r="D11" s="90"/>
      <c r="E11" s="90"/>
      <c r="F11" s="90"/>
      <c r="G11" s="91"/>
    </row>
    <row r="12" spans="1:7" ht="33" thickBot="1" x14ac:dyDescent="0.25">
      <c r="A12" s="12" t="s">
        <v>0</v>
      </c>
      <c r="B12" s="2" t="s">
        <v>1</v>
      </c>
      <c r="C12" s="2" t="s">
        <v>2</v>
      </c>
      <c r="D12" s="2" t="s">
        <v>3</v>
      </c>
      <c r="E12" s="2" t="s">
        <v>12</v>
      </c>
      <c r="F12" s="4" t="s">
        <v>4</v>
      </c>
      <c r="G12" s="3" t="s">
        <v>5</v>
      </c>
    </row>
    <row r="13" spans="1:7" ht="30.75" customHeight="1" thickBot="1" x14ac:dyDescent="0.25">
      <c r="A13" s="15">
        <v>2.1</v>
      </c>
      <c r="B13" s="17" t="s">
        <v>61</v>
      </c>
      <c r="C13" s="19" t="s">
        <v>6</v>
      </c>
      <c r="D13" s="19">
        <v>300</v>
      </c>
      <c r="E13" s="20">
        <v>1.5</v>
      </c>
      <c r="F13" s="39">
        <v>1500</v>
      </c>
      <c r="G13" s="18">
        <f>D13*E13*F13</f>
        <v>675000</v>
      </c>
    </row>
    <row r="14" spans="1:7" ht="44.25" customHeight="1" thickBot="1" x14ac:dyDescent="0.25">
      <c r="A14" s="15">
        <v>2.2000000000000002</v>
      </c>
      <c r="B14" s="17" t="s">
        <v>62</v>
      </c>
      <c r="C14" s="19" t="s">
        <v>19</v>
      </c>
      <c r="D14" s="19">
        <v>4</v>
      </c>
      <c r="E14" s="20">
        <v>1.5</v>
      </c>
      <c r="F14" s="42">
        <v>580990</v>
      </c>
      <c r="G14" s="18">
        <f>D14*E14*F14</f>
        <v>3485940</v>
      </c>
    </row>
    <row r="15" spans="1:7" ht="39" customHeight="1" thickBot="1" x14ac:dyDescent="0.25">
      <c r="A15" s="15">
        <v>2.2999999999999998</v>
      </c>
      <c r="B15" s="17" t="s">
        <v>14</v>
      </c>
      <c r="C15" s="19" t="s">
        <v>6</v>
      </c>
      <c r="D15" s="19">
        <v>300</v>
      </c>
      <c r="E15" s="20">
        <v>1.5</v>
      </c>
      <c r="F15" s="42">
        <v>2000</v>
      </c>
      <c r="G15" s="18">
        <f t="shared" ref="G15:G20" si="2">D15*F15*E15</f>
        <v>900000</v>
      </c>
    </row>
    <row r="16" spans="1:7" ht="16.5" customHeight="1" thickBot="1" x14ac:dyDescent="0.25">
      <c r="A16" s="15">
        <v>2.4</v>
      </c>
      <c r="B16" s="17" t="s">
        <v>15</v>
      </c>
      <c r="C16" s="19" t="s">
        <v>6</v>
      </c>
      <c r="D16" s="19">
        <v>5</v>
      </c>
      <c r="E16" s="20">
        <v>1.5</v>
      </c>
      <c r="F16" s="42">
        <v>20000</v>
      </c>
      <c r="G16" s="18">
        <f t="shared" si="2"/>
        <v>150000</v>
      </c>
    </row>
    <row r="17" spans="1:7" ht="18" customHeight="1" thickBot="1" x14ac:dyDescent="0.25">
      <c r="A17" s="15">
        <v>2.5</v>
      </c>
      <c r="B17" s="17" t="s">
        <v>16</v>
      </c>
      <c r="C17" s="19" t="s">
        <v>6</v>
      </c>
      <c r="D17" s="19">
        <v>5</v>
      </c>
      <c r="E17" s="20">
        <v>1.5</v>
      </c>
      <c r="F17" s="42">
        <v>8500</v>
      </c>
      <c r="G17" s="18">
        <f t="shared" si="2"/>
        <v>63750</v>
      </c>
    </row>
    <row r="18" spans="1:7" ht="68.25" customHeight="1" thickBot="1" x14ac:dyDescent="0.25">
      <c r="A18" s="15">
        <v>2.6</v>
      </c>
      <c r="B18" s="40" t="s">
        <v>47</v>
      </c>
      <c r="C18" s="19" t="s">
        <v>6</v>
      </c>
      <c r="D18" s="19">
        <v>300</v>
      </c>
      <c r="E18" s="20">
        <v>1.5</v>
      </c>
      <c r="F18" s="42">
        <v>8700</v>
      </c>
      <c r="G18" s="18">
        <f t="shared" si="2"/>
        <v>3915000</v>
      </c>
    </row>
    <row r="19" spans="1:7" ht="30.75" customHeight="1" thickBot="1" x14ac:dyDescent="0.25">
      <c r="A19" s="15">
        <v>2.7</v>
      </c>
      <c r="B19" s="41" t="s">
        <v>48</v>
      </c>
      <c r="C19" s="19" t="s">
        <v>6</v>
      </c>
      <c r="D19" s="19">
        <v>300</v>
      </c>
      <c r="E19" s="20">
        <v>1.5</v>
      </c>
      <c r="F19" s="42">
        <v>21000</v>
      </c>
      <c r="G19" s="18">
        <f t="shared" si="2"/>
        <v>9450000</v>
      </c>
    </row>
    <row r="20" spans="1:7" ht="21" customHeight="1" thickBot="1" x14ac:dyDescent="0.25">
      <c r="A20" s="15">
        <v>2.8</v>
      </c>
      <c r="B20" s="17" t="s">
        <v>55</v>
      </c>
      <c r="C20" s="19" t="s">
        <v>6</v>
      </c>
      <c r="D20" s="19">
        <v>300</v>
      </c>
      <c r="E20" s="20">
        <v>1.5</v>
      </c>
      <c r="F20" s="42">
        <v>1744</v>
      </c>
      <c r="G20" s="18">
        <f t="shared" si="2"/>
        <v>784800</v>
      </c>
    </row>
    <row r="21" spans="1:7" ht="16" thickBot="1" x14ac:dyDescent="0.25">
      <c r="A21" s="75" t="s">
        <v>63</v>
      </c>
      <c r="B21" s="76"/>
      <c r="C21" s="76"/>
      <c r="D21" s="76"/>
      <c r="E21" s="76"/>
      <c r="F21" s="77"/>
      <c r="G21" s="6">
        <f>SUM(G13:G20)</f>
        <v>19424490</v>
      </c>
    </row>
    <row r="22" spans="1:7" ht="15.75" customHeight="1" thickBot="1" x14ac:dyDescent="0.25">
      <c r="A22" s="84" t="s">
        <v>72</v>
      </c>
      <c r="B22" s="85"/>
      <c r="C22" s="85"/>
      <c r="D22" s="85"/>
      <c r="E22" s="85"/>
      <c r="F22" s="85"/>
      <c r="G22" s="86"/>
    </row>
    <row r="23" spans="1:7" ht="21" customHeight="1" thickBot="1" x14ac:dyDescent="0.25">
      <c r="A23" s="89" t="s">
        <v>64</v>
      </c>
      <c r="B23" s="90"/>
      <c r="C23" s="90"/>
      <c r="D23" s="90"/>
      <c r="E23" s="90"/>
      <c r="F23" s="90"/>
      <c r="G23" s="91"/>
    </row>
    <row r="24" spans="1:7" ht="33" thickBot="1" x14ac:dyDescent="0.25">
      <c r="A24" s="12" t="s">
        <v>0</v>
      </c>
      <c r="B24" s="2" t="s">
        <v>1</v>
      </c>
      <c r="C24" s="2" t="s">
        <v>2</v>
      </c>
      <c r="D24" s="2" t="s">
        <v>3</v>
      </c>
      <c r="E24" s="2" t="s">
        <v>20</v>
      </c>
      <c r="F24" s="4" t="s">
        <v>4</v>
      </c>
      <c r="G24" s="3" t="s">
        <v>5</v>
      </c>
    </row>
    <row r="25" spans="1:7" ht="47.25" customHeight="1" thickBot="1" x14ac:dyDescent="0.25">
      <c r="A25" s="59">
        <v>3.1</v>
      </c>
      <c r="B25" s="17" t="s">
        <v>62</v>
      </c>
      <c r="C25" s="19" t="s">
        <v>19</v>
      </c>
      <c r="D25" s="19">
        <v>2</v>
      </c>
      <c r="E25" s="20">
        <v>6</v>
      </c>
      <c r="F25" s="42">
        <v>580990</v>
      </c>
      <c r="G25" s="18">
        <f>D25*E25*F25</f>
        <v>6971880</v>
      </c>
    </row>
    <row r="26" spans="1:7" ht="44.25" customHeight="1" thickBot="1" x14ac:dyDescent="0.25">
      <c r="A26" s="11">
        <v>3.2</v>
      </c>
      <c r="B26" s="17" t="s">
        <v>14</v>
      </c>
      <c r="C26" s="20" t="s">
        <v>6</v>
      </c>
      <c r="D26" s="19">
        <v>300</v>
      </c>
      <c r="E26" s="20">
        <v>6</v>
      </c>
      <c r="F26" s="39">
        <v>2000</v>
      </c>
      <c r="G26" s="18">
        <f t="shared" ref="G26:G33" si="3">D26*E26*F26</f>
        <v>3600000</v>
      </c>
    </row>
    <row r="27" spans="1:7" ht="21" customHeight="1" thickBot="1" x14ac:dyDescent="0.25">
      <c r="A27" s="11">
        <v>3.2</v>
      </c>
      <c r="B27" s="17" t="s">
        <v>15</v>
      </c>
      <c r="C27" s="20" t="s">
        <v>6</v>
      </c>
      <c r="D27" s="19">
        <v>5</v>
      </c>
      <c r="E27" s="20">
        <v>6</v>
      </c>
      <c r="F27" s="39">
        <v>20000</v>
      </c>
      <c r="G27" s="18">
        <f t="shared" si="3"/>
        <v>600000</v>
      </c>
    </row>
    <row r="28" spans="1:7" ht="22.5" customHeight="1" thickBot="1" x14ac:dyDescent="0.25">
      <c r="A28" s="11">
        <v>3.3</v>
      </c>
      <c r="B28" s="17" t="s">
        <v>16</v>
      </c>
      <c r="C28" s="20" t="s">
        <v>6</v>
      </c>
      <c r="D28" s="19">
        <v>5</v>
      </c>
      <c r="E28" s="20">
        <v>6</v>
      </c>
      <c r="F28" s="39">
        <v>8500</v>
      </c>
      <c r="G28" s="18">
        <f t="shared" si="3"/>
        <v>255000</v>
      </c>
    </row>
    <row r="29" spans="1:7" ht="72.75" customHeight="1" thickBot="1" x14ac:dyDescent="0.25">
      <c r="A29" s="11">
        <v>3.4</v>
      </c>
      <c r="B29" s="40" t="s">
        <v>47</v>
      </c>
      <c r="C29" s="20" t="s">
        <v>6</v>
      </c>
      <c r="D29" s="19">
        <v>300</v>
      </c>
      <c r="E29" s="20">
        <v>6</v>
      </c>
      <c r="F29" s="42">
        <v>8700</v>
      </c>
      <c r="G29" s="18">
        <f t="shared" si="3"/>
        <v>15660000</v>
      </c>
    </row>
    <row r="30" spans="1:7" ht="33" customHeight="1" thickBot="1" x14ac:dyDescent="0.25">
      <c r="A30" s="59">
        <v>3.5</v>
      </c>
      <c r="B30" s="41" t="s">
        <v>48</v>
      </c>
      <c r="C30" s="19" t="s">
        <v>6</v>
      </c>
      <c r="D30" s="19">
        <v>300</v>
      </c>
      <c r="E30" s="20">
        <v>2</v>
      </c>
      <c r="F30" s="42">
        <v>21000</v>
      </c>
      <c r="G30" s="18">
        <f t="shared" ref="G30" si="4">D30*F30*E30</f>
        <v>12600000</v>
      </c>
    </row>
    <row r="31" spans="1:7" ht="18.75" customHeight="1" thickBot="1" x14ac:dyDescent="0.25">
      <c r="A31" s="11">
        <v>3.6</v>
      </c>
      <c r="B31" s="17" t="s">
        <v>55</v>
      </c>
      <c r="C31" s="19" t="s">
        <v>6</v>
      </c>
      <c r="D31" s="19">
        <v>300</v>
      </c>
      <c r="E31" s="20">
        <v>6</v>
      </c>
      <c r="F31" s="42">
        <v>1744</v>
      </c>
      <c r="G31" s="18">
        <f t="shared" si="3"/>
        <v>3139200</v>
      </c>
    </row>
    <row r="32" spans="1:7" ht="20.25" customHeight="1" thickBot="1" x14ac:dyDescent="0.25">
      <c r="A32" s="11">
        <v>3.7</v>
      </c>
      <c r="B32" s="17" t="s">
        <v>17</v>
      </c>
      <c r="C32" s="19" t="s">
        <v>19</v>
      </c>
      <c r="D32" s="19">
        <v>2</v>
      </c>
      <c r="E32" s="20">
        <v>6</v>
      </c>
      <c r="F32" s="39">
        <v>150000</v>
      </c>
      <c r="G32" s="18">
        <f t="shared" si="3"/>
        <v>1800000</v>
      </c>
    </row>
    <row r="33" spans="1:7" ht="16.5" customHeight="1" thickBot="1" x14ac:dyDescent="0.25">
      <c r="A33" s="60" t="s">
        <v>78</v>
      </c>
      <c r="B33" s="17" t="s">
        <v>18</v>
      </c>
      <c r="C33" s="19" t="s">
        <v>19</v>
      </c>
      <c r="D33" s="19">
        <v>2</v>
      </c>
      <c r="E33" s="20">
        <v>6</v>
      </c>
      <c r="F33" s="39">
        <v>450000</v>
      </c>
      <c r="G33" s="18">
        <f t="shared" si="3"/>
        <v>5400000</v>
      </c>
    </row>
    <row r="34" spans="1:7" ht="16" thickBot="1" x14ac:dyDescent="0.25">
      <c r="A34" s="75" t="s">
        <v>65</v>
      </c>
      <c r="B34" s="76"/>
      <c r="C34" s="76"/>
      <c r="D34" s="76"/>
      <c r="E34" s="76"/>
      <c r="F34" s="77"/>
      <c r="G34" s="6">
        <f>SUM(G25:G33)</f>
        <v>50026080</v>
      </c>
    </row>
    <row r="35" spans="1:7" ht="15.75" customHeight="1" thickBot="1" x14ac:dyDescent="0.25">
      <c r="A35" s="84" t="s">
        <v>71</v>
      </c>
      <c r="B35" s="85"/>
      <c r="C35" s="85"/>
      <c r="D35" s="85"/>
      <c r="E35" s="85"/>
      <c r="F35" s="85"/>
      <c r="G35" s="86"/>
    </row>
    <row r="36" spans="1:7" ht="15.75" customHeight="1" thickBot="1" x14ac:dyDescent="0.25">
      <c r="A36" s="89" t="s">
        <v>66</v>
      </c>
      <c r="B36" s="90"/>
      <c r="C36" s="90"/>
      <c r="D36" s="90"/>
      <c r="E36" s="90"/>
      <c r="F36" s="90"/>
      <c r="G36" s="91"/>
    </row>
    <row r="37" spans="1:7" ht="33" thickBot="1" x14ac:dyDescent="0.25">
      <c r="A37" s="12" t="s">
        <v>0</v>
      </c>
      <c r="B37" s="2" t="s">
        <v>1</v>
      </c>
      <c r="C37" s="2" t="s">
        <v>2</v>
      </c>
      <c r="D37" s="2" t="s">
        <v>3</v>
      </c>
      <c r="E37" s="2" t="s">
        <v>20</v>
      </c>
      <c r="F37" s="4" t="s">
        <v>4</v>
      </c>
      <c r="G37" s="3" t="s">
        <v>5</v>
      </c>
    </row>
    <row r="38" spans="1:7" ht="57" thickBot="1" x14ac:dyDescent="0.25">
      <c r="A38" s="59">
        <v>4.0999999999999996</v>
      </c>
      <c r="B38" s="17" t="s">
        <v>67</v>
      </c>
      <c r="C38" s="53" t="s">
        <v>9</v>
      </c>
      <c r="D38" s="53">
        <v>1</v>
      </c>
      <c r="E38" s="8">
        <v>6</v>
      </c>
      <c r="F38" s="50">
        <v>2000000</v>
      </c>
      <c r="G38" s="10">
        <f>D38*F38*E38</f>
        <v>12000000</v>
      </c>
    </row>
    <row r="39" spans="1:7" ht="43" thickBot="1" x14ac:dyDescent="0.25">
      <c r="A39" s="11">
        <v>4.2</v>
      </c>
      <c r="B39" s="17" t="s">
        <v>62</v>
      </c>
      <c r="C39" s="53" t="s">
        <v>19</v>
      </c>
      <c r="D39" s="53">
        <v>2</v>
      </c>
      <c r="E39" s="8">
        <v>6</v>
      </c>
      <c r="F39" s="50">
        <v>580990</v>
      </c>
      <c r="G39" s="10">
        <f t="shared" ref="G39:G43" si="5">D39*F39*E39</f>
        <v>6971880</v>
      </c>
    </row>
    <row r="40" spans="1:7" ht="16" thickBot="1" x14ac:dyDescent="0.25">
      <c r="A40" s="11">
        <v>4.3</v>
      </c>
      <c r="B40" s="23" t="s">
        <v>55</v>
      </c>
      <c r="C40" s="21" t="s">
        <v>6</v>
      </c>
      <c r="D40" s="21">
        <v>300</v>
      </c>
      <c r="E40" s="22">
        <v>8</v>
      </c>
      <c r="F40" s="55">
        <v>1744</v>
      </c>
      <c r="G40" s="56">
        <f t="shared" si="5"/>
        <v>4185600</v>
      </c>
    </row>
    <row r="41" spans="1:7" ht="85" thickBot="1" x14ac:dyDescent="0.25">
      <c r="A41" s="11">
        <v>4.4000000000000004</v>
      </c>
      <c r="B41" s="40" t="s">
        <v>47</v>
      </c>
      <c r="C41" s="20" t="s">
        <v>6</v>
      </c>
      <c r="D41" s="19">
        <v>300</v>
      </c>
      <c r="E41" s="20">
        <v>6</v>
      </c>
      <c r="F41" s="42">
        <v>8700</v>
      </c>
      <c r="G41" s="18">
        <f t="shared" ref="G41" si="6">D41*E41*F41</f>
        <v>15660000</v>
      </c>
    </row>
    <row r="42" spans="1:7" ht="29" thickBot="1" x14ac:dyDescent="0.25">
      <c r="A42" s="11">
        <v>4.5</v>
      </c>
      <c r="B42" s="41" t="s">
        <v>48</v>
      </c>
      <c r="C42" s="19" t="s">
        <v>6</v>
      </c>
      <c r="D42" s="19">
        <v>300</v>
      </c>
      <c r="E42" s="20">
        <v>2</v>
      </c>
      <c r="F42" s="42">
        <v>21000</v>
      </c>
      <c r="G42" s="18">
        <f t="shared" ref="G42" si="7">D42*F42*E42</f>
        <v>12600000</v>
      </c>
    </row>
    <row r="43" spans="1:7" ht="57" thickBot="1" x14ac:dyDescent="0.25">
      <c r="A43" s="11">
        <v>4.5999999999999996</v>
      </c>
      <c r="B43" s="17" t="s">
        <v>68</v>
      </c>
      <c r="C43" s="57" t="s">
        <v>6</v>
      </c>
      <c r="D43" s="53">
        <v>1</v>
      </c>
      <c r="E43" s="8">
        <v>6</v>
      </c>
      <c r="F43" s="50">
        <v>3238020</v>
      </c>
      <c r="G43" s="10">
        <f t="shared" si="5"/>
        <v>19428120</v>
      </c>
    </row>
    <row r="44" spans="1:7" ht="16" thickBot="1" x14ac:dyDescent="0.25">
      <c r="A44" s="11">
        <v>4.7</v>
      </c>
      <c r="B44" s="17" t="s">
        <v>17</v>
      </c>
      <c r="C44" s="19" t="s">
        <v>19</v>
      </c>
      <c r="D44" s="19">
        <v>2</v>
      </c>
      <c r="E44" s="20">
        <v>6</v>
      </c>
      <c r="F44" s="39">
        <v>150000</v>
      </c>
      <c r="G44" s="18">
        <f t="shared" ref="G44" si="8">D44*E44*F44</f>
        <v>1800000</v>
      </c>
    </row>
    <row r="45" spans="1:7" ht="29" thickBot="1" x14ac:dyDescent="0.25">
      <c r="A45" s="11">
        <v>4.8</v>
      </c>
      <c r="B45" s="17" t="s">
        <v>69</v>
      </c>
      <c r="C45" s="8" t="s">
        <v>6</v>
      </c>
      <c r="D45" s="8">
        <v>5</v>
      </c>
      <c r="E45" s="11" t="s">
        <v>33</v>
      </c>
      <c r="F45" s="50">
        <v>280000</v>
      </c>
      <c r="G45" s="10">
        <f>D45*F45</f>
        <v>1400000</v>
      </c>
    </row>
    <row r="46" spans="1:7" ht="16" thickBot="1" x14ac:dyDescent="0.25">
      <c r="A46" s="75" t="s">
        <v>70</v>
      </c>
      <c r="B46" s="76"/>
      <c r="C46" s="76"/>
      <c r="D46" s="76"/>
      <c r="E46" s="76"/>
      <c r="F46" s="88"/>
      <c r="G46" s="58">
        <f>SUM(G38:G45)</f>
        <v>74045600</v>
      </c>
    </row>
    <row r="47" spans="1:7" ht="16" thickBot="1" x14ac:dyDescent="0.25">
      <c r="A47" s="84" t="s">
        <v>75</v>
      </c>
      <c r="B47" s="85"/>
      <c r="C47" s="85"/>
      <c r="D47" s="85"/>
      <c r="E47" s="85"/>
      <c r="F47" s="85"/>
      <c r="G47" s="86"/>
    </row>
    <row r="48" spans="1:7" ht="15.75" customHeight="1" thickBot="1" x14ac:dyDescent="0.25">
      <c r="A48" s="89" t="s">
        <v>76</v>
      </c>
      <c r="B48" s="90"/>
      <c r="C48" s="90"/>
      <c r="D48" s="90"/>
      <c r="E48" s="90"/>
      <c r="F48" s="90"/>
      <c r="G48" s="91"/>
    </row>
    <row r="49" spans="1:7" ht="33" thickBot="1" x14ac:dyDescent="0.25">
      <c r="A49" s="12" t="s">
        <v>0</v>
      </c>
      <c r="B49" s="2" t="s">
        <v>1</v>
      </c>
      <c r="C49" s="2" t="s">
        <v>2</v>
      </c>
      <c r="D49" s="2" t="s">
        <v>3</v>
      </c>
      <c r="E49" s="2" t="s">
        <v>20</v>
      </c>
      <c r="F49" s="4" t="s">
        <v>4</v>
      </c>
      <c r="G49" s="3" t="s">
        <v>5</v>
      </c>
    </row>
    <row r="50" spans="1:7" ht="43" thickBot="1" x14ac:dyDescent="0.25">
      <c r="A50" s="54">
        <v>5.0999999999999996</v>
      </c>
      <c r="B50" s="17" t="s">
        <v>62</v>
      </c>
      <c r="C50" s="53" t="s">
        <v>19</v>
      </c>
      <c r="D50" s="53">
        <v>2</v>
      </c>
      <c r="E50" s="8">
        <v>6</v>
      </c>
      <c r="F50" s="50">
        <v>580990</v>
      </c>
      <c r="G50" s="10">
        <f t="shared" ref="G50:G51" si="9">D50*F50*E50</f>
        <v>6971880</v>
      </c>
    </row>
    <row r="51" spans="1:7" ht="16" thickBot="1" x14ac:dyDescent="0.25">
      <c r="A51" s="54">
        <v>5.2</v>
      </c>
      <c r="B51" s="23" t="s">
        <v>55</v>
      </c>
      <c r="C51" s="21" t="s">
        <v>6</v>
      </c>
      <c r="D51" s="21">
        <v>300</v>
      </c>
      <c r="E51" s="22">
        <v>6</v>
      </c>
      <c r="F51" s="55">
        <v>1744</v>
      </c>
      <c r="G51" s="56">
        <f t="shared" si="9"/>
        <v>3139200</v>
      </c>
    </row>
    <row r="52" spans="1:7" ht="72.75" customHeight="1" thickBot="1" x14ac:dyDescent="0.25">
      <c r="A52" s="11">
        <v>5.3</v>
      </c>
      <c r="B52" s="40" t="s">
        <v>47</v>
      </c>
      <c r="C52" s="20" t="s">
        <v>6</v>
      </c>
      <c r="D52" s="19">
        <v>300</v>
      </c>
      <c r="E52" s="20">
        <v>6</v>
      </c>
      <c r="F52" s="42">
        <v>8700</v>
      </c>
      <c r="G52" s="18">
        <f t="shared" ref="G52:G55" si="10">D52*E52*F52</f>
        <v>15660000</v>
      </c>
    </row>
    <row r="53" spans="1:7" ht="28.5" customHeight="1" thickBot="1" x14ac:dyDescent="0.25">
      <c r="A53" s="59">
        <v>5.4</v>
      </c>
      <c r="B53" s="41" t="s">
        <v>48</v>
      </c>
      <c r="C53" s="19" t="s">
        <v>6</v>
      </c>
      <c r="D53" s="19">
        <v>300</v>
      </c>
      <c r="E53" s="20">
        <v>2</v>
      </c>
      <c r="F53" s="42">
        <v>21000</v>
      </c>
      <c r="G53" s="18">
        <f t="shared" ref="G53" si="11">D53*F53*E53</f>
        <v>12600000</v>
      </c>
    </row>
    <row r="54" spans="1:7" ht="16" thickBot="1" x14ac:dyDescent="0.25">
      <c r="A54" s="11">
        <v>5.5</v>
      </c>
      <c r="B54" s="17" t="s">
        <v>17</v>
      </c>
      <c r="C54" s="19" t="s">
        <v>19</v>
      </c>
      <c r="D54" s="19">
        <v>2</v>
      </c>
      <c r="E54" s="20">
        <v>6</v>
      </c>
      <c r="F54" s="39">
        <v>150000</v>
      </c>
      <c r="G54" s="18">
        <f t="shared" si="10"/>
        <v>1800000</v>
      </c>
    </row>
    <row r="55" spans="1:7" ht="16" thickBot="1" x14ac:dyDescent="0.25">
      <c r="A55" s="60" t="s">
        <v>79</v>
      </c>
      <c r="B55" s="17" t="s">
        <v>18</v>
      </c>
      <c r="C55" s="19" t="s">
        <v>19</v>
      </c>
      <c r="D55" s="19">
        <v>2</v>
      </c>
      <c r="E55" s="20">
        <v>6</v>
      </c>
      <c r="F55" s="39">
        <v>450000</v>
      </c>
      <c r="G55" s="18">
        <f t="shared" si="10"/>
        <v>5400000</v>
      </c>
    </row>
    <row r="56" spans="1:7" ht="16" thickBot="1" x14ac:dyDescent="0.25">
      <c r="A56" s="75" t="s">
        <v>110</v>
      </c>
      <c r="B56" s="76"/>
      <c r="C56" s="76"/>
      <c r="D56" s="76"/>
      <c r="E56" s="76"/>
      <c r="F56" s="88"/>
      <c r="G56" s="58">
        <f>SUM(G50:G55)</f>
        <v>45571080</v>
      </c>
    </row>
    <row r="57" spans="1:7" ht="15.75" customHeight="1" thickBot="1" x14ac:dyDescent="0.25">
      <c r="A57" s="84" t="s">
        <v>80</v>
      </c>
      <c r="B57" s="85"/>
      <c r="C57" s="85"/>
      <c r="D57" s="85"/>
      <c r="E57" s="85"/>
      <c r="F57" s="85"/>
      <c r="G57" s="86"/>
    </row>
    <row r="58" spans="1:7" ht="33" thickBot="1" x14ac:dyDescent="0.25">
      <c r="A58" s="1" t="s">
        <v>0</v>
      </c>
      <c r="B58" s="2" t="s">
        <v>1</v>
      </c>
      <c r="C58" s="2" t="s">
        <v>2</v>
      </c>
      <c r="D58" s="2" t="s">
        <v>3</v>
      </c>
      <c r="E58" s="2" t="s">
        <v>22</v>
      </c>
      <c r="F58" s="4" t="s">
        <v>4</v>
      </c>
      <c r="G58" s="3" t="s">
        <v>5</v>
      </c>
    </row>
    <row r="59" spans="1:7" ht="48.75" customHeight="1" thickBot="1" x14ac:dyDescent="0.25">
      <c r="A59" s="59">
        <v>6.1</v>
      </c>
      <c r="B59" s="74" t="s">
        <v>103</v>
      </c>
      <c r="C59" s="8" t="s">
        <v>6</v>
      </c>
      <c r="D59" s="8">
        <v>2</v>
      </c>
      <c r="E59" s="8">
        <v>10</v>
      </c>
      <c r="F59" s="9">
        <v>80000</v>
      </c>
      <c r="G59" s="10">
        <f>D59*E59*F59</f>
        <v>1600000</v>
      </c>
    </row>
    <row r="60" spans="1:7" ht="15.75" customHeight="1" thickBot="1" x14ac:dyDescent="0.25">
      <c r="A60" s="75" t="s">
        <v>21</v>
      </c>
      <c r="B60" s="76"/>
      <c r="C60" s="76"/>
      <c r="D60" s="76"/>
      <c r="E60" s="76"/>
      <c r="F60" s="77"/>
      <c r="G60" s="6">
        <f>SUM(G59)</f>
        <v>1600000</v>
      </c>
    </row>
    <row r="61" spans="1:7" ht="15.75" customHeight="1" thickBot="1" x14ac:dyDescent="0.25">
      <c r="A61" s="84" t="s">
        <v>81</v>
      </c>
      <c r="B61" s="85"/>
      <c r="C61" s="85"/>
      <c r="D61" s="85"/>
      <c r="E61" s="85"/>
      <c r="F61" s="85"/>
      <c r="G61" s="86"/>
    </row>
    <row r="62" spans="1:7" ht="33.75" customHeight="1" thickBot="1" x14ac:dyDescent="0.25">
      <c r="A62" s="1" t="s">
        <v>0</v>
      </c>
      <c r="B62" s="2" t="s">
        <v>1</v>
      </c>
      <c r="C62" s="2" t="s">
        <v>2</v>
      </c>
      <c r="D62" s="2" t="s">
        <v>3</v>
      </c>
      <c r="E62" s="2" t="s">
        <v>29</v>
      </c>
      <c r="F62" s="4" t="s">
        <v>4</v>
      </c>
      <c r="G62" s="3" t="s">
        <v>5</v>
      </c>
    </row>
    <row r="63" spans="1:7" ht="30.75" customHeight="1" thickBot="1" x14ac:dyDescent="0.25">
      <c r="A63" s="11">
        <v>7.1</v>
      </c>
      <c r="B63" s="24" t="s">
        <v>24</v>
      </c>
      <c r="C63" s="20" t="s">
        <v>6</v>
      </c>
      <c r="D63" s="20">
        <v>1</v>
      </c>
      <c r="E63" s="20">
        <v>300</v>
      </c>
      <c r="F63" s="27">
        <v>70000</v>
      </c>
      <c r="G63" s="18">
        <f>D63*E63*F63</f>
        <v>21000000</v>
      </c>
    </row>
    <row r="64" spans="1:7" ht="30.75" customHeight="1" thickBot="1" x14ac:dyDescent="0.25">
      <c r="A64" s="11">
        <v>7.2</v>
      </c>
      <c r="B64" s="24" t="s">
        <v>25</v>
      </c>
      <c r="C64" s="20" t="s">
        <v>6</v>
      </c>
      <c r="D64" s="20">
        <v>1</v>
      </c>
      <c r="E64" s="20">
        <v>300</v>
      </c>
      <c r="F64" s="27">
        <v>60000</v>
      </c>
      <c r="G64" s="18">
        <f>D64*E64*F64</f>
        <v>18000000</v>
      </c>
    </row>
    <row r="65" spans="1:7" ht="30.75" customHeight="1" thickBot="1" x14ac:dyDescent="0.25">
      <c r="A65" s="11">
        <v>7.3</v>
      </c>
      <c r="B65" s="24" t="s">
        <v>26</v>
      </c>
      <c r="C65" s="20" t="s">
        <v>6</v>
      </c>
      <c r="D65" s="20">
        <v>1</v>
      </c>
      <c r="E65" s="20">
        <v>300</v>
      </c>
      <c r="F65" s="27">
        <v>80000</v>
      </c>
      <c r="G65" s="18">
        <f>D65*E65*F65</f>
        <v>24000000</v>
      </c>
    </row>
    <row r="66" spans="1:7" ht="22.5" customHeight="1" thickBot="1" x14ac:dyDescent="0.25">
      <c r="A66" s="11">
        <v>7.4</v>
      </c>
      <c r="B66" s="25" t="s">
        <v>27</v>
      </c>
      <c r="C66" s="20" t="s">
        <v>6</v>
      </c>
      <c r="D66" s="20">
        <v>1</v>
      </c>
      <c r="E66" s="20">
        <v>300</v>
      </c>
      <c r="F66" s="27">
        <v>30000</v>
      </c>
      <c r="G66" s="18">
        <f>D66*E66*F66</f>
        <v>9000000</v>
      </c>
    </row>
    <row r="67" spans="1:7" ht="26.25" customHeight="1" thickBot="1" x14ac:dyDescent="0.25">
      <c r="A67" s="11">
        <v>7.5</v>
      </c>
      <c r="B67" s="26" t="s">
        <v>28</v>
      </c>
      <c r="C67" s="20" t="s">
        <v>6</v>
      </c>
      <c r="D67" s="20">
        <v>1</v>
      </c>
      <c r="E67" s="20">
        <v>300</v>
      </c>
      <c r="F67" s="27">
        <v>70000</v>
      </c>
      <c r="G67" s="18">
        <f>D67*E67*F67</f>
        <v>21000000</v>
      </c>
    </row>
    <row r="68" spans="1:7" ht="15.75" customHeight="1" thickBot="1" x14ac:dyDescent="0.25">
      <c r="A68" s="75" t="s">
        <v>23</v>
      </c>
      <c r="B68" s="76"/>
      <c r="C68" s="76"/>
      <c r="D68" s="76"/>
      <c r="E68" s="76"/>
      <c r="F68" s="77"/>
      <c r="G68" s="6">
        <f>SUM(G63:G67)</f>
        <v>93000000</v>
      </c>
    </row>
    <row r="69" spans="1:7" ht="15.75" customHeight="1" thickBot="1" x14ac:dyDescent="0.25">
      <c r="A69" s="84" t="s">
        <v>82</v>
      </c>
      <c r="B69" s="85"/>
      <c r="C69" s="85"/>
      <c r="D69" s="85"/>
      <c r="E69" s="85"/>
      <c r="F69" s="85"/>
      <c r="G69" s="86"/>
    </row>
    <row r="70" spans="1:7" ht="33" thickBot="1" x14ac:dyDescent="0.25">
      <c r="A70" s="12" t="s">
        <v>0</v>
      </c>
      <c r="B70" s="2" t="s">
        <v>1</v>
      </c>
      <c r="C70" s="2" t="s">
        <v>2</v>
      </c>
      <c r="D70" s="2" t="s">
        <v>3</v>
      </c>
      <c r="E70" s="2" t="s">
        <v>11</v>
      </c>
      <c r="F70" s="4" t="s">
        <v>4</v>
      </c>
      <c r="G70" s="3" t="s">
        <v>5</v>
      </c>
    </row>
    <row r="71" spans="1:7" ht="29" thickBot="1" x14ac:dyDescent="0.25">
      <c r="A71" s="54">
        <v>8.1</v>
      </c>
      <c r="B71" s="63" t="s">
        <v>94</v>
      </c>
      <c r="C71" s="11" t="s">
        <v>6</v>
      </c>
      <c r="D71" s="57">
        <v>1</v>
      </c>
      <c r="E71" s="11" t="s">
        <v>33</v>
      </c>
      <c r="F71" s="68">
        <v>832603</v>
      </c>
      <c r="G71" s="29">
        <f t="shared" ref="G71" si="12">D71*F71</f>
        <v>832603</v>
      </c>
    </row>
    <row r="72" spans="1:7" ht="16" thickBot="1" x14ac:dyDescent="0.25">
      <c r="A72" s="11">
        <v>8.1999999999999993</v>
      </c>
      <c r="B72" s="23" t="s">
        <v>35</v>
      </c>
      <c r="C72" s="22" t="s">
        <v>6</v>
      </c>
      <c r="D72" s="22">
        <v>3</v>
      </c>
      <c r="E72" s="22" t="s">
        <v>33</v>
      </c>
      <c r="F72" s="46">
        <v>155000</v>
      </c>
      <c r="G72" s="47">
        <f t="shared" ref="G72:G84" si="13">D72*F72</f>
        <v>465000</v>
      </c>
    </row>
    <row r="73" spans="1:7" ht="16" thickBot="1" x14ac:dyDescent="0.25">
      <c r="A73" s="11">
        <v>8.3000000000000007</v>
      </c>
      <c r="B73" s="23" t="s">
        <v>36</v>
      </c>
      <c r="C73" s="22" t="s">
        <v>6</v>
      </c>
      <c r="D73" s="22">
        <v>2</v>
      </c>
      <c r="E73" s="22" t="s">
        <v>33</v>
      </c>
      <c r="F73" s="46">
        <v>300000</v>
      </c>
      <c r="G73" s="47">
        <f t="shared" si="13"/>
        <v>600000</v>
      </c>
    </row>
    <row r="74" spans="1:7" ht="29" thickBot="1" x14ac:dyDescent="0.25">
      <c r="A74" s="11">
        <v>8.4</v>
      </c>
      <c r="B74" s="63" t="s">
        <v>90</v>
      </c>
      <c r="C74" s="64" t="s">
        <v>91</v>
      </c>
      <c r="D74" s="64">
        <v>15</v>
      </c>
      <c r="E74" s="64" t="s">
        <v>87</v>
      </c>
      <c r="F74" s="65">
        <v>373750</v>
      </c>
      <c r="G74" s="66">
        <f t="shared" si="13"/>
        <v>5606250</v>
      </c>
    </row>
    <row r="75" spans="1:7" ht="43" thickBot="1" x14ac:dyDescent="0.25">
      <c r="A75" s="54">
        <v>8.5</v>
      </c>
      <c r="B75" s="67" t="s">
        <v>92</v>
      </c>
      <c r="C75" s="64" t="s">
        <v>6</v>
      </c>
      <c r="D75" s="64">
        <v>1</v>
      </c>
      <c r="E75" s="64" t="s">
        <v>87</v>
      </c>
      <c r="F75" s="65">
        <v>6521480</v>
      </c>
      <c r="G75" s="66">
        <f t="shared" si="13"/>
        <v>6521480</v>
      </c>
    </row>
    <row r="76" spans="1:7" ht="16" thickBot="1" x14ac:dyDescent="0.25">
      <c r="A76" s="11">
        <v>8.6</v>
      </c>
      <c r="B76" s="63" t="s">
        <v>93</v>
      </c>
      <c r="C76" s="64" t="s">
        <v>6</v>
      </c>
      <c r="D76" s="64">
        <v>50</v>
      </c>
      <c r="E76" s="64" t="s">
        <v>87</v>
      </c>
      <c r="F76" s="65">
        <v>69000</v>
      </c>
      <c r="G76" s="66">
        <f t="shared" si="13"/>
        <v>3450000</v>
      </c>
    </row>
    <row r="77" spans="1:7" ht="16" thickBot="1" x14ac:dyDescent="0.25">
      <c r="A77" s="11">
        <v>8.6999999999999993</v>
      </c>
      <c r="B77" s="48" t="s">
        <v>49</v>
      </c>
      <c r="C77" s="22" t="s">
        <v>6</v>
      </c>
      <c r="D77" s="22">
        <v>30</v>
      </c>
      <c r="E77" s="22" t="s">
        <v>33</v>
      </c>
      <c r="F77" s="46">
        <v>23301</v>
      </c>
      <c r="G77" s="47">
        <f t="shared" si="13"/>
        <v>699030</v>
      </c>
    </row>
    <row r="78" spans="1:7" ht="29" thickBot="1" x14ac:dyDescent="0.25">
      <c r="A78" s="11">
        <v>8.8000000000000007</v>
      </c>
      <c r="B78" s="49" t="s">
        <v>50</v>
      </c>
      <c r="C78" s="22" t="s">
        <v>6</v>
      </c>
      <c r="D78" s="22">
        <v>5</v>
      </c>
      <c r="E78" s="22" t="s">
        <v>33</v>
      </c>
      <c r="F78" s="46">
        <v>16385</v>
      </c>
      <c r="G78" s="47">
        <f t="shared" si="13"/>
        <v>81925</v>
      </c>
    </row>
    <row r="79" spans="1:7" ht="16" thickBot="1" x14ac:dyDescent="0.25">
      <c r="A79" s="54">
        <v>8.9</v>
      </c>
      <c r="B79" s="23" t="s">
        <v>37</v>
      </c>
      <c r="C79" s="22" t="s">
        <v>6</v>
      </c>
      <c r="D79" s="22">
        <v>20</v>
      </c>
      <c r="E79" s="22" t="s">
        <v>33</v>
      </c>
      <c r="F79" s="46">
        <v>19888</v>
      </c>
      <c r="G79" s="47">
        <f t="shared" si="13"/>
        <v>397760</v>
      </c>
    </row>
    <row r="80" spans="1:7" ht="16" thickBot="1" x14ac:dyDescent="0.25">
      <c r="A80" s="60" t="s">
        <v>83</v>
      </c>
      <c r="B80" s="23" t="s">
        <v>38</v>
      </c>
      <c r="C80" s="22" t="s">
        <v>6</v>
      </c>
      <c r="D80" s="22">
        <v>10</v>
      </c>
      <c r="E80" s="22" t="s">
        <v>33</v>
      </c>
      <c r="F80" s="46">
        <v>2170</v>
      </c>
      <c r="G80" s="47">
        <f t="shared" si="13"/>
        <v>21700</v>
      </c>
    </row>
    <row r="81" spans="1:7" ht="16" thickBot="1" x14ac:dyDescent="0.25">
      <c r="A81" s="60" t="s">
        <v>84</v>
      </c>
      <c r="B81" s="23" t="s">
        <v>39</v>
      </c>
      <c r="C81" s="22" t="s">
        <v>6</v>
      </c>
      <c r="D81" s="22">
        <v>10</v>
      </c>
      <c r="E81" s="22" t="s">
        <v>33</v>
      </c>
      <c r="F81" s="46">
        <v>9131</v>
      </c>
      <c r="G81" s="47">
        <f t="shared" si="13"/>
        <v>91310</v>
      </c>
    </row>
    <row r="82" spans="1:7" ht="16" thickBot="1" x14ac:dyDescent="0.25">
      <c r="A82" s="60" t="s">
        <v>95</v>
      </c>
      <c r="B82" s="23" t="s">
        <v>40</v>
      </c>
      <c r="C82" s="22" t="s">
        <v>6</v>
      </c>
      <c r="D82" s="22">
        <v>23</v>
      </c>
      <c r="E82" s="22" t="s">
        <v>33</v>
      </c>
      <c r="F82" s="46">
        <v>12000</v>
      </c>
      <c r="G82" s="47">
        <f t="shared" si="13"/>
        <v>276000</v>
      </c>
    </row>
    <row r="83" spans="1:7" ht="46.5" customHeight="1" thickBot="1" x14ac:dyDescent="0.25">
      <c r="A83" s="69" t="s">
        <v>96</v>
      </c>
      <c r="B83" s="23" t="s">
        <v>41</v>
      </c>
      <c r="C83" s="22" t="s">
        <v>6</v>
      </c>
      <c r="D83" s="22">
        <v>600</v>
      </c>
      <c r="E83" s="22" t="s">
        <v>33</v>
      </c>
      <c r="F83" s="46">
        <v>3000</v>
      </c>
      <c r="G83" s="47">
        <f t="shared" si="13"/>
        <v>1800000</v>
      </c>
    </row>
    <row r="84" spans="1:7" ht="16" thickBot="1" x14ac:dyDescent="0.25">
      <c r="A84" s="60" t="s">
        <v>97</v>
      </c>
      <c r="B84" s="23" t="s">
        <v>51</v>
      </c>
      <c r="C84" s="22" t="s">
        <v>6</v>
      </c>
      <c r="D84" s="22">
        <v>1200</v>
      </c>
      <c r="E84" s="22" t="s">
        <v>33</v>
      </c>
      <c r="F84" s="46">
        <v>600</v>
      </c>
      <c r="G84" s="47">
        <f t="shared" si="13"/>
        <v>720000</v>
      </c>
    </row>
    <row r="85" spans="1:7" ht="16" thickBot="1" x14ac:dyDescent="0.25">
      <c r="A85" s="75" t="s">
        <v>34</v>
      </c>
      <c r="B85" s="76"/>
      <c r="C85" s="76"/>
      <c r="D85" s="76"/>
      <c r="E85" s="76"/>
      <c r="F85" s="77"/>
      <c r="G85" s="6">
        <f>SUM(G71:G84)</f>
        <v>21563058</v>
      </c>
    </row>
    <row r="86" spans="1:7" ht="15.75" customHeight="1" thickBot="1" x14ac:dyDescent="0.25">
      <c r="A86" s="84" t="s">
        <v>85</v>
      </c>
      <c r="B86" s="85"/>
      <c r="C86" s="85"/>
      <c r="D86" s="85"/>
      <c r="E86" s="85"/>
      <c r="F86" s="85"/>
      <c r="G86" s="86"/>
    </row>
    <row r="87" spans="1:7" ht="33" thickBot="1" x14ac:dyDescent="0.25">
      <c r="A87" s="12" t="s">
        <v>0</v>
      </c>
      <c r="B87" s="2" t="s">
        <v>1</v>
      </c>
      <c r="C87" s="2" t="s">
        <v>2</v>
      </c>
      <c r="D87" s="2" t="s">
        <v>3</v>
      </c>
      <c r="E87" s="2" t="s">
        <v>30</v>
      </c>
      <c r="F87" s="4" t="s">
        <v>4</v>
      </c>
      <c r="G87" s="3" t="s">
        <v>5</v>
      </c>
    </row>
    <row r="88" spans="1:7" ht="183.75" customHeight="1" thickBot="1" x14ac:dyDescent="0.25">
      <c r="A88" s="11">
        <v>9.1</v>
      </c>
      <c r="B88" s="45" t="s">
        <v>58</v>
      </c>
      <c r="C88" s="28" t="s">
        <v>6</v>
      </c>
      <c r="D88" s="28">
        <v>300</v>
      </c>
      <c r="E88" s="11">
        <v>1.5</v>
      </c>
      <c r="F88" s="30">
        <v>180000</v>
      </c>
      <c r="G88" s="29">
        <f>D88*E88*F88</f>
        <v>81000000</v>
      </c>
    </row>
    <row r="89" spans="1:7" ht="16" thickBot="1" x14ac:dyDescent="0.25">
      <c r="A89" s="75" t="s">
        <v>42</v>
      </c>
      <c r="B89" s="76"/>
      <c r="C89" s="76"/>
      <c r="D89" s="76"/>
      <c r="E89" s="76"/>
      <c r="F89" s="77"/>
      <c r="G89" s="6">
        <f>SUM(G88)</f>
        <v>81000000</v>
      </c>
    </row>
    <row r="90" spans="1:7" ht="16" thickBot="1" x14ac:dyDescent="0.25">
      <c r="A90" s="84" t="s">
        <v>89</v>
      </c>
      <c r="B90" s="85"/>
      <c r="C90" s="85"/>
      <c r="D90" s="85"/>
      <c r="E90" s="85"/>
      <c r="F90" s="85"/>
      <c r="G90" s="86"/>
    </row>
    <row r="91" spans="1:7" ht="33" thickBot="1" x14ac:dyDescent="0.25">
      <c r="A91" s="12" t="s">
        <v>0</v>
      </c>
      <c r="B91" s="2" t="s">
        <v>1</v>
      </c>
      <c r="C91" s="2" t="s">
        <v>2</v>
      </c>
      <c r="D91" s="2" t="s">
        <v>3</v>
      </c>
      <c r="E91" s="2" t="s">
        <v>30</v>
      </c>
      <c r="F91" s="4" t="s">
        <v>4</v>
      </c>
      <c r="G91" s="3" t="s">
        <v>5</v>
      </c>
    </row>
    <row r="92" spans="1:7" ht="85.5" customHeight="1" thickBot="1" x14ac:dyDescent="0.25">
      <c r="A92" s="11">
        <v>10.1</v>
      </c>
      <c r="B92" s="38" t="s">
        <v>57</v>
      </c>
      <c r="C92" s="11" t="s">
        <v>6</v>
      </c>
      <c r="D92" s="11">
        <v>300</v>
      </c>
      <c r="E92" s="11" t="s">
        <v>87</v>
      </c>
      <c r="F92" s="32">
        <v>15000</v>
      </c>
      <c r="G92" s="33">
        <f>D92*F92</f>
        <v>4500000</v>
      </c>
    </row>
    <row r="93" spans="1:7" ht="57" thickBot="1" x14ac:dyDescent="0.25">
      <c r="A93" s="11">
        <v>10.199999999999999</v>
      </c>
      <c r="B93" s="38" t="s">
        <v>86</v>
      </c>
      <c r="C93" s="11" t="s">
        <v>9</v>
      </c>
      <c r="D93" s="11">
        <v>300</v>
      </c>
      <c r="E93" s="11" t="s">
        <v>87</v>
      </c>
      <c r="F93" s="32">
        <v>69275</v>
      </c>
      <c r="G93" s="33">
        <f>D93*F93</f>
        <v>20782500</v>
      </c>
    </row>
    <row r="94" spans="1:7" ht="43" thickBot="1" x14ac:dyDescent="0.25">
      <c r="A94" s="11">
        <v>10.3</v>
      </c>
      <c r="B94" s="38" t="s">
        <v>88</v>
      </c>
      <c r="C94" s="11" t="s">
        <v>9</v>
      </c>
      <c r="D94" s="11">
        <v>300</v>
      </c>
      <c r="E94" s="11" t="s">
        <v>87</v>
      </c>
      <c r="F94" s="32">
        <v>91025</v>
      </c>
      <c r="G94" s="33">
        <f>D94*F94</f>
        <v>27307500</v>
      </c>
    </row>
    <row r="95" spans="1:7" ht="16" thickBot="1" x14ac:dyDescent="0.25">
      <c r="A95" s="92" t="s">
        <v>111</v>
      </c>
      <c r="B95" s="87"/>
      <c r="C95" s="87"/>
      <c r="D95" s="87"/>
      <c r="E95" s="87"/>
      <c r="F95" s="88"/>
      <c r="G95" s="6">
        <f>SUM(G92:G94)</f>
        <v>52590000</v>
      </c>
    </row>
    <row r="96" spans="1:7" ht="15.75" customHeight="1" thickBot="1" x14ac:dyDescent="0.25">
      <c r="A96" s="81" t="s">
        <v>53</v>
      </c>
      <c r="B96" s="82"/>
      <c r="C96" s="82"/>
      <c r="D96" s="82"/>
      <c r="E96" s="82"/>
      <c r="F96" s="82"/>
      <c r="G96" s="83"/>
    </row>
    <row r="97" spans="1:7" ht="15.75" customHeight="1" thickBot="1" x14ac:dyDescent="0.25">
      <c r="A97" s="84" t="s">
        <v>99</v>
      </c>
      <c r="B97" s="85"/>
      <c r="C97" s="85"/>
      <c r="D97" s="85"/>
      <c r="E97" s="85"/>
      <c r="F97" s="85"/>
      <c r="G97" s="86"/>
    </row>
    <row r="98" spans="1:7" ht="33" thickBot="1" x14ac:dyDescent="0.25">
      <c r="A98" s="12" t="s">
        <v>0</v>
      </c>
      <c r="B98" s="2" t="s">
        <v>1</v>
      </c>
      <c r="C98" s="2" t="s">
        <v>2</v>
      </c>
      <c r="D98" s="2" t="s">
        <v>3</v>
      </c>
      <c r="E98" s="2" t="s">
        <v>20</v>
      </c>
      <c r="F98" s="4" t="s">
        <v>4</v>
      </c>
      <c r="G98" s="3" t="s">
        <v>5</v>
      </c>
    </row>
    <row r="99" spans="1:7" ht="16" thickBot="1" x14ac:dyDescent="0.25">
      <c r="A99" s="11">
        <v>11.1</v>
      </c>
      <c r="B99" s="35" t="s">
        <v>43</v>
      </c>
      <c r="C99" s="34" t="s">
        <v>6</v>
      </c>
      <c r="D99" s="22">
        <v>1</v>
      </c>
      <c r="E99" s="22">
        <v>4</v>
      </c>
      <c r="F99" s="46">
        <v>350000</v>
      </c>
      <c r="G99" s="47">
        <f>D99*E99*F99</f>
        <v>1400000</v>
      </c>
    </row>
    <row r="100" spans="1:7" ht="43" thickBot="1" x14ac:dyDescent="0.25">
      <c r="A100" s="11">
        <v>11.2</v>
      </c>
      <c r="B100" s="23" t="s">
        <v>14</v>
      </c>
      <c r="C100" s="22" t="s">
        <v>6</v>
      </c>
      <c r="D100" s="21">
        <v>300</v>
      </c>
      <c r="E100" s="11">
        <v>4</v>
      </c>
      <c r="F100" s="43">
        <v>2000</v>
      </c>
      <c r="G100" s="47">
        <f t="shared" ref="G100:G104" si="14">D100*E100*F100</f>
        <v>2400000</v>
      </c>
    </row>
    <row r="101" spans="1:7" ht="16" thickBot="1" x14ac:dyDescent="0.25">
      <c r="A101" s="11">
        <v>11.3</v>
      </c>
      <c r="B101" s="23" t="s">
        <v>16</v>
      </c>
      <c r="C101" s="22" t="s">
        <v>6</v>
      </c>
      <c r="D101" s="21">
        <v>5</v>
      </c>
      <c r="E101" s="11">
        <v>4</v>
      </c>
      <c r="F101" s="43">
        <v>8500</v>
      </c>
      <c r="G101" s="47">
        <f t="shared" si="14"/>
        <v>170000</v>
      </c>
    </row>
    <row r="102" spans="1:7" ht="69.75" customHeight="1" thickBot="1" x14ac:dyDescent="0.25">
      <c r="A102" s="11">
        <v>11.4</v>
      </c>
      <c r="B102" s="40" t="s">
        <v>47</v>
      </c>
      <c r="C102" s="20" t="s">
        <v>6</v>
      </c>
      <c r="D102" s="19">
        <v>300</v>
      </c>
      <c r="E102" s="20">
        <v>4</v>
      </c>
      <c r="F102" s="42">
        <v>8700</v>
      </c>
      <c r="G102" s="47">
        <f t="shared" si="14"/>
        <v>10440000</v>
      </c>
    </row>
    <row r="103" spans="1:7" ht="16" thickBot="1" x14ac:dyDescent="0.25">
      <c r="A103" s="11">
        <v>11.5</v>
      </c>
      <c r="B103" s="17" t="s">
        <v>55</v>
      </c>
      <c r="C103" s="19" t="s">
        <v>6</v>
      </c>
      <c r="D103" s="19">
        <v>300</v>
      </c>
      <c r="E103" s="20">
        <v>4</v>
      </c>
      <c r="F103" s="42">
        <v>1744</v>
      </c>
      <c r="G103" s="47">
        <f t="shared" si="14"/>
        <v>2092800</v>
      </c>
    </row>
    <row r="104" spans="1:7" ht="29.25" customHeight="1" thickBot="1" x14ac:dyDescent="0.25">
      <c r="A104" s="11">
        <v>11.6</v>
      </c>
      <c r="B104" s="37" t="s">
        <v>44</v>
      </c>
      <c r="C104" s="22" t="s">
        <v>6</v>
      </c>
      <c r="D104" s="36">
        <v>36</v>
      </c>
      <c r="E104" s="22">
        <v>4</v>
      </c>
      <c r="F104" s="46">
        <v>90000</v>
      </c>
      <c r="G104" s="47">
        <f t="shared" si="14"/>
        <v>12960000</v>
      </c>
    </row>
    <row r="105" spans="1:7" ht="16" thickBot="1" x14ac:dyDescent="0.25">
      <c r="A105" s="75" t="s">
        <v>45</v>
      </c>
      <c r="B105" s="76"/>
      <c r="C105" s="76"/>
      <c r="D105" s="76"/>
      <c r="E105" s="76"/>
      <c r="F105" s="77"/>
      <c r="G105" s="6">
        <f>SUM(G99:G104)</f>
        <v>29462800</v>
      </c>
    </row>
    <row r="106" spans="1:7" ht="16" thickBot="1" x14ac:dyDescent="0.25">
      <c r="A106" s="84" t="s">
        <v>102</v>
      </c>
      <c r="B106" s="85"/>
      <c r="C106" s="85"/>
      <c r="D106" s="85"/>
      <c r="E106" s="85"/>
      <c r="F106" s="85"/>
      <c r="G106" s="86"/>
    </row>
    <row r="107" spans="1:7" ht="16" thickBot="1" x14ac:dyDescent="0.25">
      <c r="A107" s="89" t="s">
        <v>100</v>
      </c>
      <c r="B107" s="90"/>
      <c r="C107" s="90"/>
      <c r="D107" s="90"/>
      <c r="E107" s="90"/>
      <c r="F107" s="90"/>
      <c r="G107" s="91"/>
    </row>
    <row r="108" spans="1:7" ht="33" thickBot="1" x14ac:dyDescent="0.25">
      <c r="A108" s="12" t="s">
        <v>0</v>
      </c>
      <c r="B108" s="2" t="s">
        <v>1</v>
      </c>
      <c r="C108" s="2" t="s">
        <v>2</v>
      </c>
      <c r="D108" s="2" t="s">
        <v>3</v>
      </c>
      <c r="E108" s="2" t="s">
        <v>20</v>
      </c>
      <c r="F108" s="4" t="s">
        <v>4</v>
      </c>
      <c r="G108" s="3" t="s">
        <v>5</v>
      </c>
    </row>
    <row r="109" spans="1:7" ht="43" thickBot="1" x14ac:dyDescent="0.25">
      <c r="A109" s="70">
        <v>12.1</v>
      </c>
      <c r="B109" s="23" t="s">
        <v>62</v>
      </c>
      <c r="C109" s="57" t="s">
        <v>19</v>
      </c>
      <c r="D109" s="57">
        <v>2</v>
      </c>
      <c r="E109" s="11">
        <v>2</v>
      </c>
      <c r="F109" s="71">
        <v>580990</v>
      </c>
      <c r="G109" s="72">
        <f t="shared" ref="G109:G110" si="15">D109*F109*E109</f>
        <v>2323960</v>
      </c>
    </row>
    <row r="110" spans="1:7" ht="16" thickBot="1" x14ac:dyDescent="0.25">
      <c r="A110" s="70">
        <v>12.2</v>
      </c>
      <c r="B110" s="23" t="s">
        <v>55</v>
      </c>
      <c r="C110" s="21" t="s">
        <v>6</v>
      </c>
      <c r="D110" s="21">
        <v>300</v>
      </c>
      <c r="E110" s="22">
        <v>2</v>
      </c>
      <c r="F110" s="55">
        <v>1744</v>
      </c>
      <c r="G110" s="56">
        <f t="shared" si="15"/>
        <v>1046400</v>
      </c>
    </row>
    <row r="111" spans="1:7" ht="85" thickBot="1" x14ac:dyDescent="0.25">
      <c r="A111" s="11">
        <v>12.3</v>
      </c>
      <c r="B111" s="40" t="s">
        <v>47</v>
      </c>
      <c r="C111" s="22" t="s">
        <v>6</v>
      </c>
      <c r="D111" s="21">
        <v>300</v>
      </c>
      <c r="E111" s="22">
        <v>2</v>
      </c>
      <c r="F111" s="55">
        <v>8700</v>
      </c>
      <c r="G111" s="73">
        <f t="shared" ref="G111" si="16">D111*E111*F111</f>
        <v>5220000</v>
      </c>
    </row>
    <row r="112" spans="1:7" ht="29" thickBot="1" x14ac:dyDescent="0.25">
      <c r="A112" s="70">
        <v>12.4</v>
      </c>
      <c r="B112" s="40" t="s">
        <v>48</v>
      </c>
      <c r="C112" s="21" t="s">
        <v>6</v>
      </c>
      <c r="D112" s="21">
        <v>300</v>
      </c>
      <c r="E112" s="22">
        <v>2</v>
      </c>
      <c r="F112" s="55">
        <v>21000</v>
      </c>
      <c r="G112" s="73">
        <f t="shared" ref="G112" si="17">D112*F112*E112</f>
        <v>12600000</v>
      </c>
    </row>
    <row r="113" spans="1:7" ht="29" thickBot="1" x14ac:dyDescent="0.25">
      <c r="A113" s="70">
        <v>12.5</v>
      </c>
      <c r="B113" s="23" t="s">
        <v>61</v>
      </c>
      <c r="C113" s="21" t="s">
        <v>6</v>
      </c>
      <c r="D113" s="21">
        <v>300</v>
      </c>
      <c r="E113" s="22">
        <v>2</v>
      </c>
      <c r="F113" s="43">
        <v>1500</v>
      </c>
      <c r="G113" s="73">
        <f>D113*E113*F113</f>
        <v>900000</v>
      </c>
    </row>
    <row r="114" spans="1:7" ht="71" thickBot="1" x14ac:dyDescent="0.25">
      <c r="A114" s="11">
        <v>12.6</v>
      </c>
      <c r="B114" s="23" t="s">
        <v>101</v>
      </c>
      <c r="C114" s="21" t="s">
        <v>6</v>
      </c>
      <c r="D114" s="21">
        <v>300</v>
      </c>
      <c r="E114" s="22" t="s">
        <v>9</v>
      </c>
      <c r="F114" s="43">
        <v>11800</v>
      </c>
      <c r="G114" s="73">
        <f>D114*F114</f>
        <v>3540000</v>
      </c>
    </row>
    <row r="115" spans="1:7" ht="16" thickBot="1" x14ac:dyDescent="0.25">
      <c r="A115" s="92" t="s">
        <v>112</v>
      </c>
      <c r="B115" s="87"/>
      <c r="C115" s="87"/>
      <c r="D115" s="87"/>
      <c r="E115" s="87"/>
      <c r="F115" s="88"/>
      <c r="G115" s="58">
        <f>SUM(G109:G114)</f>
        <v>25630360</v>
      </c>
    </row>
    <row r="116" spans="1:7" ht="16" thickBot="1" x14ac:dyDescent="0.25">
      <c r="A116" s="84" t="s">
        <v>104</v>
      </c>
      <c r="B116" s="85"/>
      <c r="C116" s="85"/>
      <c r="D116" s="85"/>
      <c r="E116" s="85"/>
      <c r="F116" s="85"/>
      <c r="G116" s="86"/>
    </row>
    <row r="117" spans="1:7" ht="33" thickBot="1" x14ac:dyDescent="0.25">
      <c r="A117" s="12" t="s">
        <v>0</v>
      </c>
      <c r="B117" s="2" t="s">
        <v>1</v>
      </c>
      <c r="C117" s="2" t="s">
        <v>2</v>
      </c>
      <c r="D117" s="2" t="s">
        <v>3</v>
      </c>
      <c r="E117" s="2" t="s">
        <v>30</v>
      </c>
      <c r="F117" s="4" t="s">
        <v>4</v>
      </c>
      <c r="G117" s="3" t="s">
        <v>5</v>
      </c>
    </row>
    <row r="118" spans="1:7" ht="15.75" customHeight="1" thickBot="1" x14ac:dyDescent="0.25">
      <c r="A118" s="89" t="s">
        <v>31</v>
      </c>
      <c r="B118" s="90"/>
      <c r="C118" s="90"/>
      <c r="D118" s="90"/>
      <c r="E118" s="90"/>
      <c r="F118" s="90"/>
      <c r="G118" s="91"/>
    </row>
    <row r="119" spans="1:7" ht="43" thickBot="1" x14ac:dyDescent="0.25">
      <c r="A119" s="11">
        <v>13.1</v>
      </c>
      <c r="B119" s="17" t="s">
        <v>73</v>
      </c>
      <c r="C119" s="59" t="s">
        <v>6</v>
      </c>
      <c r="D119" s="11">
        <v>1</v>
      </c>
      <c r="E119" s="11">
        <v>1.5</v>
      </c>
      <c r="F119" s="9">
        <v>9900000</v>
      </c>
      <c r="G119" s="10">
        <f>D119*E119*F119</f>
        <v>14850000</v>
      </c>
    </row>
    <row r="120" spans="1:7" ht="16" thickBot="1" x14ac:dyDescent="0.25">
      <c r="A120" s="75" t="s">
        <v>32</v>
      </c>
      <c r="B120" s="76"/>
      <c r="C120" s="76"/>
      <c r="D120" s="76"/>
      <c r="E120" s="76"/>
      <c r="F120" s="77"/>
      <c r="G120" s="6">
        <f>SUM(G119)</f>
        <v>14850000</v>
      </c>
    </row>
    <row r="121" spans="1:7" ht="15.75" customHeight="1" thickBot="1" x14ac:dyDescent="0.25">
      <c r="A121" s="84" t="s">
        <v>105</v>
      </c>
      <c r="B121" s="85"/>
      <c r="C121" s="85"/>
      <c r="D121" s="85"/>
      <c r="E121" s="85"/>
      <c r="F121" s="85"/>
      <c r="G121" s="86"/>
    </row>
    <row r="122" spans="1:7" ht="33" thickBot="1" x14ac:dyDescent="0.25">
      <c r="A122" s="12" t="s">
        <v>0</v>
      </c>
      <c r="B122" s="2" t="s">
        <v>1</v>
      </c>
      <c r="C122" s="2" t="s">
        <v>2</v>
      </c>
      <c r="D122" s="2" t="s">
        <v>3</v>
      </c>
      <c r="E122" s="2" t="s">
        <v>20</v>
      </c>
      <c r="F122" s="4" t="s">
        <v>4</v>
      </c>
      <c r="G122" s="3" t="s">
        <v>5</v>
      </c>
    </row>
    <row r="123" spans="1:7" ht="16" thickBot="1" x14ac:dyDescent="0.25">
      <c r="A123" s="13">
        <v>14.1</v>
      </c>
      <c r="B123" s="38" t="s">
        <v>13</v>
      </c>
      <c r="C123" s="11" t="s">
        <v>6</v>
      </c>
      <c r="D123" s="11">
        <v>1</v>
      </c>
      <c r="E123" s="11">
        <v>2</v>
      </c>
      <c r="F123" s="32">
        <v>350000</v>
      </c>
      <c r="G123" s="33">
        <f>D123*E123*F123</f>
        <v>700000</v>
      </c>
    </row>
    <row r="124" spans="1:7" ht="43" thickBot="1" x14ac:dyDescent="0.25">
      <c r="A124" s="13">
        <v>14.2</v>
      </c>
      <c r="B124" s="17" t="s">
        <v>62</v>
      </c>
      <c r="C124" s="53" t="s">
        <v>19</v>
      </c>
      <c r="D124" s="53">
        <v>2</v>
      </c>
      <c r="E124" s="8">
        <v>2</v>
      </c>
      <c r="F124" s="50">
        <v>580990</v>
      </c>
      <c r="G124" s="10">
        <f t="shared" ref="G124" si="18">D124*F124*E124</f>
        <v>2323960</v>
      </c>
    </row>
    <row r="125" spans="1:7" ht="43" thickBot="1" x14ac:dyDescent="0.25">
      <c r="A125" s="13">
        <v>14.3</v>
      </c>
      <c r="B125" s="23" t="s">
        <v>14</v>
      </c>
      <c r="C125" s="11" t="s">
        <v>6</v>
      </c>
      <c r="D125" s="11">
        <v>300</v>
      </c>
      <c r="E125" s="11">
        <v>2</v>
      </c>
      <c r="F125" s="32">
        <v>2000</v>
      </c>
      <c r="G125" s="33">
        <f t="shared" ref="G125:G131" si="19">D125*E125*F125</f>
        <v>1200000</v>
      </c>
    </row>
    <row r="126" spans="1:7" ht="16" thickBot="1" x14ac:dyDescent="0.25">
      <c r="A126" s="13">
        <v>14.4</v>
      </c>
      <c r="B126" s="23" t="s">
        <v>15</v>
      </c>
      <c r="C126" s="11" t="s">
        <v>6</v>
      </c>
      <c r="D126" s="11">
        <v>5</v>
      </c>
      <c r="E126" s="11">
        <v>2</v>
      </c>
      <c r="F126" s="32">
        <v>20000</v>
      </c>
      <c r="G126" s="33">
        <f t="shared" si="19"/>
        <v>200000</v>
      </c>
    </row>
    <row r="127" spans="1:7" ht="16" thickBot="1" x14ac:dyDescent="0.25">
      <c r="A127" s="13">
        <v>14.5</v>
      </c>
      <c r="B127" s="23" t="s">
        <v>16</v>
      </c>
      <c r="C127" s="11" t="s">
        <v>6</v>
      </c>
      <c r="D127" s="11">
        <v>5</v>
      </c>
      <c r="E127" s="11">
        <v>2</v>
      </c>
      <c r="F127" s="32">
        <v>8500</v>
      </c>
      <c r="G127" s="33">
        <f t="shared" si="19"/>
        <v>85000</v>
      </c>
    </row>
    <row r="128" spans="1:7" ht="85" thickBot="1" x14ac:dyDescent="0.25">
      <c r="A128" s="13">
        <v>14.6</v>
      </c>
      <c r="B128" s="44" t="s">
        <v>47</v>
      </c>
      <c r="C128" s="11" t="s">
        <v>6</v>
      </c>
      <c r="D128" s="11">
        <v>300</v>
      </c>
      <c r="E128" s="11">
        <v>2</v>
      </c>
      <c r="F128" s="50">
        <v>8700</v>
      </c>
      <c r="G128" s="33">
        <f t="shared" si="19"/>
        <v>5220000</v>
      </c>
    </row>
    <row r="129" spans="1:7" ht="29" thickBot="1" x14ac:dyDescent="0.25">
      <c r="A129" s="13">
        <v>14.7</v>
      </c>
      <c r="B129" s="41" t="s">
        <v>48</v>
      </c>
      <c r="C129" s="11" t="s">
        <v>6</v>
      </c>
      <c r="D129" s="11">
        <v>300</v>
      </c>
      <c r="E129" s="11">
        <v>2</v>
      </c>
      <c r="F129" s="32">
        <v>21000</v>
      </c>
      <c r="G129" s="33">
        <f t="shared" si="19"/>
        <v>12600000</v>
      </c>
    </row>
    <row r="130" spans="1:7" ht="16" thickBot="1" x14ac:dyDescent="0.25">
      <c r="A130" s="13">
        <v>14.8</v>
      </c>
      <c r="B130" s="17" t="s">
        <v>55</v>
      </c>
      <c r="C130" s="19" t="s">
        <v>6</v>
      </c>
      <c r="D130" s="19">
        <v>300</v>
      </c>
      <c r="E130" s="20">
        <v>4</v>
      </c>
      <c r="F130" s="42">
        <v>1744</v>
      </c>
      <c r="G130" s="47">
        <f t="shared" si="19"/>
        <v>2092800</v>
      </c>
    </row>
    <row r="131" spans="1:7" ht="16" thickBot="1" x14ac:dyDescent="0.25">
      <c r="A131" s="13">
        <v>14.9</v>
      </c>
      <c r="B131" s="38" t="s">
        <v>17</v>
      </c>
      <c r="C131" s="11" t="s">
        <v>19</v>
      </c>
      <c r="D131" s="11">
        <v>1</v>
      </c>
      <c r="E131" s="11">
        <v>2</v>
      </c>
      <c r="F131" s="32">
        <v>150000</v>
      </c>
      <c r="G131" s="33">
        <f t="shared" si="19"/>
        <v>300000</v>
      </c>
    </row>
    <row r="132" spans="1:7" ht="57" thickBot="1" x14ac:dyDescent="0.25">
      <c r="A132" s="61" t="s">
        <v>106</v>
      </c>
      <c r="B132" s="17" t="s">
        <v>68</v>
      </c>
      <c r="C132" s="57" t="s">
        <v>6</v>
      </c>
      <c r="D132" s="53">
        <v>1</v>
      </c>
      <c r="E132" s="8">
        <v>2</v>
      </c>
      <c r="F132" s="50">
        <v>3238020</v>
      </c>
      <c r="G132" s="10">
        <f t="shared" ref="G132:G133" si="20">D132*F132*E132</f>
        <v>6476040</v>
      </c>
    </row>
    <row r="133" spans="1:7" ht="71" thickBot="1" x14ac:dyDescent="0.25">
      <c r="A133" s="61" t="s">
        <v>107</v>
      </c>
      <c r="B133" s="17" t="s">
        <v>98</v>
      </c>
      <c r="C133" s="57" t="s">
        <v>6</v>
      </c>
      <c r="D133" s="53">
        <v>1</v>
      </c>
      <c r="E133" s="8">
        <v>2</v>
      </c>
      <c r="F133" s="50">
        <v>3238020</v>
      </c>
      <c r="G133" s="10">
        <f t="shared" si="20"/>
        <v>6476040</v>
      </c>
    </row>
    <row r="134" spans="1:7" ht="29" thickBot="1" x14ac:dyDescent="0.25">
      <c r="A134" s="61" t="s">
        <v>108</v>
      </c>
      <c r="B134" s="17" t="s">
        <v>69</v>
      </c>
      <c r="C134" s="8" t="s">
        <v>6</v>
      </c>
      <c r="D134" s="8">
        <v>5</v>
      </c>
      <c r="E134" s="11" t="s">
        <v>33</v>
      </c>
      <c r="F134" s="50">
        <v>280000</v>
      </c>
      <c r="G134" s="10">
        <f>D134*F134</f>
        <v>1400000</v>
      </c>
    </row>
    <row r="135" spans="1:7" ht="16" thickBot="1" x14ac:dyDescent="0.25">
      <c r="A135" s="92" t="s">
        <v>46</v>
      </c>
      <c r="B135" s="87"/>
      <c r="C135" s="87"/>
      <c r="D135" s="87"/>
      <c r="E135" s="87"/>
      <c r="F135" s="88"/>
      <c r="G135" s="6">
        <f>SUM(G123:G132)</f>
        <v>31197800</v>
      </c>
    </row>
    <row r="136" spans="1:7" ht="20" thickBot="1" x14ac:dyDescent="0.25">
      <c r="A136" s="93" t="s">
        <v>54</v>
      </c>
      <c r="B136" s="94"/>
      <c r="C136" s="94"/>
      <c r="D136" s="94"/>
      <c r="E136" s="94"/>
      <c r="F136" s="95"/>
      <c r="G136" s="62">
        <f>G9+G21+G34+G46+G56+G60+G68+G85+G89+G95+G105+G115+G120+G135</f>
        <v>607107404.5</v>
      </c>
    </row>
    <row r="137" spans="1:7" x14ac:dyDescent="0.2">
      <c r="G137" s="31"/>
    </row>
  </sheetData>
  <mergeCells count="38">
    <mergeCell ref="A136:F136"/>
    <mergeCell ref="A96:G96"/>
    <mergeCell ref="A105:F105"/>
    <mergeCell ref="A121:G121"/>
    <mergeCell ref="A135:F135"/>
    <mergeCell ref="A106:G106"/>
    <mergeCell ref="A107:G107"/>
    <mergeCell ref="A115:F115"/>
    <mergeCell ref="A118:G118"/>
    <mergeCell ref="A120:F120"/>
    <mergeCell ref="A116:G116"/>
    <mergeCell ref="A69:G69"/>
    <mergeCell ref="A85:F85"/>
    <mergeCell ref="A86:G86"/>
    <mergeCell ref="A89:F89"/>
    <mergeCell ref="A97:G97"/>
    <mergeCell ref="A90:G90"/>
    <mergeCell ref="A95:F95"/>
    <mergeCell ref="A22:G22"/>
    <mergeCell ref="A34:F34"/>
    <mergeCell ref="A35:G35"/>
    <mergeCell ref="A57:G57"/>
    <mergeCell ref="A60:F60"/>
    <mergeCell ref="A61:G61"/>
    <mergeCell ref="A68:F68"/>
    <mergeCell ref="A23:G23"/>
    <mergeCell ref="A36:G36"/>
    <mergeCell ref="A46:F46"/>
    <mergeCell ref="A47:G47"/>
    <mergeCell ref="A48:G48"/>
    <mergeCell ref="A56:F56"/>
    <mergeCell ref="A21:F21"/>
    <mergeCell ref="A1:G1"/>
    <mergeCell ref="A2:G2"/>
    <mergeCell ref="A3:G3"/>
    <mergeCell ref="A9:F9"/>
    <mergeCell ref="A10:G10"/>
    <mergeCell ref="A11:G11"/>
  </mergeCells>
  <printOptions horizontalCentered="1" verticalCentered="1"/>
  <pageMargins left="0.31496062992125984" right="0.31496062992125984" top="0.15748031496062992" bottom="0.15748031496062992" header="0.31496062992125984" footer="0.31496062992125984"/>
  <pageSetup paperSize="41" scale="67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Ingenieria</dc:creator>
  <cp:lastModifiedBy>Juan Carlos De León Camelo</cp:lastModifiedBy>
  <cp:lastPrinted>2025-01-21T15:22:40Z</cp:lastPrinted>
  <dcterms:created xsi:type="dcterms:W3CDTF">2023-02-22T15:48:39Z</dcterms:created>
  <dcterms:modified xsi:type="dcterms:W3CDTF">2025-11-11T04:30:26Z</dcterms:modified>
</cp:coreProperties>
</file>