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5"/>
  <workbookPr/>
  <mc:AlternateContent xmlns:mc="http://schemas.openxmlformats.org/markup-compatibility/2006">
    <mc:Choice Requires="x15">
      <x15ac:absPath xmlns:x15ac="http://schemas.microsoft.com/office/spreadsheetml/2010/11/ac" url="https://minagriculturaco-my.sharepoint.com/personal/adriana_gamboa_minagricultura_gov_co/Documents/Programa de excedentes Estacionarios/Documentos previos/"/>
    </mc:Choice>
  </mc:AlternateContent>
  <xr:revisionPtr revIDLastSave="94" documentId="8_{DC87C5FE-144D-41AD-BEFD-BD470B60208F}" xr6:coauthVersionLast="47" xr6:coauthVersionMax="47" xr10:uidLastSave="{0A355ED3-0353-48F5-9C08-06481C4B29D9}"/>
  <bookViews>
    <workbookView xWindow="-120" yWindow="-120" windowWidth="20730" windowHeight="11160" firstSheet="5" activeTab="2" xr2:uid="{FD737EDE-B2D5-461B-A32A-1224D3064560}"/>
  </bookViews>
  <sheets>
    <sheet name="Ahuyama" sheetId="1" r:id="rId1"/>
    <sheet name="Arracacha" sheetId="2" r:id="rId2"/>
    <sheet name="Cebolla Bulbo" sheetId="4" r:id="rId3"/>
    <sheet name="Cebolla Junca" sheetId="5" r:id="rId4"/>
    <sheet name="Mango" sheetId="6" r:id="rId5"/>
    <sheet name="Mango Tommy" sheetId="8" r:id="rId6"/>
    <sheet name="Zanahoria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G3" i="8"/>
  <c r="G3" i="4"/>
  <c r="F12" i="4"/>
  <c r="F5" i="4"/>
  <c r="F11" i="4"/>
  <c r="F16" i="8"/>
  <c r="F16" i="4"/>
  <c r="D16" i="2"/>
  <c r="G4" i="8"/>
  <c r="G5" i="8"/>
  <c r="G6" i="8"/>
  <c r="G7" i="8"/>
  <c r="G8" i="8"/>
  <c r="G9" i="8"/>
  <c r="G10" i="8"/>
  <c r="G11" i="8"/>
  <c r="G12" i="8"/>
  <c r="G13" i="8"/>
  <c r="G14" i="8"/>
  <c r="F4" i="8"/>
  <c r="F5" i="8"/>
  <c r="F6" i="8"/>
  <c r="F7" i="8"/>
  <c r="F8" i="8"/>
  <c r="F9" i="8"/>
  <c r="F10" i="8"/>
  <c r="F11" i="8"/>
  <c r="F12" i="8"/>
  <c r="F13" i="8"/>
  <c r="F14" i="8"/>
  <c r="F3" i="8"/>
  <c r="D4" i="8"/>
  <c r="D5" i="8"/>
  <c r="D6" i="8"/>
  <c r="D7" i="8"/>
  <c r="D8" i="8"/>
  <c r="D9" i="8"/>
  <c r="D10" i="8"/>
  <c r="D11" i="8"/>
  <c r="D12" i="8"/>
  <c r="D13" i="8"/>
  <c r="D14" i="8"/>
  <c r="D3" i="8"/>
  <c r="D16" i="6"/>
  <c r="D16" i="7"/>
  <c r="F4" i="4"/>
  <c r="F6" i="4"/>
  <c r="F7" i="4"/>
  <c r="F8" i="4"/>
  <c r="F9" i="4"/>
  <c r="F10" i="4"/>
  <c r="F3" i="4"/>
  <c r="F13" i="4"/>
  <c r="F14" i="4"/>
  <c r="E14" i="1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E7" i="7"/>
  <c r="D7" i="7"/>
  <c r="E6" i="7"/>
  <c r="D6" i="7"/>
  <c r="E5" i="7"/>
  <c r="D5" i="7"/>
  <c r="E4" i="7"/>
  <c r="D4" i="7"/>
  <c r="E3" i="7"/>
  <c r="D3" i="7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E6" i="6"/>
  <c r="D6" i="6"/>
  <c r="E5" i="6"/>
  <c r="D5" i="6"/>
  <c r="E4" i="6"/>
  <c r="D4" i="6"/>
  <c r="E3" i="6"/>
  <c r="D3" i="6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E6" i="5"/>
  <c r="D6" i="5"/>
  <c r="E5" i="5"/>
  <c r="D5" i="5"/>
  <c r="E4" i="5"/>
  <c r="D4" i="5"/>
  <c r="E3" i="5"/>
  <c r="D3" i="5"/>
  <c r="G8" i="4"/>
  <c r="G7" i="4"/>
  <c r="G4" i="4"/>
  <c r="G14" i="4"/>
  <c r="G13" i="4"/>
  <c r="G12" i="4"/>
  <c r="G11" i="4"/>
  <c r="G10" i="4"/>
  <c r="G9" i="4"/>
  <c r="G6" i="4"/>
  <c r="G5" i="4"/>
  <c r="E4" i="2"/>
  <c r="E5" i="2"/>
  <c r="E6" i="2"/>
  <c r="E7" i="2"/>
  <c r="E8" i="2"/>
  <c r="E9" i="2"/>
  <c r="E10" i="2"/>
  <c r="E11" i="2"/>
  <c r="E12" i="2"/>
  <c r="E13" i="2"/>
  <c r="E14" i="2"/>
  <c r="E3" i="2"/>
  <c r="E4" i="1"/>
  <c r="E5" i="1"/>
  <c r="E6" i="1"/>
  <c r="E7" i="1"/>
  <c r="E8" i="1"/>
  <c r="E9" i="1"/>
  <c r="E10" i="1"/>
  <c r="E11" i="1"/>
  <c r="E12" i="1"/>
  <c r="E13" i="1"/>
  <c r="E3" i="1"/>
  <c r="D4" i="2"/>
  <c r="D5" i="2"/>
  <c r="D6" i="2"/>
  <c r="D7" i="2"/>
  <c r="D8" i="2"/>
  <c r="D9" i="2"/>
  <c r="D10" i="2"/>
  <c r="D11" i="2"/>
  <c r="D12" i="2"/>
  <c r="D13" i="2"/>
  <c r="D14" i="2"/>
  <c r="D3" i="2"/>
  <c r="D4" i="1"/>
  <c r="D5" i="1"/>
  <c r="D6" i="1"/>
  <c r="D7" i="1"/>
  <c r="D8" i="1"/>
  <c r="D9" i="1"/>
  <c r="D10" i="1"/>
  <c r="D11" i="1"/>
  <c r="D12" i="1"/>
  <c r="D13" i="1"/>
  <c r="D14" i="1"/>
  <c r="D3" i="1" l="1"/>
</calcChain>
</file>

<file path=xl/sharedStrings.xml><?xml version="1.0" encoding="utf-8"?>
<sst xmlns="http://schemas.openxmlformats.org/spreadsheetml/2006/main" count="122" uniqueCount="27">
  <si>
    <t>AHUYAMA</t>
  </si>
  <si>
    <t>Producción 2024</t>
  </si>
  <si>
    <t>Abastecimiento 2025-2024</t>
  </si>
  <si>
    <t>Diferencial (ton)</t>
  </si>
  <si>
    <t>%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</si>
  <si>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</si>
  <si>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</si>
  <si>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</si>
  <si>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</si>
  <si>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</si>
  <si>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</si>
  <si>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</si>
  <si>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</si>
  <si>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Septiembre_24</t>
  </si>
  <si>
    <t>Octubre_24</t>
  </si>
  <si>
    <t>Noviembre_24</t>
  </si>
  <si>
    <t>Diciembre_24</t>
  </si>
  <si>
    <t>ARRACACHA</t>
  </si>
  <si>
    <t>Diferencial</t>
  </si>
  <si>
    <t>CEBOLLA BULBO</t>
  </si>
  <si>
    <t>Importaciones 2024</t>
  </si>
  <si>
    <t>Importaciones 2025</t>
  </si>
  <si>
    <t>CEBOLLA JUNCA</t>
  </si>
  <si>
    <t>MANGO</t>
  </si>
  <si>
    <t>MANGO TOMMY</t>
  </si>
  <si>
    <t>TOMMY</t>
  </si>
  <si>
    <t>ZANAHORIA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</si>
</sst>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.0_-;\-* #,##0.0_-;_-* &quot;-&quot;?_-;_-@_-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165" fontId="0" fillId="0" borderId="0" xfId="0" applyNumberFormat="1"/>
    <xf numFmtId="9" fontId="0" fillId="0" borderId="0" xfId="2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164" fontId="0" fillId="0" borderId="0" xfId="1" applyNumberFormat="1" applyFont="1" applyBorder="1"/>
    <xf numFmtId="0" fontId="2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48626-E6F7-45AD-8065-A60E30D605BB}">
  <dimension ref="A1:E17"/>
  <sheetViews>
    <sheetView topLeftCell="A2" workbookViewId="0">
      <selection activeCell="D14" sqref="D14"/>
    </sheetView>
  </sheetViews>
  <sheetFormatPr defaultColWidth="11.42578125" defaultRowHeight="15"/>
  <cols>
    <col min="1" max="1" width="13.7109375" bestFit="1" customWidth="1"/>
    <col min="2" max="2" width="15.140625" bestFit="1" customWidth="1"/>
    <col min="3" max="3" width="24.140625" bestFit="1" customWidth="1"/>
    <col min="4" max="4" width="15.28515625" bestFit="1" customWidth="1"/>
  </cols>
  <sheetData>
    <row r="1" spans="1:5">
      <c r="B1" s="10" t="s">
        <v>0</v>
      </c>
      <c r="C1" s="10"/>
      <c r="D1" s="10"/>
      <c r="E1" s="4"/>
    </row>
    <row r="2" spans="1:5">
      <c r="B2" s="4" t="s">
        <v>1</v>
      </c>
      <c r="C2" s="4" t="s">
        <v>2</v>
      </c>
      <c r="D2" s="4" t="s">
        <v>3</v>
      </c>
      <c r="E2" s="6" t="s">
        <v>4</v>
      </c>
    </row>
    <row r="3" spans="1:5">
      <c r="A3" s="5" t="s">
        <v>5</v>
      </c>
      <c r="B3" s="1">
        <v>24189.065471999984</v>
      </c>
      <c r="C3" s="1">
        <v>4139.7279999999992</v>
      </c>
      <c r="D3" s="2">
        <f>+B3-C3</f>
        <v>20049.337471999985</v>
      </c>
      <c r="E3" s="3">
        <f>+C3/B3</f>
        <v>0.17114046860520243</v>
      </c>
    </row>
    <row r="4" spans="1:5">
      <c r="A4" s="5" t="s">
        <v>6</v>
      </c>
      <c r="B4" s="1">
        <v>15278.069597999998</v>
      </c>
      <c r="C4" s="1">
        <v>3762.5760000000005</v>
      </c>
      <c r="D4" s="2">
        <f t="shared" ref="D4:D14" si="0">+B4-C4</f>
        <v>11515.493597999997</v>
      </c>
      <c r="E4" s="3">
        <f t="shared" ref="E4:E13" si="1">+C4/B4</f>
        <v>0.24627299776750244</v>
      </c>
    </row>
    <row r="5" spans="1:5">
      <c r="A5" s="5" t="s">
        <v>7</v>
      </c>
      <c r="B5" s="1">
        <v>4782.5736419999994</v>
      </c>
      <c r="C5" s="1">
        <v>4248.3159999999998</v>
      </c>
      <c r="D5" s="2">
        <f t="shared" si="0"/>
        <v>534.25764199999958</v>
      </c>
      <c r="E5" s="3">
        <f t="shared" si="1"/>
        <v>0.88829076518378891</v>
      </c>
    </row>
    <row r="6" spans="1:5">
      <c r="A6" s="5" t="s">
        <v>8</v>
      </c>
      <c r="B6" s="1">
        <v>7195.6655099999998</v>
      </c>
      <c r="C6" s="1">
        <v>3949.2650000000008</v>
      </c>
      <c r="D6" s="2">
        <f t="shared" si="0"/>
        <v>3246.400509999999</v>
      </c>
      <c r="E6" s="3">
        <f t="shared" si="1"/>
        <v>0.54883943597873008</v>
      </c>
    </row>
    <row r="7" spans="1:5">
      <c r="A7" s="5" t="s">
        <v>9</v>
      </c>
      <c r="B7" s="1">
        <v>9884.9546399999999</v>
      </c>
      <c r="C7" s="1">
        <v>3938.6799999999989</v>
      </c>
      <c r="D7" s="2">
        <f t="shared" si="0"/>
        <v>5946.2746400000015</v>
      </c>
      <c r="E7" s="3">
        <f t="shared" si="1"/>
        <v>0.39845200544086656</v>
      </c>
    </row>
    <row r="8" spans="1:5">
      <c r="A8" s="5" t="s">
        <v>10</v>
      </c>
      <c r="B8" s="1">
        <v>14943.725543999997</v>
      </c>
      <c r="C8" s="1">
        <v>3413.9560000000006</v>
      </c>
      <c r="D8" s="2">
        <f t="shared" si="0"/>
        <v>11529.769543999997</v>
      </c>
      <c r="E8" s="3">
        <f t="shared" si="1"/>
        <v>0.22845414217144305</v>
      </c>
    </row>
    <row r="9" spans="1:5">
      <c r="A9" s="5" t="s">
        <v>11</v>
      </c>
      <c r="B9" s="1">
        <v>20569.427670000001</v>
      </c>
      <c r="C9" s="1">
        <v>4021.56</v>
      </c>
      <c r="D9" s="2">
        <f t="shared" si="0"/>
        <v>16547.86767</v>
      </c>
      <c r="E9" s="3">
        <f t="shared" si="1"/>
        <v>0.19551151663132296</v>
      </c>
    </row>
    <row r="10" spans="1:5">
      <c r="A10" s="5" t="s">
        <v>12</v>
      </c>
      <c r="B10" s="1">
        <v>13475.519045999998</v>
      </c>
      <c r="C10" s="1">
        <v>3854.1000000000004</v>
      </c>
      <c r="D10" s="2">
        <f t="shared" si="0"/>
        <v>9621.4190459999973</v>
      </c>
      <c r="E10" s="3">
        <f t="shared" si="1"/>
        <v>0.2860075360988808</v>
      </c>
    </row>
    <row r="11" spans="1:5">
      <c r="A11" s="5" t="s">
        <v>13</v>
      </c>
      <c r="B11" s="1">
        <v>6759.5645700000005</v>
      </c>
      <c r="C11" s="1">
        <v>3453.1060000000007</v>
      </c>
      <c r="D11" s="2">
        <f t="shared" si="0"/>
        <v>3306.4585699999998</v>
      </c>
      <c r="E11" s="3">
        <f t="shared" si="1"/>
        <v>0.51084740211306245</v>
      </c>
    </row>
    <row r="12" spans="1:5">
      <c r="A12" s="5" t="s">
        <v>14</v>
      </c>
      <c r="B12" s="1">
        <v>7646.3031479999991</v>
      </c>
      <c r="C12" s="1">
        <v>4053.5270000000005</v>
      </c>
      <c r="D12" s="2">
        <f t="shared" si="0"/>
        <v>3592.7761479999986</v>
      </c>
      <c r="E12" s="3">
        <f t="shared" si="1"/>
        <v>0.53012899456651275</v>
      </c>
    </row>
    <row r="13" spans="1:5">
      <c r="A13" s="5" t="s">
        <v>15</v>
      </c>
      <c r="B13" s="1">
        <v>8751.0921959999978</v>
      </c>
      <c r="C13" s="1">
        <v>3674.0319999999992</v>
      </c>
      <c r="D13" s="2">
        <f t="shared" si="0"/>
        <v>5077.0601959999985</v>
      </c>
      <c r="E13" s="3">
        <f t="shared" si="1"/>
        <v>0.4198369663708203</v>
      </c>
    </row>
    <row r="14" spans="1:5">
      <c r="A14" s="5" t="s">
        <v>16</v>
      </c>
      <c r="B14" s="1">
        <v>11891.018963999999</v>
      </c>
      <c r="C14" s="1">
        <v>3539.0829999999996</v>
      </c>
      <c r="D14" s="2">
        <f t="shared" si="0"/>
        <v>8351.9359640000002</v>
      </c>
      <c r="E14" s="3">
        <f>+C14/B14</f>
        <v>0.2976265541846797</v>
      </c>
    </row>
    <row r="17" spans="4:4">
      <c r="D17" s="2">
        <f>AVERAGE(D12:D14)</f>
        <v>5673.9241026666668</v>
      </c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BEFA4-ACF9-4C00-9EFD-1794750B0D19}">
  <dimension ref="A1:E16"/>
  <sheetViews>
    <sheetView workbookViewId="0">
      <selection activeCell="D17" sqref="D17"/>
    </sheetView>
  </sheetViews>
  <sheetFormatPr defaultColWidth="11.42578125" defaultRowHeight="15"/>
  <cols>
    <col min="1" max="1" width="13.7109375" bestFit="1" customWidth="1"/>
    <col min="2" max="2" width="15.5703125" bestFit="1" customWidth="1"/>
    <col min="3" max="3" width="24.140625" bestFit="1" customWidth="1"/>
  </cols>
  <sheetData>
    <row r="1" spans="1:5">
      <c r="B1" s="10" t="s">
        <v>17</v>
      </c>
      <c r="C1" s="10"/>
      <c r="D1" s="10"/>
      <c r="E1" s="4"/>
    </row>
    <row r="2" spans="1:5">
      <c r="B2" s="4" t="s">
        <v>1</v>
      </c>
      <c r="C2" s="4" t="s">
        <v>2</v>
      </c>
      <c r="D2" s="4" t="s">
        <v>18</v>
      </c>
      <c r="E2" s="6" t="s">
        <v>4</v>
      </c>
    </row>
    <row r="3" spans="1:5">
      <c r="A3" s="5" t="s">
        <v>5</v>
      </c>
      <c r="B3" s="1">
        <v>7094.2740239999994</v>
      </c>
      <c r="C3" s="1">
        <v>3097.6625000000004</v>
      </c>
      <c r="D3" s="2">
        <f>+B3-C3</f>
        <v>3996.611523999999</v>
      </c>
      <c r="E3" s="3">
        <f>+C3/B3</f>
        <v>0.43664263454168495</v>
      </c>
    </row>
    <row r="4" spans="1:5">
      <c r="A4" s="5" t="s">
        <v>6</v>
      </c>
      <c r="B4" s="1">
        <v>9013.6515999999992</v>
      </c>
      <c r="C4" s="1">
        <v>2954.994999999999</v>
      </c>
      <c r="D4" s="2">
        <f t="shared" ref="D4:D14" si="0">+B4-C4</f>
        <v>6058.6566000000003</v>
      </c>
      <c r="E4" s="3">
        <f t="shared" ref="E4:E14" si="1">+C4/B4</f>
        <v>0.32783550231739589</v>
      </c>
    </row>
    <row r="5" spans="1:5">
      <c r="A5" s="5" t="s">
        <v>7</v>
      </c>
      <c r="B5" s="1">
        <v>12491.860688000004</v>
      </c>
      <c r="C5" s="1">
        <v>3096.4599999999996</v>
      </c>
      <c r="D5" s="2">
        <f t="shared" si="0"/>
        <v>9395.4006880000052</v>
      </c>
      <c r="E5" s="3">
        <f t="shared" si="1"/>
        <v>0.24787820464364743</v>
      </c>
    </row>
    <row r="6" spans="1:5">
      <c r="A6" s="5" t="s">
        <v>8</v>
      </c>
      <c r="B6" s="1">
        <v>7539.6544559999993</v>
      </c>
      <c r="C6" s="1">
        <v>2962.3724999999999</v>
      </c>
      <c r="D6" s="2">
        <f t="shared" si="0"/>
        <v>4577.2819559999989</v>
      </c>
      <c r="E6" s="3">
        <f t="shared" si="1"/>
        <v>0.39290560559344556</v>
      </c>
    </row>
    <row r="7" spans="1:5">
      <c r="A7" s="5" t="s">
        <v>9</v>
      </c>
      <c r="B7" s="1">
        <v>8515.2496879999981</v>
      </c>
      <c r="C7" s="1">
        <v>3186.1724999999988</v>
      </c>
      <c r="D7" s="2">
        <f t="shared" si="0"/>
        <v>5329.0771879999993</v>
      </c>
      <c r="E7" s="3">
        <f t="shared" si="1"/>
        <v>0.3741725277287018</v>
      </c>
    </row>
    <row r="8" spans="1:5">
      <c r="A8" s="5" t="s">
        <v>10</v>
      </c>
      <c r="B8" s="1">
        <v>8387.9981360000002</v>
      </c>
      <c r="C8" s="1">
        <v>2971.2424999999994</v>
      </c>
      <c r="D8" s="2">
        <f t="shared" si="0"/>
        <v>5416.7556360000008</v>
      </c>
      <c r="E8" s="3">
        <f t="shared" si="1"/>
        <v>0.35422546021414608</v>
      </c>
    </row>
    <row r="9" spans="1:5">
      <c r="A9" s="5" t="s">
        <v>11</v>
      </c>
      <c r="B9" s="1">
        <v>7210.9212799999996</v>
      </c>
      <c r="C9" s="1">
        <v>3344.8594999999991</v>
      </c>
      <c r="D9" s="2">
        <f t="shared" si="0"/>
        <v>3866.0617800000005</v>
      </c>
      <c r="E9" s="3">
        <f t="shared" si="1"/>
        <v>0.4638602156533318</v>
      </c>
    </row>
    <row r="10" spans="1:5">
      <c r="A10" s="5" t="s">
        <v>12</v>
      </c>
      <c r="B10" s="1">
        <v>7772.9489679999997</v>
      </c>
      <c r="C10" s="1">
        <v>3104.3724999999995</v>
      </c>
      <c r="D10" s="2">
        <f t="shared" si="0"/>
        <v>4668.5764680000002</v>
      </c>
      <c r="E10" s="3">
        <f t="shared" si="1"/>
        <v>0.39938156197605434</v>
      </c>
    </row>
    <row r="11" spans="1:5">
      <c r="A11" s="5" t="s">
        <v>13</v>
      </c>
      <c r="B11" s="1">
        <v>8387.9981360000002</v>
      </c>
      <c r="C11" s="1">
        <v>3096.6714999999999</v>
      </c>
      <c r="D11" s="2">
        <f t="shared" si="0"/>
        <v>5291.3266359999998</v>
      </c>
      <c r="E11" s="3">
        <f t="shared" si="1"/>
        <v>0.36917884932634421</v>
      </c>
    </row>
    <row r="12" spans="1:5">
      <c r="A12" s="5" t="s">
        <v>14</v>
      </c>
      <c r="B12" s="1">
        <v>9830.1823919999988</v>
      </c>
      <c r="C12" s="1">
        <v>3036.4624999999992</v>
      </c>
      <c r="D12" s="2">
        <f t="shared" si="0"/>
        <v>6793.7198919999992</v>
      </c>
      <c r="E12" s="3">
        <f t="shared" si="1"/>
        <v>0.30889177625749181</v>
      </c>
    </row>
    <row r="13" spans="1:5">
      <c r="A13" s="5" t="s">
        <v>15</v>
      </c>
      <c r="B13" s="1">
        <v>11113.302207999999</v>
      </c>
      <c r="C13" s="1">
        <v>2844.4080000000008</v>
      </c>
      <c r="D13" s="2">
        <f t="shared" si="0"/>
        <v>8268.8942079999979</v>
      </c>
      <c r="E13" s="3">
        <f t="shared" si="1"/>
        <v>0.25594624772755942</v>
      </c>
    </row>
    <row r="14" spans="1:5">
      <c r="A14" s="5" t="s">
        <v>16</v>
      </c>
      <c r="B14" s="1">
        <v>8684.9184239999995</v>
      </c>
      <c r="C14" s="1">
        <v>3089.4024999999983</v>
      </c>
      <c r="D14" s="2">
        <f t="shared" si="0"/>
        <v>5595.5159240000012</v>
      </c>
      <c r="E14" s="3">
        <f t="shared" si="1"/>
        <v>0.35572038206630813</v>
      </c>
    </row>
    <row r="16" spans="1:5">
      <c r="D16" s="2">
        <f>AVERAGE(D12:D14)</f>
        <v>6886.043341333333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BA17-CD3D-419A-BAB9-EF3C5271E575}">
  <dimension ref="A1:G16"/>
  <sheetViews>
    <sheetView tabSelected="1" workbookViewId="0">
      <selection activeCell="F14" sqref="F14"/>
    </sheetView>
  </sheetViews>
  <sheetFormatPr defaultColWidth="11.42578125" defaultRowHeight="15"/>
  <cols>
    <col min="1" max="1" width="13.7109375" bestFit="1" customWidth="1"/>
    <col min="2" max="2" width="15.5703125" bestFit="1" customWidth="1"/>
    <col min="3" max="3" width="24.140625" bestFit="1" customWidth="1"/>
    <col min="4" max="5" width="24.140625" customWidth="1"/>
  </cols>
  <sheetData>
    <row r="1" spans="1:7">
      <c r="B1" s="10" t="s">
        <v>19</v>
      </c>
      <c r="C1" s="10"/>
      <c r="D1" s="10"/>
      <c r="E1" s="10"/>
      <c r="F1" s="10"/>
      <c r="G1" s="4"/>
    </row>
    <row r="2" spans="1:7">
      <c r="B2" s="4" t="s">
        <v>1</v>
      </c>
      <c r="C2" s="4" t="s">
        <v>2</v>
      </c>
      <c r="D2" s="4" t="s">
        <v>20</v>
      </c>
      <c r="E2" s="4" t="s">
        <v>21</v>
      </c>
      <c r="F2" s="4" t="s">
        <v>18</v>
      </c>
      <c r="G2" s="6" t="s">
        <v>4</v>
      </c>
    </row>
    <row r="3" spans="1:7">
      <c r="A3" s="5" t="s">
        <v>5</v>
      </c>
      <c r="B3" s="1">
        <v>17803.672920000001</v>
      </c>
      <c r="C3" s="1">
        <v>24473.079999999994</v>
      </c>
      <c r="D3" s="8">
        <v>2700</v>
      </c>
      <c r="E3" s="8">
        <v>7190</v>
      </c>
      <c r="F3" s="2">
        <f>+B3-C3+E3</f>
        <v>520.59292000000642</v>
      </c>
      <c r="G3" s="3">
        <f>+C3/B3</f>
        <v>1.3746084928637294</v>
      </c>
    </row>
    <row r="4" spans="1:7">
      <c r="A4" s="5" t="s">
        <v>6</v>
      </c>
      <c r="B4" s="1">
        <v>47665.287954000007</v>
      </c>
      <c r="C4" s="1">
        <v>22592.085999999999</v>
      </c>
      <c r="D4" s="8">
        <v>1850</v>
      </c>
      <c r="E4" s="8">
        <v>3990</v>
      </c>
      <c r="F4" s="2">
        <f t="shared" ref="F4:F11" si="0">+B4-C4+E4</f>
        <v>29063.201954000007</v>
      </c>
      <c r="G4" s="3">
        <f t="shared" ref="G4:G14" si="1">+C4/B4</f>
        <v>0.47397355538484903</v>
      </c>
    </row>
    <row r="5" spans="1:7">
      <c r="A5" s="5" t="s">
        <v>7</v>
      </c>
      <c r="B5" s="1">
        <v>21526.259076000002</v>
      </c>
      <c r="C5" s="1">
        <v>22706.988000000005</v>
      </c>
      <c r="D5" s="8">
        <v>2190</v>
      </c>
      <c r="E5" s="8">
        <v>4460</v>
      </c>
      <c r="F5" s="2">
        <f>+B5-C5+E5</f>
        <v>3279.2710759999973</v>
      </c>
      <c r="G5" s="3">
        <f t="shared" si="1"/>
        <v>1.0548506324220737</v>
      </c>
    </row>
    <row r="6" spans="1:7">
      <c r="A6" s="5" t="s">
        <v>8</v>
      </c>
      <c r="B6" s="1">
        <v>21849.962220000001</v>
      </c>
      <c r="C6" s="1">
        <v>22177.338</v>
      </c>
      <c r="D6" s="8">
        <v>2540</v>
      </c>
      <c r="E6" s="8">
        <v>3210</v>
      </c>
      <c r="F6" s="2">
        <f t="shared" si="0"/>
        <v>2882.6242200000015</v>
      </c>
      <c r="G6" s="3">
        <f t="shared" si="1"/>
        <v>1.0149828991329028</v>
      </c>
    </row>
    <row r="7" spans="1:7">
      <c r="A7" s="5" t="s">
        <v>9</v>
      </c>
      <c r="B7" s="1">
        <v>10304.550083999999</v>
      </c>
      <c r="C7" s="1">
        <v>24271.163999999993</v>
      </c>
      <c r="D7" s="8">
        <v>4710</v>
      </c>
      <c r="E7" s="8">
        <v>5020</v>
      </c>
      <c r="F7" s="2">
        <f t="shared" si="0"/>
        <v>-8946.6139159999948</v>
      </c>
      <c r="G7" s="3">
        <f t="shared" si="1"/>
        <v>2.3553831853062781</v>
      </c>
    </row>
    <row r="8" spans="1:7">
      <c r="A8" s="5" t="s">
        <v>10</v>
      </c>
      <c r="B8" s="1">
        <v>17237.192417999999</v>
      </c>
      <c r="C8" s="1">
        <v>20937.194</v>
      </c>
      <c r="D8" s="8">
        <v>7950</v>
      </c>
      <c r="E8" s="8">
        <v>6010</v>
      </c>
      <c r="F8" s="2">
        <f t="shared" si="0"/>
        <v>2309.9984179999992</v>
      </c>
      <c r="G8" s="3">
        <f t="shared" si="1"/>
        <v>1.2146522178482071</v>
      </c>
    </row>
    <row r="9" spans="1:7">
      <c r="A9" s="5" t="s">
        <v>11</v>
      </c>
      <c r="B9" s="1">
        <v>38628.575184000001</v>
      </c>
      <c r="C9" s="1">
        <v>25175.473999999998</v>
      </c>
      <c r="D9" s="8">
        <v>12560</v>
      </c>
      <c r="E9" s="8">
        <v>9840</v>
      </c>
      <c r="F9" s="2">
        <f t="shared" si="0"/>
        <v>23293.101184000003</v>
      </c>
      <c r="G9" s="3">
        <f t="shared" si="1"/>
        <v>0.65173188190559272</v>
      </c>
    </row>
    <row r="10" spans="1:7">
      <c r="A10" s="5" t="s">
        <v>12</v>
      </c>
      <c r="B10" s="1">
        <v>28701.678768000002</v>
      </c>
      <c r="C10" s="1">
        <v>21009.280000000002</v>
      </c>
      <c r="D10" s="8">
        <v>6340</v>
      </c>
      <c r="E10" s="8">
        <v>4800</v>
      </c>
      <c r="F10" s="2">
        <f t="shared" si="0"/>
        <v>12492.398767999999</v>
      </c>
      <c r="G10" s="3">
        <f t="shared" si="1"/>
        <v>0.73198784537382577</v>
      </c>
    </row>
    <row r="11" spans="1:7">
      <c r="A11" s="5" t="s">
        <v>13</v>
      </c>
      <c r="B11" s="1">
        <v>18235.277111999996</v>
      </c>
      <c r="C11" s="1">
        <v>21525.030000000002</v>
      </c>
      <c r="D11" s="8">
        <v>3620</v>
      </c>
      <c r="E11" s="8">
        <v>4410</v>
      </c>
      <c r="F11" s="2">
        <f>+B11-C11+E11</f>
        <v>1120.2471119999936</v>
      </c>
      <c r="G11" s="3">
        <f t="shared" si="1"/>
        <v>1.180405971776274</v>
      </c>
    </row>
    <row r="12" spans="1:7">
      <c r="A12" s="5" t="s">
        <v>14</v>
      </c>
      <c r="B12" s="1">
        <v>14701.51779</v>
      </c>
      <c r="C12" s="1">
        <v>24059.896999999986</v>
      </c>
      <c r="D12" s="8">
        <v>6140</v>
      </c>
      <c r="E12" s="9"/>
      <c r="F12" s="2">
        <f>+B12-C12+D12</f>
        <v>-3218.3792099999864</v>
      </c>
      <c r="G12" s="3">
        <f t="shared" si="1"/>
        <v>1.6365587107179895</v>
      </c>
    </row>
    <row r="13" spans="1:7">
      <c r="A13" s="5" t="s">
        <v>15</v>
      </c>
      <c r="B13" s="1">
        <v>11113.807944</v>
      </c>
      <c r="C13" s="1">
        <v>21860.345999999994</v>
      </c>
      <c r="D13" s="8">
        <v>8250</v>
      </c>
      <c r="E13" s="9"/>
      <c r="F13" s="2">
        <f t="shared" ref="F13:F14" si="2">+B13-C13+D13</f>
        <v>-2496.538055999994</v>
      </c>
      <c r="G13" s="3">
        <f t="shared" si="1"/>
        <v>1.9669537309038811</v>
      </c>
    </row>
    <row r="14" spans="1:7">
      <c r="A14" s="5" t="s">
        <v>16</v>
      </c>
      <c r="B14" s="1">
        <v>21984.838530000001</v>
      </c>
      <c r="C14" s="1">
        <v>22097.960000000003</v>
      </c>
      <c r="D14" s="8">
        <v>8420</v>
      </c>
      <c r="E14" s="9"/>
      <c r="F14" s="2">
        <f t="shared" si="2"/>
        <v>8306.8785299999981</v>
      </c>
      <c r="G14" s="3">
        <f t="shared" si="1"/>
        <v>1.0051454310135433</v>
      </c>
    </row>
    <row r="16" spans="1:7">
      <c r="B16" s="7"/>
      <c r="C16" s="7"/>
      <c r="D16" s="7"/>
      <c r="E16" s="7"/>
      <c r="F16" s="2">
        <f>SUM(F13:F14)</f>
        <v>5810.3404740000042</v>
      </c>
    </row>
  </sheetData>
  <mergeCells count="1">
    <mergeCell ref="B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75E14-A75D-4F14-A31E-E79FE8BC9F60}">
  <dimension ref="A1:E14"/>
  <sheetViews>
    <sheetView workbookViewId="0">
      <selection activeCell="D12" sqref="D12:D14"/>
    </sheetView>
  </sheetViews>
  <sheetFormatPr defaultColWidth="11.42578125" defaultRowHeight="15"/>
  <cols>
    <col min="1" max="1" width="13.7109375" bestFit="1" customWidth="1"/>
    <col min="2" max="2" width="15.5703125" bestFit="1" customWidth="1"/>
    <col min="3" max="3" width="24.140625" bestFit="1" customWidth="1"/>
  </cols>
  <sheetData>
    <row r="1" spans="1:5">
      <c r="B1" s="10" t="s">
        <v>22</v>
      </c>
      <c r="C1" s="10"/>
      <c r="D1" s="10"/>
      <c r="E1" s="4"/>
    </row>
    <row r="2" spans="1:5">
      <c r="B2" s="4" t="s">
        <v>1</v>
      </c>
      <c r="C2" s="4" t="s">
        <v>2</v>
      </c>
      <c r="D2" s="4" t="s">
        <v>18</v>
      </c>
      <c r="E2" s="6" t="s">
        <v>4</v>
      </c>
    </row>
    <row r="3" spans="1:5">
      <c r="A3" s="5" t="s">
        <v>5</v>
      </c>
      <c r="B3" s="1">
        <v>35237.697675000003</v>
      </c>
      <c r="C3" s="1">
        <v>18585.588</v>
      </c>
      <c r="D3" s="2">
        <f>+B3-C3</f>
        <v>16652.109675000003</v>
      </c>
      <c r="E3" s="3">
        <f>+C3/B3</f>
        <v>0.52743479927140269</v>
      </c>
    </row>
    <row r="4" spans="1:5">
      <c r="A4" s="5" t="s">
        <v>6</v>
      </c>
      <c r="B4" s="1">
        <v>32827.893834000002</v>
      </c>
      <c r="C4" s="1">
        <v>16991.246500000001</v>
      </c>
      <c r="D4" s="2">
        <f t="shared" ref="D4:D14" si="0">+B4-C4</f>
        <v>15836.647334000001</v>
      </c>
      <c r="E4" s="3">
        <f t="shared" ref="E4:E14" si="1">+C4/B4</f>
        <v>0.51758564183006128</v>
      </c>
    </row>
    <row r="5" spans="1:5">
      <c r="A5" s="5" t="s">
        <v>7</v>
      </c>
      <c r="B5" s="1">
        <v>42739.917180000004</v>
      </c>
      <c r="C5" s="1">
        <v>18496.65500000001</v>
      </c>
      <c r="D5" s="2">
        <f t="shared" si="0"/>
        <v>24243.262179999994</v>
      </c>
      <c r="E5" s="3">
        <f t="shared" si="1"/>
        <v>0.43277236411341141</v>
      </c>
    </row>
    <row r="6" spans="1:5">
      <c r="A6" s="5" t="s">
        <v>8</v>
      </c>
      <c r="B6" s="1">
        <v>41785.089243000002</v>
      </c>
      <c r="C6" s="1">
        <v>17554.979000000003</v>
      </c>
      <c r="D6" s="2">
        <f t="shared" si="0"/>
        <v>24230.110242999999</v>
      </c>
      <c r="E6" s="3">
        <f t="shared" si="1"/>
        <v>0.4201254399125372</v>
      </c>
    </row>
    <row r="7" spans="1:5">
      <c r="A7" s="5" t="s">
        <v>9</v>
      </c>
      <c r="B7" s="1">
        <v>38966.073429000004</v>
      </c>
      <c r="C7" s="1">
        <v>18914.679000000004</v>
      </c>
      <c r="D7" s="2">
        <f t="shared" si="0"/>
        <v>20051.394429</v>
      </c>
      <c r="E7" s="3">
        <f t="shared" si="1"/>
        <v>0.48541403676365796</v>
      </c>
    </row>
    <row r="8" spans="1:5">
      <c r="A8" s="5" t="s">
        <v>10</v>
      </c>
      <c r="B8" s="1">
        <v>37192.821545999999</v>
      </c>
      <c r="C8" s="1">
        <v>17475.405999999995</v>
      </c>
      <c r="D8" s="2">
        <f t="shared" si="0"/>
        <v>19717.415546000004</v>
      </c>
      <c r="E8" s="3">
        <f t="shared" si="1"/>
        <v>0.4698596469317729</v>
      </c>
    </row>
    <row r="9" spans="1:5">
      <c r="A9" s="5" t="s">
        <v>11</v>
      </c>
      <c r="B9" s="1">
        <v>37329.225537000006</v>
      </c>
      <c r="C9" s="1">
        <v>18859.983999999997</v>
      </c>
      <c r="D9" s="2">
        <f t="shared" si="0"/>
        <v>18469.241537000009</v>
      </c>
      <c r="E9" s="3">
        <f t="shared" si="1"/>
        <v>0.50523373385569825</v>
      </c>
    </row>
    <row r="10" spans="1:5">
      <c r="A10" s="5" t="s">
        <v>12</v>
      </c>
      <c r="B10" s="1">
        <v>35555.973654000009</v>
      </c>
      <c r="C10" s="1">
        <v>17935.108999999997</v>
      </c>
      <c r="D10" s="2">
        <f t="shared" si="0"/>
        <v>17620.864654000012</v>
      </c>
      <c r="E10" s="3">
        <f t="shared" si="1"/>
        <v>0.50441900915241333</v>
      </c>
    </row>
    <row r="11" spans="1:5">
      <c r="A11" s="5" t="s">
        <v>13</v>
      </c>
      <c r="B11" s="1">
        <v>38647.797450000005</v>
      </c>
      <c r="C11" s="1">
        <v>17021.839</v>
      </c>
      <c r="D11" s="2">
        <f t="shared" si="0"/>
        <v>21625.958450000006</v>
      </c>
      <c r="E11" s="3">
        <f t="shared" si="1"/>
        <v>0.44043490504269339</v>
      </c>
    </row>
    <row r="12" spans="1:5">
      <c r="A12" s="5" t="s">
        <v>14</v>
      </c>
      <c r="B12" s="1">
        <v>36010.653623999999</v>
      </c>
      <c r="C12" s="1">
        <v>18633.98650000001</v>
      </c>
      <c r="D12" s="2">
        <f t="shared" si="0"/>
        <v>17376.667123999989</v>
      </c>
      <c r="E12" s="3">
        <f t="shared" si="1"/>
        <v>0.51745760281288056</v>
      </c>
    </row>
    <row r="13" spans="1:5">
      <c r="A13" s="5" t="s">
        <v>15</v>
      </c>
      <c r="B13" s="1">
        <v>38102.181486000009</v>
      </c>
      <c r="C13" s="1">
        <v>17972.683000000005</v>
      </c>
      <c r="D13" s="2">
        <f t="shared" si="0"/>
        <v>20129.498486000004</v>
      </c>
      <c r="E13" s="3">
        <f t="shared" si="1"/>
        <v>0.47169695537258827</v>
      </c>
    </row>
    <row r="14" spans="1:5">
      <c r="A14" s="5" t="s">
        <v>16</v>
      </c>
      <c r="B14" s="1">
        <v>40284.645342000003</v>
      </c>
      <c r="C14" s="1">
        <v>18413.264999999996</v>
      </c>
      <c r="D14" s="2">
        <f t="shared" si="0"/>
        <v>21871.380342000008</v>
      </c>
      <c r="E14" s="3">
        <f t="shared" si="1"/>
        <v>0.45707898986521983</v>
      </c>
    </row>
  </sheetData>
  <mergeCells count="1">
    <mergeCell ref="B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11021-81FA-48B5-A1FB-1422F7B716D5}">
  <dimension ref="A1:E16"/>
  <sheetViews>
    <sheetView workbookViewId="0">
      <selection sqref="A1:E14"/>
    </sheetView>
  </sheetViews>
  <sheetFormatPr defaultColWidth="11.42578125" defaultRowHeight="15"/>
  <cols>
    <col min="1" max="1" width="13.7109375" bestFit="1" customWidth="1"/>
    <col min="2" max="2" width="15.5703125" bestFit="1" customWidth="1"/>
    <col min="3" max="3" width="24.140625" bestFit="1" customWidth="1"/>
  </cols>
  <sheetData>
    <row r="1" spans="1:5">
      <c r="B1" s="10" t="s">
        <v>23</v>
      </c>
      <c r="C1" s="10"/>
      <c r="D1" s="10"/>
      <c r="E1" s="4"/>
    </row>
    <row r="2" spans="1:5">
      <c r="B2" s="4" t="s">
        <v>1</v>
      </c>
      <c r="C2" s="4" t="s">
        <v>2</v>
      </c>
      <c r="D2" s="4" t="s">
        <v>18</v>
      </c>
      <c r="E2" s="6" t="s">
        <v>4</v>
      </c>
    </row>
    <row r="3" spans="1:5">
      <c r="A3" s="5" t="s">
        <v>5</v>
      </c>
      <c r="B3" s="1">
        <v>29525.785782000003</v>
      </c>
      <c r="C3" s="1">
        <v>15267.978000000001</v>
      </c>
      <c r="D3" s="2">
        <f>+B3-C3</f>
        <v>14257.807782000002</v>
      </c>
      <c r="E3" s="3">
        <f>+C3/B3</f>
        <v>0.51710657635767032</v>
      </c>
    </row>
    <row r="4" spans="1:5">
      <c r="A4" s="5" t="s">
        <v>6</v>
      </c>
      <c r="B4" s="1">
        <v>8080.3382620000002</v>
      </c>
      <c r="C4" s="1">
        <v>13479.491</v>
      </c>
      <c r="D4" s="2">
        <f t="shared" ref="D4:D14" si="0">+B4-C4</f>
        <v>-5399.1527379999998</v>
      </c>
      <c r="E4" s="3">
        <f t="shared" ref="E4:E14" si="1">+C4/B4</f>
        <v>1.6681839995970207</v>
      </c>
    </row>
    <row r="5" spans="1:5">
      <c r="A5" s="5" t="s">
        <v>7</v>
      </c>
      <c r="B5" s="1">
        <v>17730.789646000001</v>
      </c>
      <c r="C5" s="1">
        <v>11516.055000000002</v>
      </c>
      <c r="D5" s="2">
        <f t="shared" si="0"/>
        <v>6214.734645999999</v>
      </c>
      <c r="E5" s="3">
        <f t="shared" si="1"/>
        <v>0.64949476193227418</v>
      </c>
    </row>
    <row r="6" spans="1:5">
      <c r="A6" s="5" t="s">
        <v>8</v>
      </c>
      <c r="B6" s="1">
        <v>35308.397524000007</v>
      </c>
      <c r="C6" s="1">
        <v>13762.183999999996</v>
      </c>
      <c r="D6" s="2">
        <f t="shared" si="0"/>
        <v>21546.213524000013</v>
      </c>
      <c r="E6" s="3">
        <f t="shared" si="1"/>
        <v>0.38977084674107604</v>
      </c>
    </row>
    <row r="7" spans="1:5">
      <c r="A7" s="5" t="s">
        <v>9</v>
      </c>
      <c r="B7" s="1">
        <v>62842.820322000007</v>
      </c>
      <c r="C7" s="1">
        <v>15705.627999999992</v>
      </c>
      <c r="D7" s="2">
        <f t="shared" si="0"/>
        <v>47137.192322000017</v>
      </c>
      <c r="E7" s="3">
        <f t="shared" si="1"/>
        <v>0.24991920985605046</v>
      </c>
    </row>
    <row r="8" spans="1:5">
      <c r="A8" s="5" t="s">
        <v>10</v>
      </c>
      <c r="B8" s="1">
        <v>67476.56880400001</v>
      </c>
      <c r="C8" s="1">
        <v>11987.964000000004</v>
      </c>
      <c r="D8" s="2">
        <f t="shared" si="0"/>
        <v>55488.604804000002</v>
      </c>
      <c r="E8" s="3">
        <f t="shared" si="1"/>
        <v>0.17766113796956073</v>
      </c>
    </row>
    <row r="9" spans="1:5">
      <c r="A9" s="5" t="s">
        <v>11</v>
      </c>
      <c r="B9" s="1">
        <v>38601.805536000007</v>
      </c>
      <c r="C9" s="1">
        <v>11393.502</v>
      </c>
      <c r="D9" s="2">
        <f t="shared" si="0"/>
        <v>27208.303536000007</v>
      </c>
      <c r="E9" s="3">
        <f t="shared" si="1"/>
        <v>0.29515463957701232</v>
      </c>
    </row>
    <row r="10" spans="1:5">
      <c r="A10" s="5" t="s">
        <v>12</v>
      </c>
      <c r="B10" s="1">
        <v>19530.67542</v>
      </c>
      <c r="C10" s="1">
        <v>7606.1039999999994</v>
      </c>
      <c r="D10" s="2">
        <f t="shared" si="0"/>
        <v>11924.57142</v>
      </c>
      <c r="E10" s="3">
        <f t="shared" si="1"/>
        <v>0.38944398165621658</v>
      </c>
    </row>
    <row r="11" spans="1:5">
      <c r="A11" s="5" t="s">
        <v>13</v>
      </c>
      <c r="B11" s="1">
        <v>15126.699590000002</v>
      </c>
      <c r="C11" s="1">
        <v>5669.052999999999</v>
      </c>
      <c r="D11" s="2">
        <f t="shared" si="0"/>
        <v>9457.6465900000039</v>
      </c>
      <c r="E11" s="3">
        <f t="shared" si="1"/>
        <v>0.37477130859052105</v>
      </c>
    </row>
    <row r="12" spans="1:5">
      <c r="A12" s="5" t="s">
        <v>14</v>
      </c>
      <c r="B12" s="1">
        <v>20717.834122000004</v>
      </c>
      <c r="C12" s="1">
        <v>8811.4620000000032</v>
      </c>
      <c r="D12" s="2">
        <f t="shared" si="0"/>
        <v>11906.372122000001</v>
      </c>
      <c r="E12" s="3">
        <f t="shared" si="1"/>
        <v>0.42530806782757391</v>
      </c>
    </row>
    <row r="13" spans="1:5">
      <c r="A13" s="5" t="s">
        <v>15</v>
      </c>
      <c r="B13" s="1">
        <v>31861.807744000002</v>
      </c>
      <c r="C13" s="1">
        <v>11661.847999999996</v>
      </c>
      <c r="D13" s="2">
        <f t="shared" si="0"/>
        <v>20199.959744000007</v>
      </c>
      <c r="E13" s="3">
        <f t="shared" si="1"/>
        <v>0.366013381717052</v>
      </c>
    </row>
    <row r="14" spans="1:5">
      <c r="A14" s="5" t="s">
        <v>16</v>
      </c>
      <c r="B14" s="1">
        <v>36150.897248000001</v>
      </c>
      <c r="C14" s="1">
        <v>14128.063999999997</v>
      </c>
      <c r="D14" s="2">
        <f t="shared" si="0"/>
        <v>22022.833248000003</v>
      </c>
      <c r="E14" s="3">
        <f t="shared" si="1"/>
        <v>0.39080811474967231</v>
      </c>
    </row>
    <row r="16" spans="1:5">
      <c r="D16" s="2">
        <f>AVERAGE(D12:D14)</f>
        <v>18043.055038000002</v>
      </c>
    </row>
  </sheetData>
  <mergeCells count="1">
    <mergeCell ref="B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01617-23D1-4C40-BBF3-B1C988F71BF9}">
  <dimension ref="A1:G16"/>
  <sheetViews>
    <sheetView workbookViewId="0">
      <selection activeCell="A2" sqref="A2"/>
    </sheetView>
  </sheetViews>
  <sheetFormatPr defaultColWidth="11.42578125" defaultRowHeight="15"/>
  <cols>
    <col min="1" max="1" width="14.28515625" customWidth="1"/>
    <col min="2" max="2" width="16" customWidth="1"/>
    <col min="3" max="4" width="11.42578125" customWidth="1"/>
    <col min="5" max="5" width="24.5703125" bestFit="1" customWidth="1"/>
  </cols>
  <sheetData>
    <row r="1" spans="1:7">
      <c r="B1" s="10" t="s">
        <v>24</v>
      </c>
      <c r="C1" s="10"/>
      <c r="D1" s="10"/>
      <c r="E1" s="10"/>
      <c r="F1" s="10"/>
      <c r="G1" s="4"/>
    </row>
    <row r="2" spans="1:7">
      <c r="B2" s="4" t="s">
        <v>1</v>
      </c>
      <c r="C2" s="4"/>
      <c r="D2" s="4" t="s">
        <v>25</v>
      </c>
      <c r="E2" s="4" t="s">
        <v>2</v>
      </c>
      <c r="F2" s="4" t="s">
        <v>18</v>
      </c>
      <c r="G2" s="6" t="s">
        <v>4</v>
      </c>
    </row>
    <row r="3" spans="1:7">
      <c r="A3" s="5" t="s">
        <v>5</v>
      </c>
      <c r="B3" s="1">
        <v>29525.785782000003</v>
      </c>
      <c r="C3" s="3">
        <v>0.73350852037442871</v>
      </c>
      <c r="D3" s="1">
        <f>+B3*C3</f>
        <v>21657.415441847166</v>
      </c>
      <c r="E3" s="1">
        <v>15267.978000000001</v>
      </c>
      <c r="F3" s="2">
        <f>+D3-E3</f>
        <v>6389.4374418471652</v>
      </c>
      <c r="G3" s="3">
        <f>+E3/D3</f>
        <v>0.70497691845993382</v>
      </c>
    </row>
    <row r="4" spans="1:7">
      <c r="A4" s="5" t="s">
        <v>6</v>
      </c>
      <c r="B4" s="1">
        <v>8080.3382620000002</v>
      </c>
      <c r="C4" s="3">
        <v>0.75367062839496368</v>
      </c>
      <c r="D4" s="1">
        <f t="shared" ref="D4:D14" si="0">+B4*C4</f>
        <v>6089.9136155654087</v>
      </c>
      <c r="E4" s="1">
        <v>13479.491</v>
      </c>
      <c r="F4" s="2">
        <f t="shared" ref="F4:F14" si="1">+D4-E4</f>
        <v>-7389.5773844345913</v>
      </c>
      <c r="G4" s="3">
        <f t="shared" ref="G4:G14" si="2">+E4/D4</f>
        <v>2.2134125130358711</v>
      </c>
    </row>
    <row r="5" spans="1:7">
      <c r="A5" s="5" t="s">
        <v>7</v>
      </c>
      <c r="B5" s="1">
        <v>17730.789646000001</v>
      </c>
      <c r="C5" s="3">
        <v>0.69236216834510433</v>
      </c>
      <c r="D5" s="1">
        <f t="shared" si="0"/>
        <v>12276.127965775486</v>
      </c>
      <c r="E5" s="1">
        <v>11516.055000000002</v>
      </c>
      <c r="F5" s="2">
        <f t="shared" si="1"/>
        <v>760.07296577548368</v>
      </c>
      <c r="G5" s="3">
        <f t="shared" si="2"/>
        <v>0.93808528488017684</v>
      </c>
    </row>
    <row r="6" spans="1:7">
      <c r="A6" s="5" t="s">
        <v>8</v>
      </c>
      <c r="B6" s="1">
        <v>35308.397524000007</v>
      </c>
      <c r="C6" s="3">
        <v>0.46692940507783054</v>
      </c>
      <c r="D6" s="1">
        <f t="shared" si="0"/>
        <v>16486.529050132867</v>
      </c>
      <c r="E6" s="1">
        <v>13762.183999999996</v>
      </c>
      <c r="F6" s="2">
        <f t="shared" si="1"/>
        <v>2724.3450501328716</v>
      </c>
      <c r="G6" s="3">
        <f t="shared" si="2"/>
        <v>0.83475326784379056</v>
      </c>
    </row>
    <row r="7" spans="1:7">
      <c r="A7" s="5" t="s">
        <v>9</v>
      </c>
      <c r="B7" s="1">
        <v>62842.820322000007</v>
      </c>
      <c r="C7" s="3">
        <v>0.46825509846060237</v>
      </c>
      <c r="D7" s="1">
        <f t="shared" si="0"/>
        <v>29426.471017420055</v>
      </c>
      <c r="E7" s="1">
        <v>15705.627999999992</v>
      </c>
      <c r="F7" s="2">
        <f t="shared" si="1"/>
        <v>13720.843017420064</v>
      </c>
      <c r="G7" s="3">
        <f t="shared" si="2"/>
        <v>0.53372448197075628</v>
      </c>
    </row>
    <row r="8" spans="1:7">
      <c r="A8" s="5" t="s">
        <v>10</v>
      </c>
      <c r="B8" s="1">
        <v>67476.56880400001</v>
      </c>
      <c r="C8" s="3">
        <v>0.57736196175312038</v>
      </c>
      <c r="D8" s="1">
        <f t="shared" si="0"/>
        <v>38958.404137046848</v>
      </c>
      <c r="E8" s="1">
        <v>11987.964000000004</v>
      </c>
      <c r="F8" s="2">
        <f t="shared" si="1"/>
        <v>26970.440137046844</v>
      </c>
      <c r="G8" s="3">
        <f t="shared" si="2"/>
        <v>0.30771188567758218</v>
      </c>
    </row>
    <row r="9" spans="1:7">
      <c r="A9" s="5" t="s">
        <v>11</v>
      </c>
      <c r="B9" s="1">
        <v>38601.805536000007</v>
      </c>
      <c r="C9" s="3">
        <v>0.67342490553108336</v>
      </c>
      <c r="D9" s="1">
        <f t="shared" si="0"/>
        <v>25995.417246410056</v>
      </c>
      <c r="E9" s="1">
        <v>11393.502</v>
      </c>
      <c r="F9" s="2">
        <f t="shared" si="1"/>
        <v>14601.915246410055</v>
      </c>
      <c r="G9" s="3">
        <f t="shared" si="2"/>
        <v>0.43828886807244583</v>
      </c>
    </row>
    <row r="10" spans="1:7">
      <c r="A10" s="5" t="s">
        <v>12</v>
      </c>
      <c r="B10" s="1">
        <v>19530.67542</v>
      </c>
      <c r="C10" s="3">
        <v>0.7282543296372187</v>
      </c>
      <c r="D10" s="1">
        <f t="shared" si="0"/>
        <v>14223.298935354205</v>
      </c>
      <c r="E10" s="1">
        <v>7606.1039999999994</v>
      </c>
      <c r="F10" s="2">
        <f t="shared" si="1"/>
        <v>6617.1949353542059</v>
      </c>
      <c r="G10" s="3">
        <f t="shared" si="2"/>
        <v>0.53476370246946392</v>
      </c>
    </row>
    <row r="11" spans="1:7">
      <c r="A11" s="5" t="s">
        <v>13</v>
      </c>
      <c r="B11" s="1">
        <v>15126.699590000002</v>
      </c>
      <c r="C11" s="3">
        <v>0.70525465187924696</v>
      </c>
      <c r="D11" s="1">
        <f t="shared" si="0"/>
        <v>10668.175253427398</v>
      </c>
      <c r="E11" s="1">
        <v>5669.052999999999</v>
      </c>
      <c r="F11" s="2">
        <f t="shared" si="1"/>
        <v>4999.1222534273993</v>
      </c>
      <c r="G11" s="3">
        <f t="shared" si="2"/>
        <v>0.53139856304654209</v>
      </c>
    </row>
    <row r="12" spans="1:7">
      <c r="A12" s="5" t="s">
        <v>14</v>
      </c>
      <c r="B12" s="1">
        <v>20717.834122000004</v>
      </c>
      <c r="C12" s="3">
        <v>0.65941860726403823</v>
      </c>
      <c r="D12" s="1">
        <f t="shared" si="0"/>
        <v>13661.725322256611</v>
      </c>
      <c r="E12" s="1">
        <v>8811.4620000000032</v>
      </c>
      <c r="F12" s="2">
        <f t="shared" si="1"/>
        <v>4850.2633222566074</v>
      </c>
      <c r="G12" s="3">
        <f t="shared" si="2"/>
        <v>0.64497432001835531</v>
      </c>
    </row>
    <row r="13" spans="1:7">
      <c r="A13" s="5" t="s">
        <v>15</v>
      </c>
      <c r="B13" s="1">
        <v>31861.807744000002</v>
      </c>
      <c r="C13" s="3">
        <v>0.72431985050739833</v>
      </c>
      <c r="D13" s="1">
        <f t="shared" si="0"/>
        <v>23078.139822029549</v>
      </c>
      <c r="E13" s="1">
        <v>11661.847999999996</v>
      </c>
      <c r="F13" s="2">
        <f t="shared" si="1"/>
        <v>11416.291822029552</v>
      </c>
      <c r="G13" s="3">
        <f t="shared" si="2"/>
        <v>0.50532010335027189</v>
      </c>
    </row>
    <row r="14" spans="1:7">
      <c r="A14" s="5" t="s">
        <v>16</v>
      </c>
      <c r="B14" s="1">
        <v>36150.897248000001</v>
      </c>
      <c r="C14" s="3">
        <v>0.72704066176370652</v>
      </c>
      <c r="D14" s="1">
        <f t="shared" si="0"/>
        <v>26283.172258537677</v>
      </c>
      <c r="E14" s="1">
        <v>14128.063999999997</v>
      </c>
      <c r="F14" s="2">
        <f t="shared" si="1"/>
        <v>12155.108258537681</v>
      </c>
      <c r="G14" s="3">
        <f t="shared" si="2"/>
        <v>0.53753267912364411</v>
      </c>
    </row>
    <row r="16" spans="1:7">
      <c r="F16" s="2">
        <f>AVERAGE(F13:F14)</f>
        <v>11785.700040283617</v>
      </c>
    </row>
  </sheetData>
  <mergeCells count="1">
    <mergeCell ref="B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16EA-0154-4BCF-BCFF-6BB38CD07967}">
  <dimension ref="A1:E16"/>
  <sheetViews>
    <sheetView workbookViewId="0">
      <selection activeCell="D19" sqref="D19"/>
    </sheetView>
  </sheetViews>
  <sheetFormatPr defaultColWidth="11.42578125" defaultRowHeight="15"/>
  <cols>
    <col min="1" max="1" width="13.7109375" bestFit="1" customWidth="1"/>
    <col min="2" max="2" width="15.5703125" bestFit="1" customWidth="1"/>
    <col min="3" max="3" width="24.140625" bestFit="1" customWidth="1"/>
  </cols>
  <sheetData>
    <row r="1" spans="1:5">
      <c r="B1" s="10" t="s">
        <v>26</v>
      </c>
      <c r="C1" s="10"/>
      <c r="D1" s="10"/>
      <c r="E1" s="4"/>
    </row>
    <row r="2" spans="1:5">
      <c r="B2" s="4" t="s">
        <v>1</v>
      </c>
      <c r="C2" s="4" t="s">
        <v>2</v>
      </c>
      <c r="D2" s="4" t="s">
        <v>18</v>
      </c>
      <c r="E2" s="6" t="s">
        <v>4</v>
      </c>
    </row>
    <row r="3" spans="1:5">
      <c r="A3" s="5" t="s">
        <v>5</v>
      </c>
      <c r="B3" s="1">
        <v>19855.401923999994</v>
      </c>
      <c r="C3" s="1">
        <v>19351.387000000006</v>
      </c>
      <c r="D3" s="2">
        <f>+B3-C3</f>
        <v>504.01492399998824</v>
      </c>
      <c r="E3" s="3">
        <f>+C3/B3</f>
        <v>0.97461572795508278</v>
      </c>
    </row>
    <row r="4" spans="1:5">
      <c r="A4" s="5" t="s">
        <v>6</v>
      </c>
      <c r="B4" s="1">
        <v>22042.861457999992</v>
      </c>
      <c r="C4" s="1">
        <v>18804.149000000001</v>
      </c>
      <c r="D4" s="2">
        <f t="shared" ref="D4:D14" si="0">+B4-C4</f>
        <v>3238.7124579999909</v>
      </c>
      <c r="E4" s="3">
        <f t="shared" ref="E4:E14" si="1">+C4/B4</f>
        <v>0.85307204946277204</v>
      </c>
    </row>
    <row r="5" spans="1:5">
      <c r="A5" s="5" t="s">
        <v>7</v>
      </c>
      <c r="B5" s="1">
        <v>36457.658899999988</v>
      </c>
      <c r="C5" s="1">
        <v>21639.992500000004</v>
      </c>
      <c r="D5" s="2">
        <f t="shared" si="0"/>
        <v>14817.666399999984</v>
      </c>
      <c r="E5" s="3">
        <f t="shared" si="1"/>
        <v>0.59356506020741806</v>
      </c>
    </row>
    <row r="6" spans="1:5">
      <c r="A6" s="5" t="s">
        <v>8</v>
      </c>
      <c r="B6" s="1">
        <v>11245.785552999996</v>
      </c>
      <c r="C6" s="1">
        <v>21549.213500000002</v>
      </c>
      <c r="D6" s="2">
        <f t="shared" si="0"/>
        <v>-10303.427947000006</v>
      </c>
      <c r="E6" s="3">
        <f t="shared" si="1"/>
        <v>1.9162034878258369</v>
      </c>
    </row>
    <row r="7" spans="1:5">
      <c r="A7" s="5" t="s">
        <v>9</v>
      </c>
      <c r="B7" s="1">
        <v>30512.256063999994</v>
      </c>
      <c r="C7" s="1">
        <v>22509.072999999993</v>
      </c>
      <c r="D7" s="2">
        <f t="shared" si="0"/>
        <v>8003.1830640000007</v>
      </c>
      <c r="E7" s="3">
        <f t="shared" si="1"/>
        <v>0.73770595503612768</v>
      </c>
    </row>
    <row r="8" spans="1:5">
      <c r="A8" s="5" t="s">
        <v>10</v>
      </c>
      <c r="B8" s="1">
        <v>40720.400555999935</v>
      </c>
      <c r="C8" s="1">
        <v>19362.038500000006</v>
      </c>
      <c r="D8" s="2">
        <f t="shared" si="0"/>
        <v>21358.362055999929</v>
      </c>
      <c r="E8" s="3">
        <f t="shared" si="1"/>
        <v>0.47548742732460947</v>
      </c>
    </row>
    <row r="9" spans="1:5">
      <c r="A9" s="5" t="s">
        <v>11</v>
      </c>
      <c r="B9" s="1">
        <v>15115.906266999995</v>
      </c>
      <c r="C9" s="1">
        <v>20924.071000000011</v>
      </c>
      <c r="D9" s="2">
        <f t="shared" si="0"/>
        <v>-5808.164733000016</v>
      </c>
      <c r="E9" s="3">
        <f t="shared" si="1"/>
        <v>1.3842419124865839</v>
      </c>
    </row>
    <row r="10" spans="1:5">
      <c r="A10" s="5" t="s">
        <v>12</v>
      </c>
      <c r="B10" s="1">
        <v>9675.3017849999978</v>
      </c>
      <c r="C10" s="1">
        <v>19000.569499999987</v>
      </c>
      <c r="D10" s="2">
        <f t="shared" si="0"/>
        <v>-9325.267714999989</v>
      </c>
      <c r="E10" s="3">
        <f t="shared" si="1"/>
        <v>1.9638218964350362</v>
      </c>
    </row>
    <row r="11" spans="1:5">
      <c r="A11" s="5" t="s">
        <v>13</v>
      </c>
      <c r="B11" s="1">
        <v>12676.047555999996</v>
      </c>
      <c r="C11" s="1">
        <v>18750.8145</v>
      </c>
      <c r="D11" s="2">
        <f t="shared" si="0"/>
        <v>-6074.7669440000045</v>
      </c>
      <c r="E11" s="3">
        <f t="shared" si="1"/>
        <v>1.479231946485134</v>
      </c>
    </row>
    <row r="12" spans="1:5">
      <c r="A12" s="5" t="s">
        <v>14</v>
      </c>
      <c r="B12" s="1">
        <v>24566.853227999993</v>
      </c>
      <c r="C12" s="1">
        <v>20347.493000000002</v>
      </c>
      <c r="D12" s="2">
        <f t="shared" si="0"/>
        <v>4219.3602279999905</v>
      </c>
      <c r="E12" s="3">
        <f t="shared" si="1"/>
        <v>0.82824987030935704</v>
      </c>
    </row>
    <row r="13" spans="1:5">
      <c r="A13" s="5" t="s">
        <v>15</v>
      </c>
      <c r="B13" s="1">
        <v>31746.207595999993</v>
      </c>
      <c r="C13" s="1">
        <v>18693.025500000003</v>
      </c>
      <c r="D13" s="2">
        <f t="shared" si="0"/>
        <v>13053.18209599999</v>
      </c>
      <c r="E13" s="3">
        <f t="shared" si="1"/>
        <v>0.58882704157567833</v>
      </c>
    </row>
    <row r="14" spans="1:5">
      <c r="A14" s="5" t="s">
        <v>16</v>
      </c>
      <c r="B14" s="1">
        <v>25828.849112999997</v>
      </c>
      <c r="C14" s="1">
        <v>19170.101000000021</v>
      </c>
      <c r="D14" s="2">
        <f t="shared" si="0"/>
        <v>6658.748112999976</v>
      </c>
      <c r="E14" s="3">
        <f t="shared" si="1"/>
        <v>0.74219725842726225</v>
      </c>
    </row>
    <row r="16" spans="1:5">
      <c r="D16" s="2">
        <f>AVERAGE(D12:D14)</f>
        <v>7977.0968123333187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Federico Gutiérrez Cruz</dc:creator>
  <cp:keywords/>
  <dc:description/>
  <cp:lastModifiedBy>Adriana Patricia Gamboa Mendoza</cp:lastModifiedBy>
  <cp:revision/>
  <dcterms:created xsi:type="dcterms:W3CDTF">2025-09-29T20:48:51Z</dcterms:created>
  <dcterms:modified xsi:type="dcterms:W3CDTF">2025-10-22T01:34:40Z</dcterms:modified>
  <cp:category/>
  <cp:contentStatus/>
</cp:coreProperties>
</file>