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b03eb129ce3e744/Escritorio/PACHO 2025/EVALUACIONES MC-/EVALUACION SAMC-010-2025/"/>
    </mc:Choice>
  </mc:AlternateContent>
  <xr:revisionPtr revIDLastSave="58" documentId="13_ncr:1_{18DE7543-65C4-4D15-AC5C-CE76EA2E8AAD}" xr6:coauthVersionLast="47" xr6:coauthVersionMax="47" xr10:uidLastSave="{9DDCAAC3-A533-493D-BBAB-0538B99153FC}"/>
  <bookViews>
    <workbookView xWindow="-108" yWindow="-108" windowWidth="23256" windowHeight="12456" firstSheet="3" activeTab="3" xr2:uid="{00000000-000D-0000-FFFF-FFFF00000000}"/>
  </bookViews>
  <sheets>
    <sheet name="APOYO A LA INDUSTRIA" sheetId="8" state="hidden" r:id="rId1"/>
    <sheet name="GARANTÍA ADICIONAL" sheetId="7" state="hidden" r:id="rId2"/>
    <sheet name="MENOR PRECIO" sheetId="6" state="hidden" r:id="rId3"/>
    <sheet name="EVALUACIÓN JURIDICA" sheetId="2" r:id="rId4"/>
    <sheet name="EVALUACIÓN TÉCNICA" sheetId="9" r:id="rId5"/>
    <sheet name="PROPONENTE 4" sheetId="5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" i="9" l="1"/>
  <c r="B5" i="2" l="1"/>
  <c r="B10" i="8" l="1"/>
  <c r="C10" i="8"/>
  <c r="B11" i="8" s="1"/>
  <c r="A3" i="8"/>
  <c r="A2" i="8"/>
  <c r="A10" i="8" s="1"/>
  <c r="B8" i="7"/>
  <c r="B7" i="7"/>
  <c r="B3" i="6"/>
  <c r="B5" i="6" s="1"/>
  <c r="B2" i="6"/>
  <c r="A3" i="6"/>
  <c r="A2" i="6"/>
  <c r="B9" i="6" l="1"/>
  <c r="B8" i="6"/>
</calcChain>
</file>

<file path=xl/sharedStrings.xml><?xml version="1.0" encoding="utf-8"?>
<sst xmlns="http://schemas.openxmlformats.org/spreadsheetml/2006/main" count="149" uniqueCount="103">
  <si>
    <r>
      <rPr>
        <b/>
        <sz val="6.5"/>
        <rFont val="Arial"/>
        <family val="2"/>
      </rPr>
      <t>MODALIDAD DE SELECCIÓN</t>
    </r>
  </si>
  <si>
    <r>
      <rPr>
        <sz val="6.5"/>
        <rFont val="Arial MT"/>
        <family val="2"/>
      </rPr>
      <t>SELECCIÓN ABREVIADA DE MENOR CUANTÍA.</t>
    </r>
  </si>
  <si>
    <r>
      <rPr>
        <b/>
        <sz val="6.5"/>
        <rFont val="Arial"/>
        <family val="2"/>
      </rPr>
      <t>OBJETO:</t>
    </r>
  </si>
  <si>
    <r>
      <rPr>
        <b/>
        <sz val="6.5"/>
        <rFont val="Arial"/>
        <family val="2"/>
      </rPr>
      <t>PRESUPUESTO OFICIAL</t>
    </r>
  </si>
  <si>
    <r>
      <rPr>
        <b/>
        <sz val="6.5"/>
        <rFont val="Arial"/>
        <family val="2"/>
      </rPr>
      <t>PRESUPUESTO OFICIAL EN SMMLV</t>
    </r>
  </si>
  <si>
    <r>
      <rPr>
        <b/>
        <sz val="6.5"/>
        <rFont val="Arial"/>
        <family val="2"/>
      </rPr>
      <t>LUIS JORGE MELO MIRANDA</t>
    </r>
  </si>
  <si>
    <r>
      <rPr>
        <sz val="6.5"/>
        <rFont val="Arial MT"/>
        <family val="2"/>
      </rPr>
      <t>MEJORAMIENTO DE LA VÍA TERCIARIA QUE COMUNICA DE LA VEREDA LA PLAYA A LA VEREDA CANADÁ EN EL SECTOR LA ESCUELA EN EL MUNICIPIO DE CABRERA, CUNDINAMARCA SEGÚN CONVENIO INTERADMINISTRATIVO ICCU N° 164 DE 2021.</t>
    </r>
  </si>
  <si>
    <r>
      <rPr>
        <b/>
        <sz val="6.5"/>
        <rFont val="Arial"/>
        <family val="2"/>
      </rPr>
      <t>VERIFICACION JURÍDICA</t>
    </r>
  </si>
  <si>
    <r>
      <rPr>
        <b/>
        <sz val="6.5"/>
        <rFont val="Arial"/>
        <family val="2"/>
      </rPr>
      <t>DOCUMENTOS</t>
    </r>
  </si>
  <si>
    <r>
      <rPr>
        <b/>
        <sz val="6.5"/>
        <rFont val="Arial"/>
        <family val="2"/>
      </rPr>
      <t>APORTA</t>
    </r>
  </si>
  <si>
    <r>
      <rPr>
        <b/>
        <sz val="6.5"/>
        <rFont val="Arial"/>
        <family val="2"/>
      </rPr>
      <t>VERIFICACIÓN</t>
    </r>
  </si>
  <si>
    <r>
      <rPr>
        <b/>
        <sz val="6.5"/>
        <rFont val="Arial"/>
        <family val="2"/>
      </rPr>
      <t>SI</t>
    </r>
  </si>
  <si>
    <r>
      <rPr>
        <b/>
        <sz val="6.5"/>
        <rFont val="Arial"/>
        <family val="2"/>
      </rPr>
      <t>NO</t>
    </r>
  </si>
  <si>
    <r>
      <rPr>
        <b/>
        <sz val="6.5"/>
        <rFont val="Arial"/>
        <family val="2"/>
      </rPr>
      <t>CARTA DE PRESENTACIÓN DE LA PROPUESTA</t>
    </r>
  </si>
  <si>
    <r>
      <rPr>
        <b/>
        <sz val="6.5"/>
        <rFont val="Arial"/>
        <family val="2"/>
      </rPr>
      <t>X</t>
    </r>
  </si>
  <si>
    <r>
      <rPr>
        <b/>
        <sz val="6.5"/>
        <rFont val="Arial"/>
        <family val="2"/>
      </rPr>
      <t xml:space="preserve">ACREDITACIÓN DE EXISTENCIA Y REPRESENTACIÒN LEGAL.
</t>
    </r>
    <r>
      <rPr>
        <sz val="6.5"/>
        <rFont val="Arial MT"/>
        <family val="2"/>
      </rPr>
      <t xml:space="preserve">Certificado con fecha de expedición no mayor a 30 días calendario Objeto que permita ejecutar el contrato
</t>
    </r>
    <r>
      <rPr>
        <sz val="6.5"/>
        <rFont val="Arial MT"/>
        <family val="2"/>
      </rPr>
      <t xml:space="preserve">Duración no será inferior a la del plazo del contrato y un año más.
</t>
    </r>
    <r>
      <rPr>
        <sz val="6.5"/>
        <rFont val="Arial MT"/>
        <family val="2"/>
      </rPr>
      <t xml:space="preserve">Que   el   representante   legal   no   tenga   rstricciones   para   contraer obligaciones  y  de  tenerlas,  cuente  con  la  respectiva  autorización  del organo social de la sociedad.
</t>
    </r>
    <r>
      <rPr>
        <sz val="6.5"/>
        <rFont val="Arial MT"/>
        <family val="2"/>
      </rPr>
      <t>Fotocopia del documento de identificación del representante legal</t>
    </r>
  </si>
  <si>
    <r>
      <rPr>
        <sz val="6.5"/>
        <rFont val="Arial MT"/>
        <family val="2"/>
      </rPr>
      <t>X</t>
    </r>
  </si>
  <si>
    <r>
      <rPr>
        <b/>
        <sz val="6.5"/>
        <rFont val="Arial"/>
        <family val="2"/>
      </rPr>
      <t>DOCUMENTO DE CONFORMACIÓN DEL PROPONENTE PLURAL</t>
    </r>
  </si>
  <si>
    <r>
      <rPr>
        <b/>
        <sz val="6.5"/>
        <rFont val="Arial"/>
        <family val="2"/>
      </rPr>
      <t>GARANTÍA DE SERIEDAD DE LA OFERTA.</t>
    </r>
  </si>
  <si>
    <r>
      <rPr>
        <b/>
        <sz val="6.5"/>
        <rFont val="Arial"/>
        <family val="2"/>
      </rPr>
      <t>REGISTRO ÚNICO DE PROPONENTES (RUP).</t>
    </r>
  </si>
  <si>
    <r>
      <rPr>
        <sz val="6.5"/>
        <rFont val="Arial MT"/>
        <family val="2"/>
      </rPr>
      <t>N/A</t>
    </r>
  </si>
  <si>
    <r>
      <rPr>
        <b/>
        <sz val="6.5"/>
        <rFont val="Arial"/>
        <family val="2"/>
      </rPr>
      <t>NO APLICA PARA EL TIPO DE PROPONENTE.</t>
    </r>
  </si>
  <si>
    <r>
      <rPr>
        <b/>
        <sz val="6.5"/>
        <rFont val="Arial"/>
        <family val="2"/>
      </rPr>
      <t>CERTIFICACIÓN DE  PAGOS DE  SEGURIDAD SOCIAL  Y APORTES LEGALES</t>
    </r>
  </si>
  <si>
    <r>
      <rPr>
        <b/>
        <sz val="6.5"/>
        <rFont val="Arial"/>
        <family val="2"/>
      </rPr>
      <t>VERIFICCIÓN    DE    ANTECEDENTES    JUDICALES,    FISCALES, DISCIPLINARIOS Y DE MEDIDAS CORRECTIVAS DEL PROPONENTE Y SU REPRESENTANTE LEGAL.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</si>
  <si>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 xml:space="preserve">FOLIOS 6 AL 8
</t>
    </r>
    <r>
      <rPr>
        <sz val="6.5"/>
        <rFont val="Arial MT"/>
        <family val="2"/>
      </rPr>
      <t>PROPUESTA PRESENTADA POR LUIS JORGE MELO MIRANDA, IDENTIFICADO CON CÉDULA 19.282.756.</t>
    </r>
  </si>
  <si>
    <r>
      <rPr>
        <b/>
        <sz val="6.5"/>
        <rFont val="Arial"/>
        <family val="2"/>
      </rPr>
      <t xml:space="preserve">CUMPLE.
</t>
    </r>
    <r>
      <rPr>
        <b/>
        <sz val="6.5"/>
        <rFont val="Arial"/>
        <family val="2"/>
      </rPr>
      <t xml:space="preserve">LUIS  JORGE  MELO  MIRANDA:  </t>
    </r>
    <r>
      <rPr>
        <sz val="6.5"/>
        <rFont val="Arial MT"/>
        <family val="2"/>
      </rPr>
      <t>cédula  de  ciudadanía  Nº.19.282.756,  Ingeniero  civil  identificado  con matrícula profesional Nº 25202-21849. (Folios 10 a 11)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</si>
  <si>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Foios 6 al 67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</si>
  <si>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SEGUROS DEL ESTADO S.A. 37-44-101038605 (FOLIOS 17 A 19)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</si>
  <si>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RUP en firme allega en folios 93 a 262. Expide Camara de Comercio de Bogotá del 8 de febrero de 2022.</t>
    </r>
  </si>
  <si>
    <r>
      <rPr>
        <b/>
        <sz val="6.5"/>
        <rFont val="Arial"/>
        <family val="2"/>
      </rPr>
      <t xml:space="preserve">CUMPLE.
</t>
    </r>
    <r>
      <rPr>
        <sz val="6.5"/>
        <rFont val="Arial MT"/>
        <family val="2"/>
      </rPr>
      <t>Folios 23 a 29</t>
    </r>
  </si>
  <si>
    <r>
      <rPr>
        <b/>
        <sz val="6.5"/>
        <rFont val="Arial"/>
        <family val="2"/>
      </rPr>
      <t>HABILITADO</t>
    </r>
  </si>
  <si>
    <t>PUNTAJE A ASIGNAR</t>
  </si>
  <si>
    <t>Vmin</t>
  </si>
  <si>
    <t>m</t>
  </si>
  <si>
    <t>Evaluación Proponente CONSORCIO CABRERA JAZDICMUT</t>
  </si>
  <si>
    <t>Evaluación Proponente LUIS JORGE MELO MIRANDA</t>
  </si>
  <si>
    <t>ALCALDÍA MUNICIPAL DE CABRERA INFORME DE EVALUACIÓN DEFINITIVO.
S.A.M.C 001 DE 2022.</t>
  </si>
  <si>
    <t>Tx CONSORCIO CABRERA JAZDICMUT</t>
  </si>
  <si>
    <t>Tx LUIS JORGE MELO MIRANDA</t>
  </si>
  <si>
    <t>Pmax</t>
  </si>
  <si>
    <t>Tmax</t>
  </si>
  <si>
    <t>Puntuación CONSORCIO CABRERA JAZDICMUT</t>
  </si>
  <si>
    <t>Puntuación LUIS JORGE MELO MIRANDA</t>
  </si>
  <si>
    <t>NO OFRECE</t>
  </si>
  <si>
    <t>CONCRETO</t>
  </si>
  <si>
    <t>ACERO Y VARILLA</t>
  </si>
  <si>
    <t>n</t>
  </si>
  <si>
    <t>Participación (%) i</t>
  </si>
  <si>
    <t>P max</t>
  </si>
  <si>
    <t>X</t>
  </si>
  <si>
    <t>MODALIDAD DE SELECCIÓN,</t>
  </si>
  <si>
    <t>NO APLICA</t>
  </si>
  <si>
    <t>VERIFICACION JURÍDICA</t>
  </si>
  <si>
    <t>Selección abreviada menor cuantía</t>
  </si>
  <si>
    <t>ALCALDIA MUNICIPAL DE PACHO - CUNDINAMARCA
 INFORME DE EVALUACIÓN.
SAMC-010-2025</t>
  </si>
  <si>
    <t>PRESTACIÓN DE SERVICIOS DE APOYO LOGÍSTICO PARA LA SALIDA DE INTEGRACIÓN DE
FUNCIONARIOS EN CUMPLIMIENTO DE LAS ACTIVIDADES CONTEMPLADAS EN EL PLAN
INSTITUCIONAL DE BIENESTAR E INCENTIVOS 2025 DEL MUNICIPIO DE PACHO
CUNDINAMARCA</t>
  </si>
  <si>
    <t xml:space="preserve">
Proyectó: JHOAN CAMILO MAYORGA GIRALDO - Contratista
Aprobó: Arnol Duván Abello Muñoz –Secretario de Gobierno evaluador juridico</t>
  </si>
  <si>
    <t>Comercializadora Gran Emporio SAS</t>
  </si>
  <si>
    <t>1. Carta de presentación de la propuesta</t>
  </si>
  <si>
    <t xml:space="preserve">3. El proponente, persona jurídica deberá acreditar su existencia y representación legal y/o matricula mercantil persona natural </t>
  </si>
  <si>
    <t>4, Acta de autorización para presentar propuesta y suscribir el contrato</t>
  </si>
  <si>
    <t xml:space="preserve">5 documento de constitución del consorcio o unión temporal. </t>
  </si>
  <si>
    <t>6. Certificación pago a seguridad social expedida por el Revisor Fiscal,</t>
  </si>
  <si>
    <t>7. Registro Único Tributario.</t>
  </si>
  <si>
    <t>8. Certificado de antecedentes disciplinarios expedidos por la Procuraduría General de la Nación</t>
  </si>
  <si>
    <t>9. Certificado de No Inclusión en el Boletín de Responsables Fiscales expedido en la Contraloría General de la República,</t>
  </si>
  <si>
    <t>10. Fotocopia del certificado de antecedentes judiciales vigente expedido por la policía nacional</t>
  </si>
  <si>
    <t>11. Certificado de antecedentes disciplinarios, judiciales y medidas correctivas RNMC</t>
  </si>
  <si>
    <t>12. Certificado de inscripción y clasificación en el Registro Único de Proponentes – RUP</t>
  </si>
  <si>
    <t>13. Declaración juramentada sobre inhabilidades para suscribir contratos</t>
  </si>
  <si>
    <t>14. Garantía de seriedad de la propuesta</t>
  </si>
  <si>
    <t>15, REDAM</t>
  </si>
  <si>
    <t>16,Certificado de compromiso anticorrupción.</t>
  </si>
  <si>
    <r>
      <t xml:space="preserve">CUMPLE:
</t>
    </r>
    <r>
      <rPr>
        <sz val="8"/>
        <rFont val="Arial"/>
        <family val="2"/>
      </rPr>
      <t>ALLEGA: 5.Cédula de Ciudadanía RL.pdf	
Copia documento deidentidad Representante Legal Comercializadora Gran Emporio S.A.S.</t>
    </r>
  </si>
  <si>
    <t>2, Fotocopia del documento de identidad del proponente persona natural o del representante legal del proponente persona jurídica.</t>
  </si>
  <si>
    <r>
      <t xml:space="preserve">CUMPLE:
</t>
    </r>
    <r>
      <rPr>
        <sz val="8"/>
        <rFont val="Arial"/>
        <family val="2"/>
      </rPr>
      <t>ALLEGA: 1.Carta de presentación de oferta.pdf.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Suscrita por el Represenante Legal</t>
    </r>
  </si>
  <si>
    <r>
      <t xml:space="preserve">CUMPLE:
</t>
    </r>
    <r>
      <rPr>
        <sz val="8"/>
        <rFont val="Arial"/>
        <family val="2"/>
      </rPr>
      <t xml:space="preserve">ALLEGA: 2.Certificado Cámara de Comercio.pdf	</t>
    </r>
    <r>
      <rPr>
        <b/>
        <sz val="8"/>
        <rFont val="Arial"/>
        <family val="2"/>
      </rPr>
      <t xml:space="preserve">
CERTIFICADO DE EXISTENCIA Y REPRESENTACIÓN LEGAL
</t>
    </r>
    <r>
      <rPr>
        <sz val="8"/>
        <rFont val="Arial"/>
        <family val="2"/>
      </rPr>
      <t>Fecha expedición: 28/10/2025 - CÓDIGO DE VERIFICACIÓN Kskn8sWjvJ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Razón Social : COMERCIALIZADORA GRAN EMPORIO S.A.S
Nit : 901354754-2
Domicilio: Pacho, Cundinamarca</t>
    </r>
  </si>
  <si>
    <r>
      <t xml:space="preserve">CUMPLE:
</t>
    </r>
    <r>
      <rPr>
        <sz val="8"/>
        <rFont val="Arial"/>
        <family val="2"/>
      </rPr>
      <t>ALLEGA: 16.Seguridad Social.pdf</t>
    </r>
    <r>
      <rPr>
        <b/>
        <sz val="8"/>
        <rFont val="Arial"/>
        <family val="2"/>
      </rPr>
      <t xml:space="preserve">
Presenta certificación expedida por el representante legal.</t>
    </r>
  </si>
  <si>
    <r>
      <t xml:space="preserve">CUMPLE:
</t>
    </r>
    <r>
      <rPr>
        <sz val="8"/>
        <rFont val="Arial"/>
        <family val="2"/>
      </rPr>
      <t xml:space="preserve">ALLEGA: 7.Rut.pdf	</t>
    </r>
  </si>
  <si>
    <r>
      <t xml:space="preserve">CUMPLE:
</t>
    </r>
    <r>
      <rPr>
        <sz val="8"/>
        <rFont val="Arial"/>
        <family val="2"/>
      </rPr>
      <t>ALLEGA: 9.Certificado Procuraduria.pdf	
La entidad realiza la respectiva consulta</t>
    </r>
  </si>
  <si>
    <r>
      <t xml:space="preserve">CUMPLE:
</t>
    </r>
    <r>
      <rPr>
        <sz val="8"/>
        <rFont val="Arial"/>
        <family val="2"/>
      </rPr>
      <t>ALLEGA: 11.Certificado Contraloria.pdf		
La entidad realiza la respectiva consulta</t>
    </r>
  </si>
  <si>
    <r>
      <t xml:space="preserve">CUMPLE:
</t>
    </r>
    <r>
      <rPr>
        <sz val="8"/>
        <rFont val="Arial"/>
        <family val="2"/>
      </rPr>
      <t>ALLEGA: 13.Policía Nacional de Colombia.pdf
La entidad realiza la respectiva consulta</t>
    </r>
  </si>
  <si>
    <r>
      <t xml:space="preserve">CUMPLE:
</t>
    </r>
    <r>
      <rPr>
        <sz val="8"/>
        <rFont val="Arial"/>
        <family val="2"/>
      </rPr>
      <t>ALLEGA: 14.Consulta RNMC.pdf		
La entidad realiza la respectiva consulta</t>
    </r>
  </si>
  <si>
    <r>
      <t xml:space="preserve">CUMPLE:
</t>
    </r>
    <r>
      <rPr>
        <sz val="8"/>
        <rFont val="Arial"/>
        <family val="2"/>
      </rPr>
      <t xml:space="preserve">ALLEGA: 3.Rup.pdf	</t>
    </r>
  </si>
  <si>
    <r>
      <t xml:space="preserve">CUMPLE:
</t>
    </r>
    <r>
      <rPr>
        <sz val="8"/>
        <rFont val="Arial"/>
        <family val="2"/>
      </rPr>
      <t xml:space="preserve">ALLEGA: 19.Certificado de Inhabilidades.pdf	</t>
    </r>
  </si>
  <si>
    <r>
      <t xml:space="preserve">CUMPLE:
</t>
    </r>
    <r>
      <rPr>
        <sz val="8"/>
        <rFont val="Arial"/>
        <family val="2"/>
      </rPr>
      <t xml:space="preserve">ALLEGA: 4.Poliza Seriedad de la oferta.pdf
No. 21-46-101122900 Anexo 0
</t>
    </r>
  </si>
  <si>
    <r>
      <t xml:space="preserve">CUMPLE:
</t>
    </r>
    <r>
      <rPr>
        <sz val="8"/>
        <rFont val="Arial"/>
        <family val="2"/>
      </rPr>
      <t xml:space="preserve">ALLEGA: 15.Redam.pdf	</t>
    </r>
  </si>
  <si>
    <r>
      <t xml:space="preserve">CUMPLE:
</t>
    </r>
    <r>
      <rPr>
        <sz val="8"/>
        <rFont val="Arial"/>
        <family val="2"/>
      </rPr>
      <t xml:space="preserve">ALLEGA: 17.Compromiso Anticorrupción.pdf	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Suscrita por el Represenante Legal</t>
    </r>
  </si>
  <si>
    <t>CUMPLE</t>
  </si>
  <si>
    <t>DOCUMENTOS</t>
  </si>
  <si>
    <t>APORTA</t>
  </si>
  <si>
    <t>VERIFICACIÓN</t>
  </si>
  <si>
    <t>SI</t>
  </si>
  <si>
    <t>NO</t>
  </si>
  <si>
    <t>Documentos para la ponderación de las propuestas</t>
  </si>
  <si>
    <t xml:space="preserve">el oferente debe acreditar su experiencia habilitante de acuerdo con los siguientes parámetros: un (01) contrato ejecutados y liquidados iguales o similares con al objeto del presente proceso, suscritos con entidades públicas o privadas; </t>
  </si>
  <si>
    <t>CUMPLE:
Validada la experiencia mediante certificacion del contrato 367-2024
cuyo objeto corresponde al apoyo logístico para la salida de integración del adulto mayor del municipio…
por un valor de $85,000,000,00</t>
  </si>
  <si>
    <t>NO APLICA
(UNICO OFERENTE)</t>
  </si>
  <si>
    <t>Documento anexo tecnico exigido</t>
  </si>
  <si>
    <t xml:space="preserve">CUMPLE
ALLEGA: ANEXO No. 1 
 ESPECIFICACIONES TÉCNICAS MÍNIMAS </t>
  </si>
  <si>
    <t xml:space="preserve">
Proyectó: JHOAN CAMILO MAYORGA GIRALDO - Contratista
Aprobó: Arnol Duván Abello Muñoz –Secretario de Gobierno evaluador técnico</t>
  </si>
  <si>
    <t>Oferta económica</t>
  </si>
  <si>
    <t xml:space="preserve">CUMPLE:
ALLEGA: ofrecimiento económico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</si>
</sst>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\ #,##0"/>
    <numFmt numFmtId="165" formatCode="[$$-240A]\ #,##0"/>
    <numFmt numFmtId="166" formatCode="_-&quot;$&quot;* #,##0_-;\-&quot;$&quot;* #,##0_-;_-&quot;$&quot;* &quot;-&quot;_-;_-@_-"/>
    <numFmt numFmtId="167" formatCode="_-* #,##0\ &quot;€&quot;_-;\-* #,##0\ &quot;€&quot;_-;_-* &quot;-&quot;\ &quot;€&quot;_-;_-@_-"/>
    <numFmt numFmtId="168" formatCode="_-* #,##0.00\ &quot;€&quot;_-;\-* #,##0.00\ &quot;€&quot;_-;_-* &quot;-&quot;??\ &quot;€&quot;_-;_-@_-"/>
    <numFmt numFmtId="169" formatCode="_-* #,##0.00\ _€_-;\-* #,##0.00\ _€_-;_-* &quot;-&quot;??\ _€_-;_-@_-"/>
    <numFmt numFmtId="170" formatCode="_(&quot;$&quot;\ * #,##0.00_);_(&quot;$&quot;\ * \(#,##0.00\);_(&quot;$&quot;\ * &quot;-&quot;??_);_(@_)"/>
    <numFmt numFmtId="171" formatCode="&quot;$&quot;\ #,##0.00"/>
  </numFmts>
  <fonts count="3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6.5"/>
      <name val="Arial"/>
      <family val="2"/>
    </font>
    <font>
      <sz val="6.5"/>
      <name val="Arial MT"/>
    </font>
    <font>
      <sz val="6.5"/>
      <color rgb="FF000000"/>
      <name val="Arial MT"/>
      <family val="2"/>
    </font>
    <font>
      <sz val="6.5"/>
      <name val="Arial MT"/>
      <family val="2"/>
    </font>
    <font>
      <sz val="10"/>
      <color rgb="FF000000"/>
      <name val="Times New Roman"/>
      <family val="1"/>
    </font>
    <font>
      <sz val="14"/>
      <color rgb="FF000000"/>
      <name val="Arial Narrow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6.5"/>
      <name val="Arial mt"/>
    </font>
    <font>
      <sz val="10"/>
      <name val="Arial"/>
      <family val="2"/>
    </font>
    <font>
      <sz val="11"/>
      <color theme="1"/>
      <name val="Arial"/>
      <family val="2"/>
    </font>
    <font>
      <sz val="8"/>
      <name val="Arial MT"/>
      <family val="2"/>
    </font>
    <font>
      <sz val="8"/>
      <name val="Arial MT"/>
    </font>
    <font>
      <sz val="8"/>
      <color rgb="FF000000"/>
      <name val="Arial MT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8"/>
      <color theme="0" tint="-0.34998626667073579"/>
      <name val="Times New Roman"/>
      <family val="1"/>
    </font>
    <font>
      <b/>
      <sz val="11"/>
      <name val="Arial"/>
      <family val="2"/>
    </font>
    <font>
      <sz val="11"/>
      <color rgb="FF000000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sz val="9"/>
      <name val="Arial MT"/>
    </font>
    <font>
      <sz val="9"/>
      <name val="Arial Narrow"/>
      <family val="2"/>
    </font>
    <font>
      <sz val="9"/>
      <color rgb="FF000000"/>
      <name val="Arial MT"/>
      <family val="2"/>
    </font>
    <font>
      <b/>
      <sz val="9"/>
      <color theme="1"/>
      <name val="Arial"/>
      <family val="2"/>
    </font>
    <font>
      <sz val="8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5D9F0"/>
      </patternFill>
    </fill>
    <fill>
      <patternFill patternType="solid">
        <fgColor rgb="FF92D05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2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7">
    <xf numFmtId="0" fontId="0" fillId="0" borderId="0"/>
    <xf numFmtId="44" fontId="6" fillId="0" borderId="0" applyFont="0" applyFill="0" applyBorder="0" applyAlignment="0" applyProtection="0"/>
    <xf numFmtId="0" fontId="11" fillId="0" borderId="0"/>
    <xf numFmtId="169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2" fillId="0" borderId="0"/>
    <xf numFmtId="168" fontId="1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12" fillId="0" borderId="0" applyFont="0" applyFill="0" applyBorder="0" applyAlignment="0" applyProtection="0"/>
  </cellStyleXfs>
  <cellXfs count="165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0" borderId="1" xfId="0" applyFont="1" applyBorder="1" applyAlignment="1">
      <alignment horizontal="left" vertical="center" wrapText="1" indent="2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/>
    </xf>
    <xf numFmtId="0" fontId="7" fillId="0" borderId="0" xfId="0" applyFont="1" applyAlignment="1">
      <alignment horizontal="left" vertical="top"/>
    </xf>
    <xf numFmtId="44" fontId="7" fillId="0" borderId="0" xfId="1" applyFont="1" applyFill="1" applyBorder="1" applyAlignment="1">
      <alignment horizontal="left" vertical="top"/>
    </xf>
    <xf numFmtId="44" fontId="7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2" fontId="7" fillId="0" borderId="0" xfId="1" applyNumberFormat="1" applyFont="1" applyFill="1" applyBorder="1" applyAlignment="1">
      <alignment horizontal="left" vertical="top"/>
    </xf>
    <xf numFmtId="0" fontId="2" fillId="0" borderId="8" xfId="0" applyFont="1" applyBorder="1" applyAlignment="1">
      <alignment horizontal="left" vertical="top" wrapText="1"/>
    </xf>
    <xf numFmtId="0" fontId="2" fillId="2" borderId="13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left" wrapText="1"/>
    </xf>
    <xf numFmtId="0" fontId="0" fillId="0" borderId="13" xfId="0" applyBorder="1" applyAlignment="1">
      <alignment horizontal="center" vertical="top" wrapText="1"/>
    </xf>
    <xf numFmtId="0" fontId="0" fillId="0" borderId="8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1" applyNumberFormat="1" applyFont="1" applyFill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7" fillId="0" borderId="21" xfId="0" applyFont="1" applyBorder="1" applyAlignment="1">
      <alignment horizontal="left" vertical="top"/>
    </xf>
    <xf numFmtId="0" fontId="7" fillId="0" borderId="22" xfId="0" applyFont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8" fillId="0" borderId="18" xfId="0" applyFont="1" applyBorder="1" applyAlignment="1">
      <alignment horizontal="center" vertical="top"/>
    </xf>
    <xf numFmtId="0" fontId="8" fillId="0" borderId="24" xfId="0" applyFont="1" applyBorder="1" applyAlignment="1">
      <alignment horizontal="center" vertical="top"/>
    </xf>
    <xf numFmtId="0" fontId="8" fillId="0" borderId="19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/>
    </xf>
    <xf numFmtId="9" fontId="8" fillId="0" borderId="25" xfId="1" applyNumberFormat="1" applyFont="1" applyFill="1" applyBorder="1" applyAlignment="1">
      <alignment horizontal="center" vertical="top"/>
    </xf>
    <xf numFmtId="9" fontId="8" fillId="0" borderId="21" xfId="0" applyNumberFormat="1" applyFont="1" applyBorder="1" applyAlignment="1">
      <alignment horizontal="center" vertical="top"/>
    </xf>
    <xf numFmtId="44" fontId="8" fillId="0" borderId="25" xfId="1" applyFont="1" applyFill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49" fontId="8" fillId="0" borderId="20" xfId="0" applyNumberFormat="1" applyFont="1" applyBorder="1" applyAlignment="1">
      <alignment horizontal="center" vertical="top"/>
    </xf>
    <xf numFmtId="0" fontId="8" fillId="0" borderId="20" xfId="0" applyFont="1" applyBorder="1" applyAlignment="1">
      <alignment horizontal="center" vertical="top" wrapText="1"/>
    </xf>
    <xf numFmtId="0" fontId="0" fillId="0" borderId="20" xfId="0" applyBorder="1" applyAlignment="1">
      <alignment horizontal="left" vertical="top"/>
    </xf>
    <xf numFmtId="2" fontId="0" fillId="0" borderId="0" xfId="0" applyNumberFormat="1" applyAlignment="1">
      <alignment horizontal="left" vertical="top"/>
    </xf>
    <xf numFmtId="2" fontId="8" fillId="0" borderId="21" xfId="0" applyNumberFormat="1" applyFont="1" applyBorder="1" applyAlignment="1">
      <alignment horizontal="center" vertical="top"/>
    </xf>
    <xf numFmtId="2" fontId="8" fillId="0" borderId="25" xfId="0" applyNumberFormat="1" applyFont="1" applyBorder="1" applyAlignment="1">
      <alignment horizontal="center" vertical="top"/>
    </xf>
    <xf numFmtId="0" fontId="0" fillId="0" borderId="28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6" fillId="0" borderId="29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center" wrapText="1" indent="2"/>
    </xf>
    <xf numFmtId="0" fontId="2" fillId="0" borderId="8" xfId="0" applyFont="1" applyBorder="1" applyAlignment="1">
      <alignment horizontal="left" vertical="center" wrapText="1"/>
    </xf>
    <xf numFmtId="0" fontId="2" fillId="4" borderId="31" xfId="0" applyFont="1" applyFill="1" applyBorder="1" applyAlignment="1">
      <alignment horizontal="left" vertical="top" wrapText="1" indent="1"/>
    </xf>
    <xf numFmtId="0" fontId="2" fillId="4" borderId="31" xfId="0" applyFont="1" applyFill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/>
    </xf>
    <xf numFmtId="1" fontId="8" fillId="0" borderId="25" xfId="1" applyNumberFormat="1" applyFont="1" applyFill="1" applyBorder="1" applyAlignment="1">
      <alignment horizontal="center" vertical="top"/>
    </xf>
    <xf numFmtId="1" fontId="8" fillId="0" borderId="21" xfId="1" applyNumberFormat="1" applyFont="1" applyFill="1" applyBorder="1" applyAlignment="1">
      <alignment horizontal="center" vertical="top"/>
    </xf>
    <xf numFmtId="9" fontId="8" fillId="0" borderId="26" xfId="0" applyNumberFormat="1" applyFont="1" applyBorder="1" applyAlignment="1">
      <alignment horizontal="center" vertical="top"/>
    </xf>
    <xf numFmtId="9" fontId="8" fillId="0" borderId="27" xfId="0" applyNumberFormat="1" applyFont="1" applyBorder="1" applyAlignment="1">
      <alignment horizontal="center" vertical="top"/>
    </xf>
    <xf numFmtId="2" fontId="9" fillId="0" borderId="26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18" fillId="0" borderId="15" xfId="0" applyFont="1" applyBorder="1" applyAlignment="1">
      <alignment horizontal="left" vertical="top" wrapText="1"/>
    </xf>
    <xf numFmtId="0" fontId="18" fillId="0" borderId="16" xfId="0" applyFont="1" applyBorder="1" applyAlignment="1">
      <alignment horizontal="left" vertical="top" wrapText="1"/>
    </xf>
    <xf numFmtId="0" fontId="18" fillId="0" borderId="17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left" vertical="top" wrapText="1" indent="2"/>
    </xf>
    <xf numFmtId="0" fontId="2" fillId="4" borderId="4" xfId="0" applyFont="1" applyFill="1" applyBorder="1" applyAlignment="1">
      <alignment horizontal="left" vertical="top" wrapText="1" indent="2"/>
    </xf>
    <xf numFmtId="0" fontId="2" fillId="4" borderId="32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171" fontId="15" fillId="0" borderId="36" xfId="0" applyNumberFormat="1" applyFont="1" applyBorder="1" applyAlignment="1">
      <alignment horizontal="left" vertical="top" shrinkToFit="1"/>
    </xf>
    <xf numFmtId="171" fontId="15" fillId="0" borderId="37" xfId="0" applyNumberFormat="1" applyFont="1" applyBorder="1" applyAlignment="1">
      <alignment horizontal="left" vertical="top" shrinkToFit="1"/>
    </xf>
    <xf numFmtId="171" fontId="15" fillId="0" borderId="38" xfId="0" applyNumberFormat="1" applyFont="1" applyBorder="1" applyAlignment="1">
      <alignment horizontal="left" vertical="top" shrinkToFit="1"/>
    </xf>
    <xf numFmtId="2" fontId="15" fillId="0" borderId="36" xfId="0" applyNumberFormat="1" applyFont="1" applyBorder="1" applyAlignment="1">
      <alignment horizontal="left" vertical="top" shrinkToFit="1"/>
    </xf>
    <xf numFmtId="2" fontId="15" fillId="0" borderId="37" xfId="0" applyNumberFormat="1" applyFont="1" applyBorder="1" applyAlignment="1">
      <alignment horizontal="left" vertical="top" shrinkToFit="1"/>
    </xf>
    <xf numFmtId="2" fontId="15" fillId="0" borderId="38" xfId="0" applyNumberFormat="1" applyFont="1" applyBorder="1" applyAlignment="1">
      <alignment horizontal="left" vertical="top" shrinkToFit="1"/>
    </xf>
    <xf numFmtId="0" fontId="2" fillId="4" borderId="43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165" fontId="24" fillId="0" borderId="39" xfId="0" applyNumberFormat="1" applyFont="1" applyBorder="1" applyAlignment="1">
      <alignment horizontal="left" vertical="center"/>
    </xf>
    <xf numFmtId="165" fontId="24" fillId="0" borderId="40" xfId="0" applyNumberFormat="1" applyFont="1" applyBorder="1" applyAlignment="1">
      <alignment horizontal="left" vertical="center"/>
    </xf>
    <xf numFmtId="165" fontId="24" fillId="0" borderId="41" xfId="0" applyNumberFormat="1" applyFont="1" applyBorder="1" applyAlignment="1">
      <alignment horizontal="left" vertical="center"/>
    </xf>
    <xf numFmtId="2" fontId="25" fillId="0" borderId="36" xfId="0" applyNumberFormat="1" applyFont="1" applyBorder="1" applyAlignment="1">
      <alignment horizontal="left" vertical="top" shrinkToFit="1"/>
    </xf>
    <xf numFmtId="2" fontId="25" fillId="0" borderId="37" xfId="0" applyNumberFormat="1" applyFont="1" applyBorder="1" applyAlignment="1">
      <alignment horizontal="left" vertical="top" shrinkToFit="1"/>
    </xf>
    <xf numFmtId="2" fontId="25" fillId="0" borderId="38" xfId="0" applyNumberFormat="1" applyFont="1" applyBorder="1" applyAlignment="1">
      <alignment horizontal="left" vertical="top" shrinkToFi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 indent="2"/>
    </xf>
    <xf numFmtId="0" fontId="2" fillId="2" borderId="4" xfId="0" applyFont="1" applyFill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3" xfId="0" applyNumberFormat="1" applyFont="1" applyBorder="1" applyAlignment="1">
      <alignment horizontal="left" vertical="top" shrinkToFit="1"/>
    </xf>
    <xf numFmtId="164" fontId="4" fillId="0" borderId="9" xfId="0" applyNumberFormat="1" applyFont="1" applyBorder="1" applyAlignment="1">
      <alignment horizontal="left" vertical="top" shrinkToFit="1"/>
    </xf>
    <xf numFmtId="2" fontId="4" fillId="0" borderId="2" xfId="0" applyNumberFormat="1" applyFont="1" applyBorder="1" applyAlignment="1">
      <alignment horizontal="left" vertical="top" shrinkToFit="1"/>
    </xf>
    <xf numFmtId="2" fontId="4" fillId="0" borderId="3" xfId="0" applyNumberFormat="1" applyFont="1" applyBorder="1" applyAlignment="1">
      <alignment horizontal="left" vertical="top" shrinkToFit="1"/>
    </xf>
    <xf numFmtId="2" fontId="4" fillId="0" borderId="9" xfId="0" applyNumberFormat="1" applyFont="1" applyBorder="1" applyAlignment="1">
      <alignment horizontal="left" vertical="top" shrinkToFit="1"/>
    </xf>
    <xf numFmtId="0" fontId="21" fillId="0" borderId="8" xfId="0" applyFont="1" applyBorder="1" applyAlignment="1">
      <alignment horizontal="left" vertical="center" wrapText="1"/>
    </xf>
    <xf numFmtId="0" fontId="27" fillId="0" borderId="8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center" vertical="center" wrapText="1"/>
    </xf>
    <xf numFmtId="0" fontId="26" fillId="5" borderId="33" xfId="0" applyFont="1" applyFill="1" applyBorder="1" applyAlignment="1">
      <alignment horizontal="center" vertical="center" wrapText="1"/>
    </xf>
    <xf numFmtId="0" fontId="26" fillId="5" borderId="34" xfId="0" applyFont="1" applyFill="1" applyBorder="1" applyAlignment="1">
      <alignment horizontal="center" vertical="center" wrapText="1"/>
    </xf>
    <xf numFmtId="0" fontId="26" fillId="5" borderId="35" xfId="0" applyFont="1" applyFill="1" applyBorder="1" applyAlignment="1">
      <alignment horizontal="center" vertical="center" wrapText="1"/>
    </xf>
    <xf numFmtId="0" fontId="28" fillId="5" borderId="33" xfId="0" applyFont="1" applyFill="1" applyBorder="1" applyAlignment="1">
      <alignment horizontal="center" vertical="center" wrapText="1"/>
    </xf>
    <xf numFmtId="0" fontId="28" fillId="5" borderId="34" xfId="0" applyFont="1" applyFill="1" applyBorder="1" applyAlignment="1">
      <alignment horizontal="center" vertical="center" wrapText="1"/>
    </xf>
    <xf numFmtId="0" fontId="28" fillId="5" borderId="35" xfId="0" applyFont="1" applyFill="1" applyBorder="1" applyAlignment="1">
      <alignment horizontal="center" vertical="center" wrapText="1"/>
    </xf>
    <xf numFmtId="0" fontId="29" fillId="6" borderId="2" xfId="0" applyFont="1" applyFill="1" applyBorder="1" applyAlignment="1">
      <alignment horizontal="center" vertical="center" wrapText="1"/>
    </xf>
    <xf numFmtId="0" fontId="29" fillId="6" borderId="3" xfId="0" applyFont="1" applyFill="1" applyBorder="1" applyAlignment="1">
      <alignment horizontal="center" vertical="center" wrapText="1"/>
    </xf>
    <xf numFmtId="0" fontId="29" fillId="6" borderId="9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30" fillId="6" borderId="2" xfId="0" applyFont="1" applyFill="1" applyBorder="1" applyAlignment="1">
      <alignment horizontal="center" vertical="center" wrapText="1"/>
    </xf>
    <xf numFmtId="0" fontId="30" fillId="6" borderId="3" xfId="0" applyFont="1" applyFill="1" applyBorder="1" applyAlignment="1">
      <alignment horizontal="center" vertical="center" wrapText="1"/>
    </xf>
    <xf numFmtId="0" fontId="30" fillId="6" borderId="9" xfId="0" applyFont="1" applyFill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top" wrapText="1" indent="2"/>
    </xf>
    <xf numFmtId="0" fontId="22" fillId="4" borderId="4" xfId="0" applyFont="1" applyFill="1" applyBorder="1" applyAlignment="1">
      <alignment horizontal="left" vertical="top" wrapText="1" indent="2"/>
    </xf>
    <xf numFmtId="0" fontId="22" fillId="4" borderId="32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left" vertical="top" wrapText="1" indent="1"/>
    </xf>
    <xf numFmtId="0" fontId="22" fillId="4" borderId="1" xfId="0" applyFont="1" applyFill="1" applyBorder="1" applyAlignment="1">
      <alignment horizontal="center" vertical="top" wrapText="1"/>
    </xf>
    <xf numFmtId="0" fontId="22" fillId="4" borderId="42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</cellXfs>
  <cellStyles count="17">
    <cellStyle name="Millares [0] 2" xfId="10" xr:uid="{E95F798E-18A5-45E3-B36F-8F813847F03F}"/>
    <cellStyle name="Millares 2" xfId="3" xr:uid="{6AA8109C-78D7-471D-A17F-BD9EEE224659}"/>
    <cellStyle name="Millares 3" xfId="15" xr:uid="{B4707739-CDAC-4499-A7A2-7D334BA879BC}"/>
    <cellStyle name="Moneda" xfId="1" builtinId="4"/>
    <cellStyle name="Moneda [0] 2" xfId="8" xr:uid="{1BF8F667-C03E-4DCE-8CAA-2D9B8C20C178}"/>
    <cellStyle name="Moneda [0] 3" xfId="16" xr:uid="{0B1B6F57-0AA9-4EA7-BE22-6CE5575CBBB0}"/>
    <cellStyle name="Moneda 2" xfId="4" xr:uid="{D5BDF0C5-E5F1-4821-A4AF-95B06FBE23AF}"/>
    <cellStyle name="Moneda 3" xfId="13" xr:uid="{AFD1D7B9-FAB1-4241-8976-B7FB382E1DBE}"/>
    <cellStyle name="Moneda 4" xfId="14" xr:uid="{E0187848-DA45-487A-B621-7669926AFA69}"/>
    <cellStyle name="Moneda 5" xfId="7" xr:uid="{81141370-136B-40B7-A961-8D4607164D38}"/>
    <cellStyle name="Normal" xfId="0" builtinId="0"/>
    <cellStyle name="Normal 2" xfId="9" xr:uid="{562497F5-CC23-43AE-8424-3E711DDF3C20}"/>
    <cellStyle name="Normal 2 2" xfId="12" xr:uid="{B420AB53-42B0-46DA-8DFD-1E7A7B0FB882}"/>
    <cellStyle name="Normal 3" xfId="11" xr:uid="{A4DF3DA5-8D99-4001-BC47-0627A79E95E5}"/>
    <cellStyle name="Normal 4" xfId="2" xr:uid="{334486AD-E450-4367-BE1E-321DE70C89B2}"/>
    <cellStyle name="Porcentaje 2" xfId="5" xr:uid="{10FEF14C-9CFA-4393-A1BB-24C28BA3AE79}"/>
    <cellStyle name="Porcentual 2" xfId="6" xr:uid="{D3784057-4D98-4623-9EA8-E0B980F6CBE7}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8</xdr:row>
      <xdr:rowOff>66675</xdr:rowOff>
    </xdr:from>
    <xdr:to>
      <xdr:col>0</xdr:col>
      <xdr:colOff>2752725</xdr:colOff>
      <xdr:row>8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2F79AE-FF50-4BF3-AB46-FD0F491980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304" t="60193" r="66611" b="36566"/>
        <a:stretch/>
      </xdr:blipFill>
      <xdr:spPr>
        <a:xfrm>
          <a:off x="542925" y="2552700"/>
          <a:ext cx="22098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10</xdr:row>
      <xdr:rowOff>228600</xdr:rowOff>
    </xdr:from>
    <xdr:to>
      <xdr:col>0</xdr:col>
      <xdr:colOff>2667000</xdr:colOff>
      <xdr:row>10</xdr:row>
      <xdr:rowOff>1257300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7F5FFC-A91B-488F-81B4-1D58FA68B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0786" t="48525" r="41139" b="39714"/>
        <a:stretch/>
      </xdr:blipFill>
      <xdr:spPr>
        <a:xfrm>
          <a:off x="514350" y="3286125"/>
          <a:ext cx="21526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123825</xdr:rowOff>
    </xdr:from>
    <xdr:to>
      <xdr:col>1</xdr:col>
      <xdr:colOff>1857374</xdr:colOff>
      <xdr:row>0</xdr:row>
      <xdr:rowOff>2628900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894F75-F3CA-4066-9136-1F9C588C82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2139" t="54729" r="26762" b="22768"/>
        <a:stretch/>
      </xdr:blipFill>
      <xdr:spPr>
        <a:xfrm>
          <a:off x="85724" y="123825"/>
          <a:ext cx="4848225" cy="2505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2612592</xdr:colOff>
      <xdr:row>0</xdr:row>
      <xdr:rowOff>69550</xdr:rowOff>
    </xdr:from>
    <xdr:ext cx="1033114" cy="963863"/>
    <xdr:pic>
      <xdr:nvPicPr>
        <xdr:cNvPr id="5" name="image2.jpeg">
          <a:extLst>
            <a:ext uri="{FF2B5EF4-FFF2-40B4-BE49-F238E27FC236}">
              <a16:creationId xmlns:a16="http://schemas.microsoft.com/office/drawing/2014/main" id="{F2C9491F-A970-46AC-9B8B-A2EB24B03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1810" y="69550"/>
          <a:ext cx="1033114" cy="963863"/>
        </a:xfrm>
        <a:prstGeom prst="rect">
          <a:avLst/>
        </a:prstGeom>
      </xdr:spPr>
    </xdr:pic>
    <xdr:clientData/>
  </xdr:oneCellAnchor>
  <xdr:twoCellAnchor>
    <xdr:from>
      <xdr:col>0</xdr:col>
      <xdr:colOff>569116</xdr:colOff>
      <xdr:row>0</xdr:row>
      <xdr:rowOff>162980</xdr:rowOff>
    </xdr:from>
    <xdr:to>
      <xdr:col>0</xdr:col>
      <xdr:colOff>2204818</xdr:colOff>
      <xdr:row>0</xdr:row>
      <xdr:rowOff>815688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ED307F-8468-4B15-BDB7-F0D1728036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116" y="162980"/>
          <a:ext cx="1635702" cy="652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2941320</xdr:colOff>
      <xdr:row>0</xdr:row>
      <xdr:rowOff>73111</xdr:rowOff>
    </xdr:from>
    <xdr:ext cx="1066327" cy="994849"/>
    <xdr:pic>
      <xdr:nvPicPr>
        <xdr:cNvPr id="4" name="image2.jpeg">
          <a:extLst>
            <a:ext uri="{FF2B5EF4-FFF2-40B4-BE49-F238E27FC236}">
              <a16:creationId xmlns:a16="http://schemas.microsoft.com/office/drawing/2014/main" id="{FAB0EA95-5B64-4F8D-BB01-18519710B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8560" y="73111"/>
          <a:ext cx="1066327" cy="994849"/>
        </a:xfrm>
        <a:prstGeom prst="rect">
          <a:avLst/>
        </a:prstGeom>
      </xdr:spPr>
    </xdr:pic>
    <xdr:clientData/>
  </xdr:oneCellAnchor>
  <xdr:twoCellAnchor>
    <xdr:from>
      <xdr:col>0</xdr:col>
      <xdr:colOff>415290</xdr:colOff>
      <xdr:row>0</xdr:row>
      <xdr:rowOff>198120</xdr:rowOff>
    </xdr:from>
    <xdr:to>
      <xdr:col>0</xdr:col>
      <xdr:colOff>1946617</xdr:colOff>
      <xdr:row>0</xdr:row>
      <xdr:rowOff>809178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D501AE-8000-453D-B9BB-0357B3603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" y="198120"/>
          <a:ext cx="1531327" cy="6110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440207</xdr:colOff>
      <xdr:row>0</xdr:row>
      <xdr:rowOff>69646</xdr:rowOff>
    </xdr:from>
    <xdr:ext cx="612546" cy="563194"/>
    <xdr:pic>
      <xdr:nvPicPr>
        <xdr:cNvPr id="13" name="image2.jpe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12546" cy="563194"/>
        </a:xfrm>
        <a:prstGeom prst="rect">
          <a:avLst/>
        </a:prstGeom>
      </xdr:spPr>
    </xdr:pic>
    <xdr:clientData/>
  </xdr:oneCellAnchor>
  <xdr:oneCellAnchor>
    <xdr:from>
      <xdr:col>3</xdr:col>
      <xdr:colOff>2166365</xdr:colOff>
      <xdr:row>0</xdr:row>
      <xdr:rowOff>115896</xdr:rowOff>
    </xdr:from>
    <xdr:ext cx="645223" cy="576250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5223" cy="576250"/>
        </a:xfrm>
        <a:prstGeom prst="rect">
          <a:avLst/>
        </a:prstGeom>
      </xdr:spPr>
    </xdr:pic>
    <xdr:clientData/>
  </xdr:oneCellAnchor>
  <xdr:oneCellAnchor>
    <xdr:from>
      <xdr:col>0</xdr:col>
      <xdr:colOff>279555</xdr:colOff>
      <xdr:row>17</xdr:row>
      <xdr:rowOff>119633</xdr:rowOff>
    </xdr:from>
    <xdr:ext cx="6256908" cy="1880616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555" y="6574652"/>
          <a:ext cx="6256908" cy="18806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C231C-5C5D-41B2-AD32-79BD16926C5D}">
  <dimension ref="A1:E16"/>
  <sheetViews>
    <sheetView workbookViewId="0">
      <selection activeCell="F9" sqref="F9"/>
    </sheetView>
  </sheetViews>
  <sheetFormatPr baseColWidth="10" defaultRowHeight="13.2"/>
  <cols>
    <col min="1" max="1" width="54.33203125" customWidth="1"/>
    <col min="2" max="2" width="31" customWidth="1"/>
    <col min="3" max="3" width="21.33203125" customWidth="1"/>
  </cols>
  <sheetData>
    <row r="1" spans="1:5" ht="90.75" customHeight="1">
      <c r="A1" s="28"/>
      <c r="B1" s="29" t="s">
        <v>44</v>
      </c>
      <c r="C1" s="30" t="s">
        <v>45</v>
      </c>
    </row>
    <row r="2" spans="1:5" ht="15">
      <c r="A2" s="31" t="e">
        <f>+#REF!</f>
        <v>#REF!</v>
      </c>
      <c r="B2" s="32">
        <v>0.67</v>
      </c>
      <c r="C2" s="33">
        <v>0.33</v>
      </c>
    </row>
    <row r="3" spans="1:5" ht="15">
      <c r="A3" s="31" t="e">
        <f>+#REF!</f>
        <v>#REF!</v>
      </c>
      <c r="B3" s="34" t="s">
        <v>43</v>
      </c>
      <c r="C3" s="35" t="s">
        <v>43</v>
      </c>
    </row>
    <row r="4" spans="1:5" ht="15">
      <c r="A4" s="31" t="s">
        <v>31</v>
      </c>
      <c r="B4" s="36">
        <v>13.4</v>
      </c>
      <c r="C4" s="35">
        <v>6.6</v>
      </c>
    </row>
    <row r="5" spans="1:5" ht="15">
      <c r="A5" s="31" t="s">
        <v>46</v>
      </c>
      <c r="B5" s="57">
        <v>2</v>
      </c>
      <c r="C5" s="58"/>
    </row>
    <row r="6" spans="1:5" ht="15">
      <c r="A6" s="37" t="s">
        <v>47</v>
      </c>
      <c r="B6" s="32">
        <v>0.67</v>
      </c>
      <c r="C6" s="33">
        <v>0.33</v>
      </c>
    </row>
    <row r="7" spans="1:5" ht="15">
      <c r="A7" s="31"/>
      <c r="B7" s="36"/>
      <c r="C7" s="35"/>
    </row>
    <row r="8" spans="1:5" ht="15">
      <c r="A8" s="38" t="s">
        <v>48</v>
      </c>
      <c r="B8" s="59">
        <v>20</v>
      </c>
      <c r="C8" s="60"/>
    </row>
    <row r="9" spans="1:5" ht="30" customHeight="1">
      <c r="A9" s="38"/>
      <c r="B9" s="61">
        <v>1</v>
      </c>
      <c r="C9" s="62"/>
    </row>
    <row r="10" spans="1:5" ht="15">
      <c r="A10" s="31" t="e">
        <f>+A2</f>
        <v>#REF!</v>
      </c>
      <c r="B10" s="42">
        <f>(B6*20/100)*100</f>
        <v>13.4</v>
      </c>
      <c r="C10" s="41">
        <f>(C6*20/100)*100</f>
        <v>6.6000000000000005</v>
      </c>
      <c r="E10" s="40"/>
    </row>
    <row r="11" spans="1:5" ht="109.5" customHeight="1">
      <c r="A11" s="39"/>
      <c r="B11" s="63">
        <f>+B10+C10</f>
        <v>20</v>
      </c>
      <c r="C11" s="64"/>
      <c r="D11" s="27"/>
    </row>
    <row r="12" spans="1:5">
      <c r="A12" s="43"/>
      <c r="B12" s="44"/>
      <c r="C12" s="46"/>
    </row>
    <row r="13" spans="1:5">
      <c r="A13" s="45"/>
    </row>
    <row r="14" spans="1:5">
      <c r="A14" s="45"/>
    </row>
    <row r="15" spans="1:5">
      <c r="A15" s="45"/>
    </row>
    <row r="16" spans="1:5">
      <c r="A16" s="45"/>
    </row>
  </sheetData>
  <mergeCells count="4"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3CDD9-B61A-492E-B250-0F9320F4EDF2}">
  <dimension ref="A1:B8"/>
  <sheetViews>
    <sheetView workbookViewId="0">
      <selection activeCell="B20" sqref="B20"/>
    </sheetView>
  </sheetViews>
  <sheetFormatPr baseColWidth="10" defaultRowHeight="13.2"/>
  <cols>
    <col min="1" max="1" width="53.77734375" customWidth="1"/>
    <col min="2" max="2" width="40.77734375" customWidth="1"/>
  </cols>
  <sheetData>
    <row r="1" spans="1:2" ht="231.75" customHeight="1">
      <c r="A1" s="65"/>
      <c r="B1" s="66"/>
    </row>
    <row r="2" spans="1:2" ht="18">
      <c r="A2" s="21" t="s">
        <v>37</v>
      </c>
      <c r="B2" s="22">
        <v>30</v>
      </c>
    </row>
    <row r="3" spans="1:2" ht="18">
      <c r="A3" s="23" t="s">
        <v>38</v>
      </c>
      <c r="B3" s="24">
        <v>30</v>
      </c>
    </row>
    <row r="4" spans="1:2" ht="18">
      <c r="A4" s="23" t="s">
        <v>39</v>
      </c>
      <c r="B4" s="24">
        <v>20</v>
      </c>
    </row>
    <row r="5" spans="1:2" ht="18">
      <c r="A5" s="23" t="s">
        <v>40</v>
      </c>
      <c r="B5" s="24">
        <v>30</v>
      </c>
    </row>
    <row r="6" spans="1:2" ht="18">
      <c r="A6" s="23"/>
      <c r="B6" s="24"/>
    </row>
    <row r="7" spans="1:2" ht="46.5" customHeight="1">
      <c r="A7" s="21" t="s">
        <v>41</v>
      </c>
      <c r="B7" s="22">
        <f>30*20/30</f>
        <v>20</v>
      </c>
    </row>
    <row r="8" spans="1:2" ht="30.75" customHeight="1" thickBot="1">
      <c r="A8" s="25" t="s">
        <v>42</v>
      </c>
      <c r="B8" s="26">
        <f>30*20/30</f>
        <v>20</v>
      </c>
    </row>
  </sheetData>
  <mergeCells count="1">
    <mergeCell ref="A1:B1"/>
  </mergeCells>
  <pageMargins left="0.7" right="0.7" top="0.75" bottom="0.75" header="0.3" footer="0.3"/>
  <pageSetup paperSize="1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A33E-6C93-47F6-BCC1-70162ED3DCC9}">
  <dimension ref="A1:B9"/>
  <sheetViews>
    <sheetView workbookViewId="0">
      <selection activeCell="A28" sqref="A28"/>
    </sheetView>
  </sheetViews>
  <sheetFormatPr baseColWidth="10" defaultRowHeight="13.2"/>
  <cols>
    <col min="1" max="1" width="46.77734375" customWidth="1"/>
    <col min="2" max="2" width="40.77734375" customWidth="1"/>
  </cols>
  <sheetData>
    <row r="1" spans="1:2" ht="90.75" customHeight="1"/>
    <row r="2" spans="1:2" ht="18">
      <c r="A2" s="8" t="e">
        <f>+#REF!</f>
        <v>#REF!</v>
      </c>
      <c r="B2" s="9" t="e">
        <f>+#REF!</f>
        <v>#REF!</v>
      </c>
    </row>
    <row r="3" spans="1:2" ht="18">
      <c r="A3" s="8" t="e">
        <f>+#REF!</f>
        <v>#REF!</v>
      </c>
      <c r="B3" s="9" t="e">
        <f>+#REF!</f>
        <v>#REF!</v>
      </c>
    </row>
    <row r="4" spans="1:2" ht="18">
      <c r="A4" s="8" t="s">
        <v>31</v>
      </c>
      <c r="B4" s="8">
        <v>60</v>
      </c>
    </row>
    <row r="5" spans="1:2" ht="18">
      <c r="A5" s="8" t="s">
        <v>32</v>
      </c>
      <c r="B5" s="10" t="e">
        <f>+B3</f>
        <v>#REF!</v>
      </c>
    </row>
    <row r="6" spans="1:2" ht="18">
      <c r="A6" s="8" t="s">
        <v>33</v>
      </c>
      <c r="B6" s="8">
        <v>2</v>
      </c>
    </row>
    <row r="7" spans="1:2" ht="18">
      <c r="A7" s="8"/>
      <c r="B7" s="8"/>
    </row>
    <row r="8" spans="1:2" ht="36">
      <c r="A8" s="11" t="s">
        <v>34</v>
      </c>
      <c r="B8" s="12" t="e">
        <f>+B4*B5/B2</f>
        <v>#REF!</v>
      </c>
    </row>
    <row r="9" spans="1:2" ht="36">
      <c r="A9" s="11" t="s">
        <v>35</v>
      </c>
      <c r="B9" s="8" t="e">
        <f>+B4*B5/B3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abSelected="1" view="pageBreakPreview" zoomScale="110" zoomScaleNormal="130" zoomScaleSheetLayoutView="110" workbookViewId="0">
      <selection activeCell="B3" sqref="B3:D3"/>
    </sheetView>
  </sheetViews>
  <sheetFormatPr baseColWidth="10" defaultColWidth="9.33203125" defaultRowHeight="13.2"/>
  <cols>
    <col min="1" max="1" width="42" style="52" customWidth="1"/>
    <col min="2" max="2" width="6.77734375" customWidth="1"/>
    <col min="3" max="3" width="6.44140625" customWidth="1"/>
    <col min="4" max="4" width="70" customWidth="1"/>
  </cols>
  <sheetData>
    <row r="1" spans="1:4" ht="84.75" customHeight="1">
      <c r="A1" s="79" t="s">
        <v>54</v>
      </c>
      <c r="B1" s="80"/>
      <c r="C1" s="80"/>
      <c r="D1" s="81"/>
    </row>
    <row r="2" spans="1:4" ht="11.25" customHeight="1">
      <c r="A2" s="48" t="s">
        <v>50</v>
      </c>
      <c r="B2" s="82" t="s">
        <v>53</v>
      </c>
      <c r="C2" s="83"/>
      <c r="D2" s="84"/>
    </row>
    <row r="3" spans="1:4" ht="45.6" customHeight="1">
      <c r="A3" s="48" t="s">
        <v>2</v>
      </c>
      <c r="B3" s="85" t="s">
        <v>55</v>
      </c>
      <c r="C3" s="86"/>
      <c r="D3" s="87"/>
    </row>
    <row r="4" spans="1:4">
      <c r="A4" s="48" t="s">
        <v>3</v>
      </c>
      <c r="B4" s="88">
        <v>76346650</v>
      </c>
      <c r="C4" s="89"/>
      <c r="D4" s="90"/>
    </row>
    <row r="5" spans="1:4">
      <c r="A5" s="48" t="s">
        <v>4</v>
      </c>
      <c r="B5" s="91">
        <f>B4/1423500</f>
        <v>53.633052335792058</v>
      </c>
      <c r="C5" s="92"/>
      <c r="D5" s="93"/>
    </row>
    <row r="6" spans="1:4" ht="21" customHeight="1">
      <c r="A6" s="70" t="s">
        <v>52</v>
      </c>
      <c r="B6" s="71"/>
      <c r="C6" s="71"/>
      <c r="D6" s="72"/>
    </row>
    <row r="7" spans="1:4" ht="22.2" customHeight="1">
      <c r="A7" s="151" t="s">
        <v>89</v>
      </c>
      <c r="B7" s="152" t="s">
        <v>57</v>
      </c>
      <c r="C7" s="153"/>
      <c r="D7" s="154"/>
    </row>
    <row r="8" spans="1:4" ht="16.8" customHeight="1">
      <c r="A8" s="155"/>
      <c r="B8" s="156" t="s">
        <v>90</v>
      </c>
      <c r="C8" s="157"/>
      <c r="D8" s="158" t="s">
        <v>91</v>
      </c>
    </row>
    <row r="9" spans="1:4" ht="18" customHeight="1">
      <c r="A9" s="159"/>
      <c r="B9" s="160" t="s">
        <v>92</v>
      </c>
      <c r="C9" s="161" t="s">
        <v>93</v>
      </c>
      <c r="D9" s="162"/>
    </row>
    <row r="10" spans="1:4" ht="37.200000000000003" customHeight="1">
      <c r="A10" s="138" t="s">
        <v>58</v>
      </c>
      <c r="B10" s="3" t="s">
        <v>49</v>
      </c>
      <c r="C10" s="3"/>
      <c r="D10" s="141" t="s">
        <v>75</v>
      </c>
    </row>
    <row r="11" spans="1:4" ht="37.200000000000003" customHeight="1">
      <c r="A11" s="138" t="s">
        <v>74</v>
      </c>
      <c r="B11" s="3" t="s">
        <v>49</v>
      </c>
      <c r="C11" s="3"/>
      <c r="D11" s="141" t="s">
        <v>73</v>
      </c>
    </row>
    <row r="12" spans="1:4" ht="87" customHeight="1">
      <c r="A12" s="139" t="s">
        <v>59</v>
      </c>
      <c r="B12" s="3" t="s">
        <v>49</v>
      </c>
      <c r="C12" s="47"/>
      <c r="D12" s="141" t="s">
        <v>76</v>
      </c>
    </row>
    <row r="13" spans="1:4" ht="20.399999999999999">
      <c r="A13" s="138" t="s">
        <v>60</v>
      </c>
      <c r="B13" s="3"/>
      <c r="C13" s="3" t="s">
        <v>49</v>
      </c>
      <c r="D13" s="141" t="s">
        <v>51</v>
      </c>
    </row>
    <row r="14" spans="1:4" ht="27" customHeight="1">
      <c r="A14" s="138" t="s">
        <v>61</v>
      </c>
      <c r="B14" s="3"/>
      <c r="C14" s="3" t="s">
        <v>49</v>
      </c>
      <c r="D14" s="141" t="s">
        <v>51</v>
      </c>
    </row>
    <row r="15" spans="1:4" ht="30.6">
      <c r="A15" s="138" t="s">
        <v>62</v>
      </c>
      <c r="B15" s="3" t="s">
        <v>49</v>
      </c>
      <c r="C15" s="3"/>
      <c r="D15" s="141" t="s">
        <v>77</v>
      </c>
    </row>
    <row r="16" spans="1:4" ht="20.399999999999999">
      <c r="A16" s="138" t="s">
        <v>63</v>
      </c>
      <c r="B16" s="3" t="s">
        <v>49</v>
      </c>
      <c r="C16" s="3"/>
      <c r="D16" s="141" t="s">
        <v>78</v>
      </c>
    </row>
    <row r="17" spans="1:4" ht="30.6">
      <c r="A17" s="138" t="s">
        <v>64</v>
      </c>
      <c r="B17" s="3" t="s">
        <v>49</v>
      </c>
      <c r="C17" s="3"/>
      <c r="D17" s="141" t="s">
        <v>79</v>
      </c>
    </row>
    <row r="18" spans="1:4" ht="30.6">
      <c r="A18" s="138" t="s">
        <v>65</v>
      </c>
      <c r="B18" s="3" t="s">
        <v>49</v>
      </c>
      <c r="C18" s="3"/>
      <c r="D18" s="141" t="s">
        <v>80</v>
      </c>
    </row>
    <row r="19" spans="1:4" ht="30.6">
      <c r="A19" s="138" t="s">
        <v>66</v>
      </c>
      <c r="B19" s="3" t="s">
        <v>49</v>
      </c>
      <c r="C19" s="3"/>
      <c r="D19" s="141" t="s">
        <v>81</v>
      </c>
    </row>
    <row r="20" spans="1:4" ht="30.6">
      <c r="A20" s="138" t="s">
        <v>67</v>
      </c>
      <c r="B20" s="3" t="s">
        <v>49</v>
      </c>
      <c r="C20" s="3"/>
      <c r="D20" s="141" t="s">
        <v>82</v>
      </c>
    </row>
    <row r="21" spans="1:4" ht="20.399999999999999">
      <c r="A21" s="138" t="s">
        <v>68</v>
      </c>
      <c r="B21" s="3" t="s">
        <v>49</v>
      </c>
      <c r="C21" s="3"/>
      <c r="D21" s="141" t="s">
        <v>83</v>
      </c>
    </row>
    <row r="22" spans="1:4" ht="20.399999999999999">
      <c r="A22" s="138" t="s">
        <v>69</v>
      </c>
      <c r="B22" s="3" t="s">
        <v>49</v>
      </c>
      <c r="C22" s="3"/>
      <c r="D22" s="141" t="s">
        <v>84</v>
      </c>
    </row>
    <row r="23" spans="1:4" ht="40.799999999999997">
      <c r="A23" s="138" t="s">
        <v>70</v>
      </c>
      <c r="B23" s="3" t="s">
        <v>49</v>
      </c>
      <c r="C23" s="3"/>
      <c r="D23" s="141" t="s">
        <v>85</v>
      </c>
    </row>
    <row r="24" spans="1:4" ht="20.399999999999999">
      <c r="A24" s="138" t="s">
        <v>71</v>
      </c>
      <c r="B24" s="3" t="s">
        <v>49</v>
      </c>
      <c r="C24" s="3"/>
      <c r="D24" s="141" t="s">
        <v>86</v>
      </c>
    </row>
    <row r="25" spans="1:4" ht="30.6">
      <c r="A25" s="140" t="s">
        <v>72</v>
      </c>
      <c r="B25" s="3" t="s">
        <v>49</v>
      </c>
      <c r="C25" s="3"/>
      <c r="D25" s="141" t="s">
        <v>87</v>
      </c>
    </row>
    <row r="26" spans="1:4" ht="23.4" customHeight="1">
      <c r="A26" s="19" t="s">
        <v>10</v>
      </c>
      <c r="B26" s="145" t="s">
        <v>88</v>
      </c>
      <c r="C26" s="146"/>
      <c r="D26" s="147"/>
    </row>
    <row r="27" spans="1:4" ht="81" customHeight="1" thickBot="1">
      <c r="A27" s="67" t="s">
        <v>56</v>
      </c>
      <c r="B27" s="68"/>
      <c r="C27" s="68"/>
      <c r="D27" s="69"/>
    </row>
  </sheetData>
  <mergeCells count="12">
    <mergeCell ref="A1:D1"/>
    <mergeCell ref="B2:D2"/>
    <mergeCell ref="B3:D3"/>
    <mergeCell ref="B4:D4"/>
    <mergeCell ref="B5:D5"/>
    <mergeCell ref="A27:D27"/>
    <mergeCell ref="A6:D6"/>
    <mergeCell ref="A7:A9"/>
    <mergeCell ref="B7:D7"/>
    <mergeCell ref="B8:C8"/>
    <mergeCell ref="B26:D26"/>
    <mergeCell ref="D8:D9"/>
  </mergeCells>
  <pageMargins left="0.7" right="0.7" top="0.75" bottom="0.75" header="0.3" footer="0.3"/>
  <pageSetup paperSize="14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D6C7E-3366-4192-91A7-E5397C0B982E}">
  <dimension ref="A1:D17"/>
  <sheetViews>
    <sheetView zoomScaleNormal="100" workbookViewId="0">
      <selection activeCell="H1" sqref="H1"/>
    </sheetView>
  </sheetViews>
  <sheetFormatPr baseColWidth="10" defaultRowHeight="13.2"/>
  <cols>
    <col min="1" max="1" width="53.6640625" customWidth="1"/>
    <col min="2" max="2" width="6.77734375" customWidth="1"/>
    <col min="3" max="3" width="6.44140625" customWidth="1"/>
    <col min="4" max="4" width="74.44140625" customWidth="1"/>
  </cols>
  <sheetData>
    <row r="1" spans="1:4" ht="92.4" customHeight="1">
      <c r="A1" s="98" t="s">
        <v>54</v>
      </c>
      <c r="B1" s="99"/>
      <c r="C1" s="99"/>
      <c r="D1" s="100"/>
    </row>
    <row r="2" spans="1:4" ht="18.600000000000001" customHeight="1">
      <c r="A2" s="13" t="s">
        <v>50</v>
      </c>
      <c r="B2" s="82" t="s">
        <v>53</v>
      </c>
      <c r="C2" s="83"/>
      <c r="D2" s="84"/>
    </row>
    <row r="3" spans="1:4" ht="64.2" customHeight="1">
      <c r="A3" s="13" t="s">
        <v>2</v>
      </c>
      <c r="B3" s="101" t="s">
        <v>55</v>
      </c>
      <c r="C3" s="102"/>
      <c r="D3" s="103"/>
    </row>
    <row r="4" spans="1:4" ht="21.75" customHeight="1">
      <c r="A4" s="13" t="s">
        <v>3</v>
      </c>
      <c r="B4" s="104">
        <v>76346650</v>
      </c>
      <c r="C4" s="105"/>
      <c r="D4" s="106"/>
    </row>
    <row r="5" spans="1:4" ht="17.25" customHeight="1">
      <c r="A5" s="13" t="s">
        <v>4</v>
      </c>
      <c r="B5" s="107">
        <f>B4/1423500</f>
        <v>53.633052335792058</v>
      </c>
      <c r="C5" s="108"/>
      <c r="D5" s="109"/>
    </row>
    <row r="6" spans="1:4" ht="9.6" customHeight="1">
      <c r="A6" s="95"/>
      <c r="B6" s="96"/>
      <c r="C6" s="96"/>
      <c r="D6" s="97"/>
    </row>
    <row r="7" spans="1:4" ht="15.75" customHeight="1">
      <c r="A7" s="73" t="s">
        <v>8</v>
      </c>
      <c r="B7" s="148" t="s">
        <v>57</v>
      </c>
      <c r="C7" s="149"/>
      <c r="D7" s="150"/>
    </row>
    <row r="8" spans="1:4" ht="9" customHeight="1">
      <c r="A8" s="74"/>
      <c r="B8" s="76" t="s">
        <v>9</v>
      </c>
      <c r="C8" s="77"/>
      <c r="D8" s="78" t="s">
        <v>10</v>
      </c>
    </row>
    <row r="9" spans="1:4" ht="9" customHeight="1">
      <c r="A9" s="75"/>
      <c r="B9" s="49" t="s">
        <v>11</v>
      </c>
      <c r="C9" s="50" t="s">
        <v>12</v>
      </c>
      <c r="D9" s="94"/>
    </row>
    <row r="10" spans="1:4" ht="40.799999999999997">
      <c r="A10" s="53" t="s">
        <v>95</v>
      </c>
      <c r="B10" s="51" t="s">
        <v>49</v>
      </c>
      <c r="C10" s="55"/>
      <c r="D10" s="56" t="s">
        <v>96</v>
      </c>
    </row>
    <row r="11" spans="1:4" ht="20.399999999999999">
      <c r="A11" s="53" t="s">
        <v>94</v>
      </c>
      <c r="B11" s="51"/>
      <c r="C11" s="51" t="s">
        <v>49</v>
      </c>
      <c r="D11" s="56" t="s">
        <v>97</v>
      </c>
    </row>
    <row r="12" spans="1:4" ht="30.6">
      <c r="A12" s="53" t="s">
        <v>98</v>
      </c>
      <c r="B12" s="51" t="s">
        <v>49</v>
      </c>
      <c r="C12" s="51"/>
      <c r="D12" s="54" t="s">
        <v>99</v>
      </c>
    </row>
    <row r="13" spans="1:4" ht="20.399999999999999">
      <c r="A13" s="163" t="s">
        <v>101</v>
      </c>
      <c r="B13" s="51" t="s">
        <v>49</v>
      </c>
      <c r="C13" s="51"/>
      <c r="D13" s="164" t="s">
        <v>102</v>
      </c>
    </row>
    <row r="14" spans="1:4" ht="30" customHeight="1">
      <c r="A14" s="19" t="s">
        <v>10</v>
      </c>
      <c r="B14" s="142" t="s">
        <v>88</v>
      </c>
      <c r="C14" s="143"/>
      <c r="D14" s="144"/>
    </row>
    <row r="15" spans="1:4" ht="59.25" customHeight="1" thickBot="1">
      <c r="A15" s="67" t="s">
        <v>100</v>
      </c>
      <c r="B15" s="68"/>
      <c r="C15" s="68"/>
      <c r="D15" s="69"/>
    </row>
    <row r="17" spans="4:4">
      <c r="D17" s="27"/>
    </row>
  </sheetData>
  <mergeCells count="12">
    <mergeCell ref="A6:D6"/>
    <mergeCell ref="A1:D1"/>
    <mergeCell ref="B2:D2"/>
    <mergeCell ref="B3:D3"/>
    <mergeCell ref="B4:D4"/>
    <mergeCell ref="B5:D5"/>
    <mergeCell ref="A15:D15"/>
    <mergeCell ref="A7:A9"/>
    <mergeCell ref="B7:D7"/>
    <mergeCell ref="B8:C8"/>
    <mergeCell ref="B14:D14"/>
    <mergeCell ref="D8:D9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8"/>
  <sheetViews>
    <sheetView view="pageBreakPreview" topLeftCell="A12" zoomScale="175" zoomScaleNormal="130" zoomScaleSheetLayoutView="175" workbookViewId="0">
      <selection activeCell="A7" sqref="A7:D9"/>
    </sheetView>
  </sheetViews>
  <sheetFormatPr baseColWidth="10" defaultColWidth="9.33203125" defaultRowHeight="13.2"/>
  <cols>
    <col min="1" max="1" width="42.77734375" customWidth="1"/>
    <col min="2" max="2" width="7.109375" customWidth="1"/>
    <col min="3" max="3" width="6.109375" customWidth="1"/>
    <col min="4" max="4" width="64" customWidth="1"/>
  </cols>
  <sheetData>
    <row r="1" spans="1:4" ht="60" customHeight="1">
      <c r="A1" s="126" t="s">
        <v>36</v>
      </c>
      <c r="B1" s="127"/>
      <c r="C1" s="127"/>
      <c r="D1" s="128"/>
    </row>
    <row r="2" spans="1:4" ht="11.4" customHeight="1">
      <c r="A2" s="13" t="s">
        <v>0</v>
      </c>
      <c r="B2" s="129" t="s">
        <v>1</v>
      </c>
      <c r="C2" s="130"/>
      <c r="D2" s="131"/>
    </row>
    <row r="3" spans="1:4" ht="33" customHeight="1">
      <c r="A3" s="13" t="s">
        <v>2</v>
      </c>
      <c r="B3" s="129" t="s">
        <v>6</v>
      </c>
      <c r="C3" s="130"/>
      <c r="D3" s="131"/>
    </row>
    <row r="4" spans="1:4" ht="10.65" customHeight="1">
      <c r="A4" s="13" t="s">
        <v>3</v>
      </c>
      <c r="B4" s="132">
        <v>100000000</v>
      </c>
      <c r="C4" s="133"/>
      <c r="D4" s="134"/>
    </row>
    <row r="5" spans="1:4" ht="10.65" customHeight="1">
      <c r="A5" s="13" t="s">
        <v>4</v>
      </c>
      <c r="B5" s="135">
        <v>100</v>
      </c>
      <c r="C5" s="136"/>
      <c r="D5" s="137"/>
    </row>
    <row r="6" spans="1:4" ht="9.75" customHeight="1">
      <c r="A6" s="95" t="s">
        <v>7</v>
      </c>
      <c r="B6" s="96"/>
      <c r="C6" s="96"/>
      <c r="D6" s="97"/>
    </row>
    <row r="7" spans="1:4" ht="15.9" customHeight="1">
      <c r="A7" s="116" t="s">
        <v>8</v>
      </c>
      <c r="B7" s="119" t="s">
        <v>5</v>
      </c>
      <c r="C7" s="120"/>
      <c r="D7" s="121"/>
    </row>
    <row r="8" spans="1:4" ht="9" customHeight="1">
      <c r="A8" s="117"/>
      <c r="B8" s="122" t="s">
        <v>9</v>
      </c>
      <c r="C8" s="123"/>
      <c r="D8" s="14" t="s">
        <v>10</v>
      </c>
    </row>
    <row r="9" spans="1:4" ht="9" customHeight="1">
      <c r="A9" s="118"/>
      <c r="B9" s="2" t="s">
        <v>11</v>
      </c>
      <c r="C9" s="1" t="s">
        <v>12</v>
      </c>
      <c r="D9" s="15"/>
    </row>
    <row r="10" spans="1:4" ht="51" customHeight="1">
      <c r="A10" s="13" t="s">
        <v>13</v>
      </c>
      <c r="B10" s="3" t="s">
        <v>14</v>
      </c>
      <c r="C10" s="4"/>
      <c r="D10" s="16" t="s">
        <v>24</v>
      </c>
    </row>
    <row r="11" spans="1:4" ht="81" customHeight="1">
      <c r="A11" s="17" t="s">
        <v>15</v>
      </c>
      <c r="B11" s="5" t="s">
        <v>16</v>
      </c>
      <c r="C11" s="4"/>
      <c r="D11" s="18" t="s">
        <v>25</v>
      </c>
    </row>
    <row r="12" spans="1:4" ht="24.75" customHeight="1">
      <c r="A12" s="13" t="s">
        <v>17</v>
      </c>
      <c r="B12" s="124" t="s">
        <v>20</v>
      </c>
      <c r="C12" s="125"/>
      <c r="D12" s="20" t="s">
        <v>21</v>
      </c>
    </row>
    <row r="13" spans="1:4" ht="39" customHeight="1">
      <c r="A13" s="13" t="s">
        <v>22</v>
      </c>
      <c r="B13" s="5" t="s">
        <v>16</v>
      </c>
      <c r="C13" s="4"/>
      <c r="D13" s="18" t="s">
        <v>26</v>
      </c>
    </row>
    <row r="14" spans="1:4" ht="33" customHeight="1">
      <c r="A14" s="13" t="s">
        <v>18</v>
      </c>
      <c r="B14" s="6" t="s">
        <v>16</v>
      </c>
      <c r="C14" s="7"/>
      <c r="D14" s="18" t="s">
        <v>27</v>
      </c>
    </row>
    <row r="15" spans="1:4" ht="42" customHeight="1">
      <c r="A15" s="13" t="s">
        <v>19</v>
      </c>
      <c r="B15" s="6" t="s">
        <v>16</v>
      </c>
      <c r="C15" s="4"/>
      <c r="D15" s="18" t="s">
        <v>28</v>
      </c>
    </row>
    <row r="16" spans="1:4" ht="44.25" customHeight="1">
      <c r="A16" s="13" t="s">
        <v>23</v>
      </c>
      <c r="B16" s="6" t="s">
        <v>16</v>
      </c>
      <c r="C16" s="4"/>
      <c r="D16" s="18" t="s">
        <v>29</v>
      </c>
    </row>
    <row r="17" spans="1:4" ht="24" customHeight="1">
      <c r="A17" s="19" t="s">
        <v>10</v>
      </c>
      <c r="B17" s="110" t="s">
        <v>30</v>
      </c>
      <c r="C17" s="111"/>
      <c r="D17" s="112"/>
    </row>
    <row r="18" spans="1:4" ht="166.5" customHeight="1" thickBot="1">
      <c r="A18" s="113"/>
      <c r="B18" s="114"/>
      <c r="C18" s="114"/>
      <c r="D18" s="115"/>
    </row>
  </sheetData>
  <mergeCells count="12">
    <mergeCell ref="A1:D1"/>
    <mergeCell ref="B2:D2"/>
    <mergeCell ref="B3:D3"/>
    <mergeCell ref="B4:D4"/>
    <mergeCell ref="B5:D5"/>
    <mergeCell ref="B17:D17"/>
    <mergeCell ref="A18:D18"/>
    <mergeCell ref="A6:D6"/>
    <mergeCell ref="A7:A9"/>
    <mergeCell ref="B7:D7"/>
    <mergeCell ref="B8:C8"/>
    <mergeCell ref="B12:C12"/>
  </mergeCells>
  <pageMargins left="0.7" right="0.7" top="0.75" bottom="0.75" header="0.3" footer="0.3"/>
  <pageSetup paperSize="14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APOYO A LA INDUSTRIA</vt:lpstr>
      <vt:lpstr>GARANTÍA ADICIONAL</vt:lpstr>
      <vt:lpstr>MENOR PRECIO</vt:lpstr>
      <vt:lpstr>EVALUACIÓN JURIDICA</vt:lpstr>
      <vt:lpstr>EVALUACIÓN TÉCNICA</vt:lpstr>
      <vt:lpstr>PROPONENTE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Camilo Mayorga</cp:lastModifiedBy>
  <cp:lastPrinted>2022-07-28T16:51:27Z</cp:lastPrinted>
  <dcterms:created xsi:type="dcterms:W3CDTF">2022-02-22T16:43:47Z</dcterms:created>
  <dcterms:modified xsi:type="dcterms:W3CDTF">2025-11-11T17:27:43Z</dcterms:modified>
</cp:coreProperties>
</file>