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913"/>
  <workbookPr/>
  <mc:AlternateContent xmlns:mc="http://schemas.openxmlformats.org/markup-compatibility/2006">
    <mc:Choice Requires="x15">
      <x15ac:absPath xmlns:x15ac="http://schemas.microsoft.com/office/spreadsheetml/2010/11/ac" url="https://invias-my.sharepoint.com/personal/dvasquez_invias_gov_co/Documents/2025/01. PROCESOS 2025/IP-DT-MAG-004-2025 (trabajando)/Estructuración/"/>
    </mc:Choice>
  </mc:AlternateContent>
  <xr:revisionPtr revIDLastSave="10" documentId="13_ncr:1_{FB451DA5-4063-4BD8-BE2E-9265E363993C}" xr6:coauthVersionLast="47" xr6:coauthVersionMax="47" xr10:uidLastSave="{A2A160DB-4AFF-0F4E-85FF-67D101906995}"/>
  <bookViews>
    <workbookView xWindow="0" yWindow="620" windowWidth="25600" windowHeight="14380" tabRatio="949" xr2:uid="{00000000-000D-0000-FFFF-FFFF00000000}"/>
  </bookViews>
  <sheets>
    <sheet name="Ppto Mezcla Afirmado" sheetId="74" r:id="rId1"/>
    <sheet name="311.1P" sheetId="123"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s>
  <definedNames>
    <definedName name="_________APU221">#REF!</definedName>
    <definedName name="_________APU465" localSheetId="0">[1]!absc</definedName>
    <definedName name="_________APU465">[1]!absc</definedName>
    <definedName name="_________PJ50">#REF!</definedName>
    <definedName name="_________pj51">#REF!</definedName>
    <definedName name="________APU221">#REF!</definedName>
    <definedName name="________APU465" localSheetId="0">[1]!absc</definedName>
    <definedName name="________APU465">[1]!absc</definedName>
    <definedName name="________PJ50">#REF!</definedName>
    <definedName name="________pj51">#REF!</definedName>
    <definedName name="________r" hidden="1">{"TAB1",#N/A,TRUE,"GENERAL";"TAB2",#N/A,TRUE,"GENERAL";"TAB3",#N/A,TRUE,"GENERAL";"TAB4",#N/A,TRUE,"GENERAL";"TAB5",#N/A,TRUE,"GENERAL"}</definedName>
    <definedName name="________r4r" hidden="1">{"via1",#N/A,TRUE,"general";"via2",#N/A,TRUE,"general";"via3",#N/A,TRUE,"general"}</definedName>
    <definedName name="________rc">#REF!</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APU221">#REF!</definedName>
    <definedName name="_______APU465" localSheetId="0">[1]!absc</definedName>
    <definedName name="_______APU465">[1]!absc</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PJ50">#REF!</definedName>
    <definedName name="_______pj51">#REF!</definedName>
    <definedName name="_______r" hidden="1">{"TAB1",#N/A,TRUE,"GENERAL";"TAB2",#N/A,TRUE,"GENERAL";"TAB3",#N/A,TRUE,"GENERAL";"TAB4",#N/A,TRUE,"GENERAL";"TAB5",#N/A,TRUE,"GENERAL"}</definedName>
    <definedName name="_______r4r" hidden="1">{"via1",#N/A,TRUE,"general";"via2",#N/A,TRUE,"general";"via3",#N/A,TRUE,"general"}</definedName>
    <definedName name="_______rc">#REF!</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APU221">#REF!</definedName>
    <definedName name="______APU465" localSheetId="0">[1]!absc</definedName>
    <definedName name="______APU465">[1]!absc</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PJ50">#REF!</definedName>
    <definedName name="______pj51">#REF!</definedName>
    <definedName name="______r" hidden="1">{"TAB1",#N/A,TRUE,"GENERAL";"TAB2",#N/A,TRUE,"GENERAL";"TAB3",#N/A,TRUE,"GENERAL";"TAB4",#N/A,TRUE,"GENERAL";"TAB5",#N/A,TRUE,"GENERAL"}</definedName>
    <definedName name="______r4r" hidden="1">{"via1",#N/A,TRUE,"general";"via2",#N/A,TRUE,"general";"via3",#N/A,TRUE,"general"}</definedName>
    <definedName name="______rc">#REF!</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PU221">#REF!</definedName>
    <definedName name="_____APU465" localSheetId="0">[1]!absc</definedName>
    <definedName name="_____APU465">[1]!absc</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PJ50">#REF!</definedName>
    <definedName name="_____pj51">#REF!</definedName>
    <definedName name="_____r" hidden="1">{"TAB1",#N/A,TRUE,"GENERAL";"TAB2",#N/A,TRUE,"GENERAL";"TAB3",#N/A,TRUE,"GENERAL";"TAB4",#N/A,TRUE,"GENERAL";"TAB5",#N/A,TRUE,"GENERAL"}</definedName>
    <definedName name="_____r4r" hidden="1">{"via1",#N/A,TRUE,"general";"via2",#N/A,TRUE,"general";"via3",#N/A,TRUE,"general"}</definedName>
    <definedName name="_____rc">#REF!</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APU221">#REF!</definedName>
    <definedName name="____APU465" localSheetId="0">[1]!absc</definedName>
    <definedName name="____APU465">[1]!absc</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PJ50">#REF!</definedName>
    <definedName name="____pj51">#REF!</definedName>
    <definedName name="____r" hidden="1">{"TAB1",#N/A,TRUE,"GENERAL";"TAB2",#N/A,TRUE,"GENERAL";"TAB3",#N/A,TRUE,"GENERAL";"TAB4",#N/A,TRUE,"GENERAL";"TAB5",#N/A,TRUE,"GENERAL"}</definedName>
    <definedName name="____r4r" hidden="1">{"via1",#N/A,TRUE,"general";"via2",#N/A,TRUE,"general";"via3",#N/A,TRUE,"general"}</definedName>
    <definedName name="____rc">#REF!</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PU221">#REF!</definedName>
    <definedName name="___APU465" localSheetId="0">[1]!absc</definedName>
    <definedName name="___APU465">[1]!absc</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PJ50">#REF!</definedName>
    <definedName name="___pj51">#REF!</definedName>
    <definedName name="___r" hidden="1">{"TAB1",#N/A,TRUE,"GENERAL";"TAB2",#N/A,TRUE,"GENERAL";"TAB3",#N/A,TRUE,"GENERAL";"TAB4",#N/A,TRUE,"GENERAL";"TAB5",#N/A,TRUE,"GENERAL"}</definedName>
    <definedName name="___r4r" hidden="1">{"via1",#N/A,TRUE,"general";"via2",#N/A,TRUE,"general";"via3",#N/A,TRUE,"general"}</definedName>
    <definedName name="___rc">#REF!</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PU221">#REF!</definedName>
    <definedName name="__APU465" localSheetId="0">[1]!absc</definedName>
    <definedName name="__APU465">[1]!absc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inf1">#REF!</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PU221">#REF!</definedName>
    <definedName name="_APU3">#REF!</definedName>
    <definedName name="_APU465" localSheetId="0">[1]!absc</definedName>
    <definedName name="_APU465">[1]!absc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17</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Fill" localSheetId="0" hidden="1">#REF!</definedName>
    <definedName name="_Fill" hidden="1">#REF!</definedName>
    <definedName name="_xlnm._FilterDatabase" localSheetId="0" hidden="1">'[2]46W9'!#REF!</definedName>
    <definedName name="_xlnm._FilterDatabase" hidden="1">'[2]46W9'!#REF!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0" hidden="1">#REF!</definedName>
    <definedName name="_Key1" hidden="1">#REF!</definedName>
    <definedName name="_Key2"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PJ50">#REF!</definedName>
    <definedName name="_pj51">#REF!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localSheetId="0" hidden="1">#REF!</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#REF!</definedName>
    <definedName name="A_impresión_IM">#REF!</definedName>
    <definedName name="a2a" hidden="1">{"TAB1",#N/A,TRUE,"GENERAL";"TAB2",#N/A,TRUE,"GENERAL";"TAB3",#N/A,TRUE,"GENERAL";"TAB4",#N/A,TRUE,"GENERAL";"TAB5",#N/A,TRUE,"GENERAL"}</definedName>
    <definedName name="aa">#REF!</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bsc">#N/A</definedName>
    <definedName name="AccessDatabase" hidden="1">"C:\C-314\VOLUMENES\volfin4.mdb"</definedName>
    <definedName name="ad">#REF!</definedName>
    <definedName name="ADFGSDB" hidden="1">{"via1",#N/A,TRUE,"general";"via2",#N/A,TRUE,"general";"via3",#N/A,TRUE,"general"}</definedName>
    <definedName name="adoq" localSheetId="0">[3]!absc</definedName>
    <definedName name="adoq">[3]!absc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j">#REF!</definedName>
    <definedName name="alc" localSheetId="0">[4]!absc</definedName>
    <definedName name="alc">[4]!absc</definedName>
    <definedName name="anscount" hidden="1">1</definedName>
    <definedName name="AÑOWUIE">'[5]Res-Accide-10'!$R$2:$R$7</definedName>
    <definedName name="ao">#REF!</definedName>
    <definedName name="APU" localSheetId="0">[6]!absc</definedName>
    <definedName name="APU">[6]!absc</definedName>
    <definedName name="APU221.1">#REF!</definedName>
    <definedName name="APU221.2">#REF!</definedName>
    <definedName name="aqaq" hidden="1">{"TAB1",#N/A,TRUE,"GENERAL";"TAB2",#N/A,TRUE,"GENERAL";"TAB3",#N/A,TRUE,"GENERAL";"TAB4",#N/A,TRUE,"GENERAL";"TAB5",#N/A,TRUE,"GENERAL"}</definedName>
    <definedName name="_xlnm.Print_Area" localSheetId="0">'Ppto Mezcla Afirmado'!$A$1:$P$53</definedName>
    <definedName name="_xlnm.Print_Area">#REF!</definedName>
    <definedName name="as">#REF!</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ñk">#N/A</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#REF!</definedName>
    <definedName name="aur">#REF!</definedName>
    <definedName name="auto1">#REF!</definedName>
    <definedName name="auto2">#REF!</definedName>
    <definedName name="av">#REF!</definedName>
    <definedName name="ax">#REF!</definedName>
    <definedName name="azaz" hidden="1">{"TAB1",#N/A,TRUE,"GENERAL";"TAB2",#N/A,TRUE,"GENERAL";"TAB3",#N/A,TRUE,"GENERAL";"TAB4",#N/A,TRUE,"GENERAL";"TAB5",#N/A,TRUE,"GENERAL"}</definedName>
    <definedName name="B" hidden="1">{"via1",#N/A,TRUE,"general";"via2",#N/A,TRUE,"general";"via3",#N/A,TRUE,"general"}</definedName>
    <definedName name="_xlnm.Database">#REF!</definedName>
    <definedName name="bb">#REF!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'[7]ESTADO RED'!$E$8</definedName>
    <definedName name="bl">#REF!</definedName>
    <definedName name="bnm">#REF!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'[8]ESTADO VÍA-CRIT.TECNICO'!#REF!&lt;2.5</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ANT">#REF!</definedName>
    <definedName name="causa">#REF!</definedName>
    <definedName name="cc">#REF!</definedName>
    <definedName name="ccccc" hidden="1">{"TAB1",#N/A,TRUE,"GENERAL";"TAB2",#N/A,TRUE,"GENERAL";"TAB3",#N/A,TRUE,"GENERAL";"TAB4",#N/A,TRUE,"GENERAL";"TAB5",#N/A,TRUE,"GENERAL"}</definedName>
    <definedName name="CCCCCC">'[9]A. P. U.'!#REF!</definedName>
    <definedName name="ccto210">#REF!</definedName>
    <definedName name="cd">#REF!</definedName>
    <definedName name="cdcdc" hidden="1">{"via1",#N/A,TRUE,"general";"via2",#N/A,TRUE,"general";"via3",#N/A,TRUE,"general"}</definedName>
    <definedName name="ceerf" hidden="1">{"TAB1",#N/A,TRUE,"GENERAL";"TAB2",#N/A,TRUE,"GENERAL";"TAB3",#N/A,TRUE,"GENERAL";"TAB4",#N/A,TRUE,"GENERAL";"TAB5",#N/A,TRUE,"GENERAL"}</definedName>
    <definedName name="clase">#REF!</definedName>
    <definedName name="co">#REF!</definedName>
    <definedName name="cp">#REF!</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ego">#REF!</definedName>
    <definedName name="diego1">#REF!</definedName>
    <definedName name="DistanciasPRS7801">[10]Hoja1!$K$3:$L$55</definedName>
    <definedName name="DistanciasPRS9003">[10]Hoja1!$A$3:$B$52</definedName>
    <definedName name="DistanciasPRS9004">[10]Hoja1!$F$3:$G$33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l">#REF!</definedName>
    <definedName name="EQUIPO">#REF!</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P220.1">'[11]220.1'!$H$52</definedName>
    <definedName name="ESP320.1">'[12]320.1'!$H$52</definedName>
    <definedName name="ESP330.1">'[11]330.1'!$H$52</definedName>
    <definedName name="ESP330.2">'[12]330.2'!$H$52</definedName>
    <definedName name="ESP640.1.2">'[11]640.1.2'!$H$50</definedName>
    <definedName name="ESP673.1">'[11]673.1'!$H$49</definedName>
    <definedName name="ESP673.2">'[11]673.2'!$H$53</definedName>
    <definedName name="ESP700.1">'[12]700.1'!$H$52</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OC">'[13]Análisis de precios'!$H$52</definedName>
    <definedName name="fa">#REF!</definedName>
    <definedName name="FAC" hidden="1">#REF!</definedName>
    <definedName name="fb">#REF!</definedName>
    <definedName name="fd">'[9]A. P. U.'!#REF!</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k">#REF!</definedName>
    <definedName name="flq">#REF!</definedName>
    <definedName name="fm">#REF!</definedName>
    <definedName name="frbgsd" hidden="1">{"TAB1",#N/A,TRUE,"GENERAL";"TAB2",#N/A,TRUE,"GENERAL";"TAB3",#N/A,TRUE,"GENERAL";"TAB4",#N/A,TRUE,"GENERAL";"TAB5",#N/A,TRUE,"GENERAL"}</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u">#REF!</definedName>
    <definedName name="fv">#REF!</definedName>
    <definedName name="fwff" hidden="1">{"via1",#N/A,TRUE,"general";"via2",#N/A,TRUE,"general";"via3",#N/A,TRUE,"general"}</definedName>
    <definedName name="fwwe" hidden="1">{"via1",#N/A,TRUE,"general";"via2",#N/A,TRUE,"general";"via3",#N/A,TRUE,"general"}</definedName>
    <definedName name="fy">#REF!</definedName>
    <definedName name="ga">#REF!</definedName>
    <definedName name="gb">#REF!</definedName>
    <definedName name="gbbfghghj" hidden="1">{"TAB1",#N/A,TRUE,"GENERAL";"TAB2",#N/A,TRUE,"GENERAL";"TAB3",#N/A,TRUE,"GENERAL";"TAB4",#N/A,TRUE,"GENERAL";"TAB5",#N/A,TRUE,"GENERAL"}</definedName>
    <definedName name="gc">#REF!</definedName>
    <definedName name="gd">#REF!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y">#REF!</definedName>
    <definedName name="h9h" hidden="1">{"via1",#N/A,TRUE,"general";"via2",#N/A,TRUE,"general";"via3",#N/A,TRUE,"general"}</definedName>
    <definedName name="ha">#REF!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l">#REF!</definedName>
    <definedName name="hn" hidden="1">{"TAB1",#N/A,TRUE,"GENERAL";"TAB2",#N/A,TRUE,"GENERAL";"TAB3",#N/A,TRUE,"GENERAL";"TAB4",#N/A,TRUE,"GENERAL";"TAB5",#N/A,TRUE,"GENERAL"}</definedName>
    <definedName name="hnt">#REF!</definedName>
    <definedName name="HOJA1">#REF!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#REF!</definedName>
    <definedName name="IF">'[9]A.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nf">#REF!</definedName>
    <definedName name="INFG">#REF!</definedName>
    <definedName name="INV_11">'[14]PR 1'!$A$2:$N$655</definedName>
    <definedName name="io">#REF!</definedName>
    <definedName name="ir">#REF!</definedName>
    <definedName name="it.">#REF!</definedName>
    <definedName name="ITEM">#REF!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#REF!</definedName>
    <definedName name="kñy">#REF!</definedName>
    <definedName name="ko">[15]items!$C$4:$J$247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ia">#REF!</definedName>
    <definedName name="LICITACION">#REF!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l">#REF!</definedName>
    <definedName name="lllllh" hidden="1">{"via1",#N/A,TRUE,"general";"via2",#N/A,TRUE,"general";"via3",#N/A,TRUE,"general"}</definedName>
    <definedName name="lllllllo" hidden="1">{"via1",#N/A,TRUE,"general";"via2",#N/A,TRUE,"general";"via3",#N/A,TRUE,"general"}</definedName>
    <definedName name="LÑP">#REF!</definedName>
    <definedName name="LOCA" localSheetId="0">[16]!absc</definedName>
    <definedName name="LOCA">[16]!absc</definedName>
    <definedName name="LOCA1" localSheetId="0">[6]!absc</definedName>
    <definedName name="LOCA1">[6]!absc</definedName>
    <definedName name="LOI">#REF!</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L">'[17]Estado Resumen'!#REF!&lt;2.5</definedName>
    <definedName name="MALO">'[8]ESTADO VÍA-CRIT.TECNICO'!#REF!&lt;2.5</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AT">#REF!</definedName>
    <definedName name="mdd" hidden="1">{"via1",#N/A,TRUE,"general";"via2",#N/A,TRUE,"general";"via3",#N/A,TRUE,"general"}</definedName>
    <definedName name="meg" hidden="1">{"TAB1",#N/A,TRUE,"GENERAL";"TAB2",#N/A,TRUE,"GENERAL";"TAB3",#N/A,TRUE,"GENERAL";"TAB4",#N/A,TRUE,"GENERAL";"TAB5",#N/A,TRUE,"GENERAL"}</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RE">#REF!</definedName>
    <definedName name="nr">#REF!</definedName>
    <definedName name="nt">#REF!</definedName>
    <definedName name="nxn" hidden="1">{"via1",#N/A,TRUE,"general";"via2",#N/A,TRUE,"general";"via3",#N/A,TRUE,"general"}</definedName>
    <definedName name="ñl">#REF!</definedName>
    <definedName name="ññ">#REF!</definedName>
    <definedName name="ñok">#REF!</definedName>
    <definedName name="ñp">#REF!</definedName>
    <definedName name="ñpñpñ" hidden="1">{"via1",#N/A,TRUE,"general";"via2",#N/A,TRUE,"general";"via3",#N/A,TRUE,"general"}</definedName>
    <definedName name="ñpo">#REF!</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s">#REF!</definedName>
    <definedName name="p0p0" hidden="1">{"via1",#N/A,TRUE,"general";"via2",#N/A,TRUE,"general";"via3",#N/A,TRUE,"general"}</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ñ">#REF!</definedName>
    <definedName name="po">#REF!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#REF!</definedName>
    <definedName name="precios">#REF!</definedName>
    <definedName name="PRIMER" hidden="1">{"via1",#N/A,TRUE,"general";"via2",#N/A,TRUE,"general";"via3",#N/A,TRUE,"general"}</definedName>
    <definedName name="PRIMET" hidden="1">{"TAB1",#N/A,TRUE,"GENERAL";"TAB2",#N/A,TRUE,"GENERAL";"TAB3",#N/A,TRUE,"GENERAL";"TAB4",#N/A,TRUE,"GENERAL";"TAB5",#N/A,TRUE,"GENERAL"}</definedName>
    <definedName name="Print_Area_MI">#REF!</definedName>
    <definedName name="PROG" hidden="1">#REF!</definedName>
    <definedName name="PRUEBA">#N/A</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ds">#REF!</definedName>
    <definedName name="REG">'[17]Estado Resumen'!XFC1&gt;2.5</definedName>
    <definedName name="rege" hidden="1">{"TAB1",#N/A,TRUE,"GENERAL";"TAB2",#N/A,TRUE,"GENERAL";"TAB3",#N/A,TRUE,"GENERAL";"TAB4",#N/A,TRUE,"GENERAL";"TAB5",#N/A,TRUE,"GENERAL"}</definedName>
    <definedName name="regional">[7]CARRETERAS!$A$2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'[8]ESTADO VÍA-CRIT.TECNICO'!XFC1&gt;2.5</definedName>
    <definedName name="REJHE" hidden="1">{"via1",#N/A,TRUE,"general";"via2",#N/A,TRUE,"general";"via3",#N/A,TRUE,"general"}</definedName>
    <definedName name="rell">#REF!</definedName>
    <definedName name="RELLG">#REF!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'[7]GENERALIDADES '!$E$9</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[18]items!$C$4:$J$248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e">#REF!</definedName>
    <definedName name="sbgfbgdr" hidden="1">{"via1",#N/A,TRUE,"general";"via2",#N/A,TRUE,"general";"via3",#N/A,TRUE,"general"}</definedName>
    <definedName name="sc">#REF!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i">#REF!</definedName>
    <definedName name="sk">#REF!</definedName>
    <definedName name="sm">#REF!</definedName>
    <definedName name="sn">#REF!</definedName>
    <definedName name="snw">#REF!</definedName>
    <definedName name="sñ">#REF!</definedName>
    <definedName name="so">#REF!</definedName>
    <definedName name="solver_adj" localSheetId="0" hidden="1">'Ppto Mezcla Afirmado'!#REF!</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'Ppto Mezcla Afirmado'!$K$44</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'Ppto Mezcla Afirmado'!$K$44</definedName>
    <definedName name="solver_pre" localSheetId="0" hidden="1">0.000001</definedName>
    <definedName name="solver_rel1" localSheetId="0" hidden="1">2</definedName>
    <definedName name="solver_rhs1" localSheetId="0" hidden="1">'Ppto Mezcla Afirmado'!$K$45</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#REF!</definedName>
    <definedName name="srwrwr" hidden="1">{"TAB1",#N/A,TRUE,"GENERAL";"TAB2",#N/A,TRUE,"GENERAL";"TAB3",#N/A,TRUE,"GENERAL";"TAB4",#N/A,TRUE,"GENERAL";"TAB5",#N/A,TRUE,"GENERAL"}</definedName>
    <definedName name="ss">#REF!</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 localSheetId="0">[1]!absc</definedName>
    <definedName name="t">[1]!absc</definedName>
    <definedName name="t5t5" hidden="1">{"TAB1",#N/A,TRUE,"GENERAL";"TAB2",#N/A,TRUE,"GENERAL";"TAB3",#N/A,TRUE,"GENERAL";"TAB4",#N/A,TRUE,"GENERAL";"TAB5",#N/A,TRUE,"GENERAL"}</definedName>
    <definedName name="TABLA">#REF!</definedName>
    <definedName name="TABLA_DE_CONTENIDO__A1">#REF!</definedName>
    <definedName name="tb">#REF!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pov">#REF!</definedName>
    <definedName name="TITULO">#REF!</definedName>
    <definedName name="tj">#REF!</definedName>
    <definedName name="tl">#REF!</definedName>
    <definedName name="tn">#REF!</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r" hidden="1">{"TAB1",#N/A,TRUE,"GENERAL";"TAB2",#N/A,TRUE,"GENERAL";"TAB3",#N/A,TRUE,"GENERAL";"TAB4",#N/A,TRUE,"GENERAL";"TAB5",#N/A,TRUE,"GENERAL"}</definedName>
    <definedName name="TRAT">[19]desmonte!$E$48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t">#REF!</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or1">#REF!</definedName>
    <definedName name="valor2">#REF!</definedName>
    <definedName name="VALOR3">#REF!</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#REF!</definedName>
    <definedName name="WER">'[5]Res-Accide-10'!$S$2:$S$7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'[5]Res-Accide-10'!#REF!</definedName>
    <definedName name="wj">#REF!</definedName>
    <definedName name="wl">#REF!</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via." hidden="1">{"via1",#N/A,TRUE,"general";"via2",#N/A,TRUE,"general";"via3",#N/A,TRUE,"general"}</definedName>
    <definedName name="wrn.via._1"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xds" hidden="1">{"via1",#N/A,TRUE,"general";"via2",#N/A,TRUE,"general";"via3",#N/A,TRUE,"general"}</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c">#REF!</definedName>
    <definedName name="zd">#REF!</definedName>
    <definedName name="zdervr" hidden="1">{"via1",#N/A,TRUE,"general";"via2",#N/A,TRUE,"general";"via3",#N/A,TRUE,"general"}</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'[9]A.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1" i="74" l="1"/>
  <c r="K34" i="74" s="1"/>
  <c r="K35" i="74" s="1"/>
  <c r="L79" i="123"/>
  <c r="N79" i="123"/>
  <c r="N84" i="123"/>
  <c r="N59" i="123"/>
  <c r="N74" i="123"/>
  <c r="N101" i="123"/>
  <c r="L107" i="123"/>
  <c r="L106" i="123"/>
  <c r="N109" i="123"/>
  <c r="N111" i="123"/>
  <c r="B127" i="123"/>
  <c r="B122" i="123"/>
  <c r="B94" i="123"/>
  <c r="L94" i="123"/>
  <c r="N94" i="123"/>
  <c r="B95" i="123"/>
  <c r="L95" i="123"/>
  <c r="N95" i="123"/>
  <c r="B96" i="123"/>
  <c r="L96" i="123"/>
  <c r="N96" i="123"/>
  <c r="B97" i="123"/>
  <c r="L97" i="123"/>
  <c r="N97" i="123"/>
  <c r="B98" i="123"/>
  <c r="L98" i="123"/>
  <c r="N98" i="123"/>
  <c r="N99" i="123"/>
  <c r="B79" i="123"/>
  <c r="C79" i="123"/>
  <c r="M79" i="123"/>
  <c r="B80" i="123"/>
  <c r="B81" i="123"/>
  <c r="N81" i="123"/>
  <c r="B82" i="123"/>
  <c r="N82" i="123"/>
  <c r="B83" i="123"/>
  <c r="N83" i="123"/>
  <c r="B58" i="123"/>
  <c r="L58" i="123"/>
  <c r="K58" i="123"/>
  <c r="N58" i="123"/>
  <c r="B59" i="123"/>
  <c r="B60" i="123"/>
  <c r="L60" i="123"/>
  <c r="N60" i="123"/>
  <c r="B61" i="123"/>
  <c r="L61" i="123"/>
  <c r="N61" i="123"/>
  <c r="B62" i="123"/>
  <c r="L62" i="123"/>
  <c r="N62" i="123"/>
  <c r="B63" i="123"/>
  <c r="L63" i="123"/>
  <c r="N63" i="123"/>
  <c r="B64" i="123"/>
  <c r="L64" i="123"/>
  <c r="N64" i="123"/>
  <c r="B65" i="123"/>
  <c r="L65" i="123"/>
  <c r="N65" i="123"/>
  <c r="B66" i="123"/>
  <c r="L66" i="123"/>
  <c r="N66" i="123"/>
  <c r="B67" i="123"/>
  <c r="L67" i="123"/>
  <c r="N67" i="123"/>
  <c r="B68" i="123"/>
  <c r="L68" i="123"/>
  <c r="N68" i="123"/>
  <c r="B69" i="123"/>
  <c r="L69" i="123"/>
  <c r="N69" i="123"/>
  <c r="B70" i="123"/>
  <c r="L70" i="123"/>
  <c r="N70" i="123"/>
  <c r="B71" i="123"/>
  <c r="L71" i="123"/>
  <c r="N71" i="123"/>
  <c r="B72" i="123"/>
  <c r="L72" i="123"/>
  <c r="N72" i="123"/>
  <c r="B73" i="123"/>
  <c r="L73" i="123"/>
  <c r="N73" i="123"/>
  <c r="B38" i="123"/>
  <c r="L38" i="123"/>
  <c r="K38" i="123"/>
  <c r="N38" i="123"/>
  <c r="B39" i="123"/>
  <c r="L39" i="123"/>
  <c r="K39" i="123"/>
  <c r="N39" i="123"/>
  <c r="B40" i="123"/>
  <c r="L40" i="123"/>
  <c r="K40" i="123"/>
  <c r="N40" i="123"/>
  <c r="B41" i="123"/>
  <c r="L41" i="123"/>
  <c r="N41" i="123"/>
  <c r="B42" i="123"/>
  <c r="L42" i="123"/>
  <c r="N42" i="123"/>
  <c r="B43" i="123"/>
  <c r="L43" i="123"/>
  <c r="N43" i="123"/>
  <c r="B44" i="123"/>
  <c r="L44" i="123"/>
  <c r="N44" i="123"/>
  <c r="B45" i="123"/>
  <c r="L45" i="123"/>
  <c r="N45" i="123"/>
  <c r="B46" i="123"/>
  <c r="L46" i="123"/>
  <c r="N46" i="123"/>
  <c r="B47" i="123"/>
  <c r="L47" i="123"/>
  <c r="N47" i="123"/>
  <c r="B48" i="123"/>
  <c r="L48" i="123"/>
  <c r="N48" i="123"/>
  <c r="B49" i="123"/>
  <c r="L49" i="123"/>
  <c r="N49" i="123"/>
  <c r="B50" i="123"/>
  <c r="L50" i="123"/>
  <c r="N50" i="123"/>
  <c r="L51" i="123"/>
  <c r="N51" i="123"/>
  <c r="B52" i="123"/>
  <c r="L52" i="123"/>
  <c r="N52" i="123"/>
  <c r="N53" i="123"/>
  <c r="K98" i="123"/>
  <c r="J98" i="123"/>
  <c r="I98" i="123"/>
  <c r="C98" i="123"/>
  <c r="K97" i="123"/>
  <c r="J97" i="123"/>
  <c r="I97" i="123"/>
  <c r="C97" i="123"/>
  <c r="K96" i="123"/>
  <c r="J96" i="123"/>
  <c r="I96" i="123"/>
  <c r="C96" i="123"/>
  <c r="K95" i="123"/>
  <c r="J95" i="123"/>
  <c r="I95" i="123"/>
  <c r="C95" i="123"/>
  <c r="K94" i="123"/>
  <c r="J94" i="123"/>
  <c r="I94" i="123"/>
  <c r="C94" i="123"/>
  <c r="B93" i="123"/>
  <c r="L93" i="123"/>
  <c r="K93" i="123"/>
  <c r="J93" i="123"/>
  <c r="I93" i="123"/>
  <c r="C93" i="123"/>
  <c r="M83" i="123"/>
  <c r="C83" i="123"/>
  <c r="L83" i="123"/>
  <c r="K83" i="123"/>
  <c r="J83" i="123"/>
  <c r="I83" i="123"/>
  <c r="M82" i="123"/>
  <c r="C82" i="123"/>
  <c r="L82" i="123"/>
  <c r="K82" i="123"/>
  <c r="J82" i="123"/>
  <c r="I82" i="123"/>
  <c r="M81" i="123"/>
  <c r="C81" i="123"/>
  <c r="L81" i="123"/>
  <c r="K81" i="123"/>
  <c r="J81" i="123"/>
  <c r="I81" i="123"/>
  <c r="M80" i="123"/>
  <c r="K80" i="123"/>
  <c r="J80" i="123"/>
  <c r="I80" i="123"/>
  <c r="I79" i="123"/>
  <c r="K73" i="123"/>
  <c r="J73" i="123"/>
  <c r="C73" i="123"/>
  <c r="K72" i="123"/>
  <c r="J72" i="123"/>
  <c r="C72" i="123"/>
  <c r="K71" i="123"/>
  <c r="J71" i="123"/>
  <c r="C71" i="123"/>
  <c r="K70" i="123"/>
  <c r="J70" i="123"/>
  <c r="C70" i="123"/>
  <c r="K69" i="123"/>
  <c r="J69" i="123"/>
  <c r="C69" i="123"/>
  <c r="K68" i="123"/>
  <c r="J68" i="123"/>
  <c r="C68" i="123"/>
  <c r="K67" i="123"/>
  <c r="J67" i="123"/>
  <c r="C67" i="123"/>
  <c r="K66" i="123"/>
  <c r="J66" i="123"/>
  <c r="C66" i="123"/>
  <c r="K65" i="123"/>
  <c r="J65" i="123"/>
  <c r="C65" i="123"/>
  <c r="K64" i="123"/>
  <c r="J64" i="123"/>
  <c r="C64" i="123"/>
  <c r="K63" i="123"/>
  <c r="J63" i="123"/>
  <c r="C63" i="123"/>
  <c r="K62" i="123"/>
  <c r="J62" i="123"/>
  <c r="C62" i="123"/>
  <c r="K61" i="123"/>
  <c r="J61" i="123"/>
  <c r="C61" i="123"/>
  <c r="K60" i="123"/>
  <c r="J60" i="123"/>
  <c r="C60" i="123"/>
  <c r="J59" i="123"/>
  <c r="C59" i="123"/>
  <c r="J58" i="123"/>
  <c r="C58" i="123"/>
  <c r="J52" i="123"/>
  <c r="K51" i="123"/>
  <c r="C51" i="123"/>
  <c r="K50" i="123"/>
  <c r="C50" i="123"/>
  <c r="K49" i="123"/>
  <c r="C49" i="123"/>
  <c r="K48" i="123"/>
  <c r="C48" i="123"/>
  <c r="K47" i="123"/>
  <c r="C47" i="123"/>
  <c r="K46" i="123"/>
  <c r="C46" i="123"/>
  <c r="K45" i="123"/>
  <c r="C45" i="123"/>
  <c r="K44" i="123"/>
  <c r="C44" i="123"/>
  <c r="K43" i="123"/>
  <c r="C43" i="123"/>
  <c r="K42" i="123"/>
  <c r="C42" i="123"/>
  <c r="U38" i="123"/>
  <c r="U40" i="123"/>
  <c r="U41" i="123"/>
  <c r="K41" i="123"/>
  <c r="C41" i="123"/>
  <c r="C40" i="123"/>
  <c r="L33" i="123"/>
  <c r="L14" i="123"/>
  <c r="J14" i="123"/>
  <c r="K33" i="74"/>
  <c r="K32" i="74"/>
  <c r="K31" i="74"/>
  <c r="K30" i="74"/>
  <c r="K29" i="74"/>
  <c r="K28" i="74"/>
  <c r="K27" i="74"/>
  <c r="K26" i="74"/>
  <c r="C26" i="74"/>
  <c r="C27" i="74" s="1"/>
  <c r="C28" i="74" s="1"/>
  <c r="C29" i="74" s="1"/>
  <c r="C30" i="74" s="1"/>
  <c r="C31" i="74" s="1"/>
  <c r="C32" i="74" s="1"/>
  <c r="C33" i="74" s="1"/>
  <c r="K25" i="74"/>
  <c r="K24" i="74"/>
  <c r="K23" i="74"/>
  <c r="C23" i="74"/>
  <c r="C24" i="74" s="1"/>
  <c r="C25" i="74" s="1"/>
  <c r="K36" i="74" l="1"/>
  <c r="K37" i="74" s="1"/>
  <c r="K39" i="74" s="1"/>
</calcChain>
</file>

<file path=xl/sharedStrings.xml><?xml version="1.0" encoding="utf-8"?>
<sst xmlns="http://schemas.openxmlformats.org/spreadsheetml/2006/main" count="196" uniqueCount="152">
  <si>
    <t>INSTITUTO NACIONAL DE VIAS</t>
  </si>
  <si>
    <t>Nº</t>
  </si>
  <si>
    <t>ITEM DE PAGO</t>
  </si>
  <si>
    <t xml:space="preserve">ESPECIFICACIONES </t>
  </si>
  <si>
    <t>DESCRIPCION</t>
  </si>
  <si>
    <t>UND.</t>
  </si>
  <si>
    <t>CANTIDAD</t>
  </si>
  <si>
    <t>VALOR UNITARIO</t>
  </si>
  <si>
    <t xml:space="preserve">VALOR TOTAL                                </t>
  </si>
  <si>
    <t>GENERAL</t>
  </si>
  <si>
    <t>PARTICULAR</t>
  </si>
  <si>
    <t>m3</t>
  </si>
  <si>
    <t>m2</t>
  </si>
  <si>
    <t>m</t>
  </si>
  <si>
    <t>671.2P</t>
  </si>
  <si>
    <t>u</t>
  </si>
  <si>
    <t>343,1P</t>
  </si>
  <si>
    <t>Base Estabilizada en Caliente con Asfalto - BECA</t>
  </si>
  <si>
    <t>661,1P</t>
  </si>
  <si>
    <t>Suministro e instalación tubería PVC RS o similar especificación de D=36"</t>
  </si>
  <si>
    <t>220.1P</t>
  </si>
  <si>
    <t>Suministro de material aluvial - crudo de rio y/o material de cantera tipo seleccionado para mejoramientos (suministro suelto)</t>
  </si>
  <si>
    <t>420.1P</t>
  </si>
  <si>
    <t>Riego de imprimación enriquecido con sello de arena</t>
  </si>
  <si>
    <t>621.1P</t>
  </si>
  <si>
    <t>Pilotes tipo Caisson preexcavados en concreto Clase C,  excavados a hasta una profundidad máxima 25 m; incluye la excavación - anillos de encamisado y formaleta (no incluye el acero de refuerzo ni del pilote ni de los anillos)</t>
  </si>
  <si>
    <t>661.2P</t>
  </si>
  <si>
    <t>Suministro e instalación tubería PVC RS o similar de D=12"</t>
  </si>
  <si>
    <t>670.3P</t>
  </si>
  <si>
    <t>Disipadores de energía y sedimentadores en concreto reforzado (no incluye acero)</t>
  </si>
  <si>
    <t>Zanja colectora media caña diámetro 12" prefabricada</t>
  </si>
  <si>
    <t>675.1P</t>
  </si>
  <si>
    <t>Cámaras de inspección vertical de 1.20 x 1.20 interno, para sitios de disposición de materiales (no incluye el acero)</t>
  </si>
  <si>
    <t>675.2P</t>
  </si>
  <si>
    <t>Cámaras de inspección vertical de 1.50 x 1.50 interno, para sitios de disposición de materiales (no incluye el acero)</t>
  </si>
  <si>
    <t>675.3P</t>
  </si>
  <si>
    <t>Placa en concreto reforzado con aro tapa para cámaras de inspección (incluye aro tapa HF - y acero de refuerzo)</t>
  </si>
  <si>
    <t xml:space="preserve">SUBTOTAL OBRAS </t>
  </si>
  <si>
    <t>PORCENTAJE</t>
  </si>
  <si>
    <t>ADMINISTRACION</t>
  </si>
  <si>
    <t>A=</t>
  </si>
  <si>
    <t>I=</t>
  </si>
  <si>
    <t xml:space="preserve">UTILIDAD
</t>
  </si>
  <si>
    <t>U=</t>
  </si>
  <si>
    <t>TOTAL A.I.U</t>
  </si>
  <si>
    <t>A.I.U.=</t>
  </si>
  <si>
    <t xml:space="preserve">VALOR TOTAL EN LETRAS: </t>
  </si>
  <si>
    <t>NOTA 6: El reconocimiento económico de los requerimientos  ambientales exigidos  por las autoridades ambientales, y/o sociales que son de obligatorio cumplimiento, serán reconocidos a cargo de reembolso de gastos (afectados por un % de administracion).</t>
  </si>
  <si>
    <t>UNIDAD</t>
  </si>
  <si>
    <t>CÓDIGO</t>
  </si>
  <si>
    <t>FR-APU-1</t>
  </si>
  <si>
    <t>VERSIÓN</t>
  </si>
  <si>
    <t>ACTUALIZACIÓN PERIÓDICA</t>
  </si>
  <si>
    <t>PÁGINA</t>
  </si>
  <si>
    <t>FECHA</t>
  </si>
  <si>
    <t>(Día)</t>
  </si>
  <si>
    <t>(Mes)</t>
  </si>
  <si>
    <t>(Año)</t>
  </si>
  <si>
    <t xml:space="preserve">ÍTEM BASE DE APU DE REFERENCIA: </t>
  </si>
  <si>
    <t>⊠</t>
  </si>
  <si>
    <t>PUBLICACIÓN:</t>
  </si>
  <si>
    <t xml:space="preserve">ÍTEM DE PROYECTO PARTICULAR: </t>
  </si>
  <si>
    <t>ÍTEM DE LA PROPUESTA ECONÓMICA:</t>
  </si>
  <si>
    <t>□</t>
  </si>
  <si>
    <t xml:space="preserve">ÍTEM NO PREVISTO:   </t>
  </si>
  <si>
    <t xml:space="preserve">ÍTEM APU PARTICULAR:   </t>
  </si>
  <si>
    <t xml:space="preserve">UNIDAD EJECUTORA: </t>
  </si>
  <si>
    <t>DIRECCIÓN TERRITORIAL:</t>
  </si>
  <si>
    <t>CONTRATO No.</t>
  </si>
  <si>
    <t>FECHA:</t>
  </si>
  <si>
    <t>OBJETO DEL CONTRATO:</t>
  </si>
  <si>
    <t>CARRETERA:</t>
  </si>
  <si>
    <t>SECTOR:</t>
  </si>
  <si>
    <t>CONTRATISTA:</t>
  </si>
  <si>
    <t>INTERVENTOR:</t>
  </si>
  <si>
    <t>FECHA DE CIERRE DEL PROCESO DE SELECCIÓN DEL CONTRATO:</t>
  </si>
  <si>
    <t>/</t>
  </si>
  <si>
    <t xml:space="preserve">                                    (Día)</t>
  </si>
  <si>
    <t>DATOS ESPECÍFICOS</t>
  </si>
  <si>
    <t>ÍTEM</t>
  </si>
  <si>
    <t>DESCRIPCIÓN</t>
  </si>
  <si>
    <t>I. EQUIPO</t>
  </si>
  <si>
    <t>TIPO</t>
  </si>
  <si>
    <t>TARIFA/HORA</t>
  </si>
  <si>
    <t>RENDIMIENTO</t>
  </si>
  <si>
    <t>Vr. UNITARIO</t>
  </si>
  <si>
    <t>SUBTOTAL $</t>
  </si>
  <si>
    <t>II. MATERIALES</t>
  </si>
  <si>
    <t>PRECIO UNIT.</t>
  </si>
  <si>
    <t>III. TRANSPORTES</t>
  </si>
  <si>
    <t>CANTIDAD (1)</t>
  </si>
  <si>
    <t>DISTANCIA (2)</t>
  </si>
  <si>
    <t>(1) * (2)</t>
  </si>
  <si>
    <t>TARIFA</t>
  </si>
  <si>
    <t>IV. MANO DE OBRA</t>
  </si>
  <si>
    <t>JORNAL</t>
  </si>
  <si>
    <t>PRESTACIONES (%)</t>
  </si>
  <si>
    <t>JR. TOTAL</t>
  </si>
  <si>
    <t>TOTAL COSTO DIRECTO $</t>
  </si>
  <si>
    <t>V. COSTOS INDIRECTOS</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</si>
  <si>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</si>
  <si>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</si>
  <si>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</si>
  <si>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</si>
  <si>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</si>
  <si>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</si>
  <si>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</si>
  <si>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</si>
  <si>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</si>
  <si>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</si>
  <si>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</si>
  <si>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</si>
  <si>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Representante Legal del Interventor o su Apoderado</t>
  </si>
  <si>
    <t>NOTA: Los documentos publicados periódicamente son propiedad del Instituto Nacional de Vías. Su uso con fines comerciales o de lucro a cualquier título sin previa autorización, está totalmente prohibido y constituye una infracción a la normatividad vigente.</t>
  </si>
  <si>
    <t>DIRECCIÓN TERRITORIAL MAGDALENA</t>
  </si>
  <si>
    <t>NOTA 7:  Los valores que aparecen fijos e inmodificables no podrán alterarse, de lo contrario, será causal de rechazo de la propuesta que hace parte integral del presente proceso.</t>
  </si>
  <si>
    <t>Formulario 1 - Propuesta económica  - Documento tipo de selección abreviada de menor cuantía - versión 2</t>
  </si>
  <si>
    <t>Código</t>
  </si>
  <si>
    <t>CCE-EICP-FM-25</t>
  </si>
  <si>
    <t>Versión</t>
  </si>
  <si>
    <t xml:space="preserve">NOTA 1:  Se debe tener en cuenta que el PRECIO UNITARIO incluye el valor de A.I.U. </t>
  </si>
  <si>
    <t xml:space="preserve">NOTA 2: Cuando la fracción decimal del peso sea  igual o superior a 5 se aproximara por exceso al número entero siguiente del peso y cuando la fracción decimal del peso sea inferior a 5 se aproximará por defecto al número entero del peso. </t>
  </si>
  <si>
    <t xml:space="preserve">NOTA 5:El control de tráfico temporal (controladores de trafico) y la señalización provisional necesarios para la ejecución de las obras será por cuenta y riesgo del contratista. </t>
  </si>
  <si>
    <t>IMPREVISTO</t>
  </si>
  <si>
    <t>M3</t>
  </si>
  <si>
    <t>SUMINISTRO DE MEZCLAS ASFALTICAS EN CALIENTE</t>
  </si>
  <si>
    <t>(3) =(1)+(2)     VALOR TOTAL SUMINISTRO (INCLUYE IVA)</t>
  </si>
  <si>
    <t>(2)     VALOR IVA  (19% del SUMINISTRO)</t>
  </si>
  <si>
    <t xml:space="preserve">               (1)     VALOR TOTAL BÁSICO DEL SUMINISTRO</t>
  </si>
  <si>
    <t xml:space="preserve">ANÁLISIS DE PRECIOS UNITARIOS DE REFERENCIA REGIONALIZADOS </t>
  </si>
  <si>
    <t>ajuste</t>
  </si>
  <si>
    <t xml:space="preserve"> VALOR TOTAL SUMINISTRO (INCLUYE IVA)</t>
  </si>
  <si>
    <t>DIRECCION OPERATIVA</t>
  </si>
  <si>
    <t>Formulario 1- Presupuesto Oficial</t>
  </si>
  <si>
    <t>NOTA 4:  Teniendo en cuenta el Manual de Señalización Vial de Colombia. Dispositivos uniformes en la infraestructura vial para la regulación del tránsito y la seguridad vial,    adoptado mediante Resolución No. 45005 de 2024 del Ministerio de Transporte, se aclara que el aparte de SEÑALIZACIÓN se debe ajustar  a todo su contenido, se deberá colocar toda la señalización requerida en el PLAN DE MANEJO DE TRANSITO, para el correcto desarrollo del suministro de mezcla</t>
  </si>
  <si>
    <t xml:space="preserve">NOTA 3: El A y su discriminación deben estar en porcentaje (%). </t>
  </si>
  <si>
    <t>SUMINISTRO DE AFIRMADO PARA LA VÍA 2701 PLATO - SALAMINA PR15 +000 a PR29+000, A CARGO DE LA DIRECCIÓN TERRITORIAL MAGDALENA DEL INVIAS</t>
  </si>
  <si>
    <t>2025 - 1, junio de 2025</t>
  </si>
  <si>
    <t>PROVINCIA:</t>
  </si>
  <si>
    <t xml:space="preserve">GRUPO DE AJUSTE </t>
  </si>
  <si>
    <t>311,1</t>
  </si>
  <si>
    <t>,</t>
  </si>
  <si>
    <t>Carrotanque de agua (1000 Galones) (incluye operador)</t>
  </si>
  <si>
    <t>Motoniveladora potencia 215 HP, ancho de cuchilla 4,27 m, peso 18 ton (incluye operador)</t>
  </si>
  <si>
    <t>HERRAMIENTA MENOR (% MANO DE OBRA)</t>
  </si>
  <si>
    <t>Transporte de maquinaria</t>
  </si>
  <si>
    <t>SUMINISTRO DE AFIRMADO  SUELTO
(Analisis aplicado para el suministro del material tipo afirmado, suministro de equipo, transporte).</t>
  </si>
  <si>
    <t>311-22</t>
  </si>
  <si>
    <t>311-P</t>
  </si>
  <si>
    <t>SUBDIRECCIÓN DE GESTIÓN INTEGRAL DE CARRETERAS NACIONALES</t>
  </si>
  <si>
    <t>IP-DT-MAG-004-2025</t>
  </si>
  <si>
    <t>FIRMA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</si>
</sst>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5">
    <numFmt numFmtId="44" formatCode="_-&quot;$&quot;\ * #,##0.00_-;\-&quot;$&quot;\ * #,##0.00_-;_-&quot;$&quot;\ * &quot;-&quot;??_-;_-@_-"/>
    <numFmt numFmtId="43" formatCode="_-* #,##0.00_-;\-* #,##0.00_-;_-* &quot;-&quot;??_-;_-@_-"/>
    <numFmt numFmtId="164" formatCode="_ &quot;$&quot;\ * #,##0_ ;_ &quot;$&quot;\ * \-#,##0_ ;_ &quot;$&quot;\ * &quot;-&quot;_ ;_ @_ "/>
    <numFmt numFmtId="165" formatCode="&quot;$&quot;\ #,##0.00;[Red]&quot;$&quot;\ \-#,##0.00"/>
    <numFmt numFmtId="166" formatCode="&quot;$&quot;\ #,##0.00_);\(&quot;$&quot;\ #,##0.00\)"/>
    <numFmt numFmtId="167" formatCode="&quot;$&quot;\ #,##0.00"/>
    <numFmt numFmtId="168" formatCode="_ * #,##0.00_ ;_ * \-#,##0.00_ ;_ * &quot;-&quot;??_ ;_ @_ "/>
    <numFmt numFmtId="169" formatCode="_ * #,##0_ ;_ * \-#,##0_ ;_ * &quot;-&quot;??_ ;_ @_ "/>
    <numFmt numFmtId="170" formatCode="_(* #,##0.00_);_(* \(#,##0.00\);_(* &quot;-&quot;??_);_(@_)"/>
    <numFmt numFmtId="171" formatCode="_-[$$-240A]* #,##0.00_-;\-[$$-240A]* #,##0.00_-;_-[$$-240A]* &quot;-&quot;??_-;_-@_-"/>
    <numFmt numFmtId="172" formatCode="_-* #,##0.00\ &quot;Pts&quot;_-;\-* #,##0.00\ &quot;Pts&quot;_-;_-* &quot;-&quot;??\ &quot;Pts&quot;_-;_-@_-"/>
    <numFmt numFmtId="173" formatCode="_([$$-240A]\ * #,##0.00_);_([$$-240A]\ * \(#,##0.00\);_([$$-240A]\ * &quot;-&quot;??_);_(@_)"/>
    <numFmt numFmtId="174" formatCode="_([$$-240A]\ * #,##0_);_([$$-240A]\ * \(#,##0\);_([$$-240A]\ * &quot;-&quot;??_);_(@_)"/>
    <numFmt numFmtId="175" formatCode="0#.00\ \L\t"/>
    <numFmt numFmtId="176" formatCode="_-[$$-240A]\ * #,##0.00_ ;_-[$$-240A]\ * \-#,##0.00\ ;_-[$$-240A]\ * &quot;-&quot;??_ ;_-@_ "/>
    <numFmt numFmtId="177" formatCode="_ [$$-240A]\ * #,##0.00_ ;_ [$$-240A]\ * \-#,##0.00_ ;_ [$$-240A]\ * &quot;-&quot;??_ ;_ @_ "/>
    <numFmt numFmtId="178" formatCode="_(&quot;$&quot;\ * #,##0.00_);_(&quot;$&quot;\ * \(#,##0.00\);_(&quot;$&quot;\ * &quot;-&quot;??_);_(@_)"/>
    <numFmt numFmtId="179" formatCode="_ &quot;$&quot;\ * #,##0.00_ ;_ &quot;$&quot;\ * \-#,##0.00_ ;_ &quot;$&quot;\ * &quot;-&quot;??_ ;_ @_ "/>
    <numFmt numFmtId="180" formatCode="_-[$$-240A]\ * #,##0.00_-;\-[$$-240A]\ * #,##0.00_-;_-[$$-240A]\ * &quot;-&quot;??_-;_-@_-"/>
    <numFmt numFmtId="181" formatCode="#,##0.000"/>
    <numFmt numFmtId="182" formatCode="_-[$$-240A]\ * #,##0_-;\-[$$-240A]\ * #,##0_-;_-[$$-240A]\ * &quot;-&quot;_-;_-@_-"/>
    <numFmt numFmtId="183" formatCode="0.00000"/>
    <numFmt numFmtId="184" formatCode="0.0000"/>
    <numFmt numFmtId="185" formatCode="0.0000000"/>
    <numFmt numFmtId="186" formatCode="#,##0.0000"/>
  </numFmts>
  <fonts count="4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name val="Arial Narrow"/>
      <family val="2"/>
    </font>
    <font>
      <b/>
      <sz val="10"/>
      <name val="Arial Narrow"/>
      <family val="2"/>
    </font>
    <font>
      <b/>
      <sz val="12"/>
      <name val="Arial Narrow"/>
      <family val="2"/>
    </font>
    <font>
      <sz val="10"/>
      <name val="Arial"/>
      <family val="2"/>
    </font>
    <font>
      <sz val="10"/>
      <name val="Arial Narrow"/>
      <family val="2"/>
    </font>
    <font>
      <sz val="12"/>
      <name val="Arial Narrow"/>
      <family val="2"/>
    </font>
    <font>
      <sz val="8"/>
      <name val="Arial Narrow"/>
      <family val="2"/>
    </font>
    <font>
      <b/>
      <sz val="14"/>
      <name val="Arial Narrow"/>
      <family val="2"/>
    </font>
    <font>
      <sz val="10"/>
      <color rgb="FFFF0000"/>
      <name val="Arial Narrow"/>
      <family val="2"/>
    </font>
    <font>
      <sz val="11"/>
      <color rgb="FF000000"/>
      <name val="Calibri"/>
      <family val="2"/>
    </font>
    <font>
      <sz val="11"/>
      <color theme="1"/>
      <name val="Arial Narrow"/>
      <family val="2"/>
    </font>
    <font>
      <sz val="12"/>
      <color indexed="8"/>
      <name val="Verdana"/>
      <family val="2"/>
    </font>
    <font>
      <sz val="11"/>
      <color indexed="8"/>
      <name val="Calibri"/>
      <family val="2"/>
    </font>
    <font>
      <b/>
      <sz val="16"/>
      <name val="Arial Narrow"/>
      <family val="2"/>
    </font>
    <font>
      <sz val="10"/>
      <name val="Geneva"/>
      <family val="2"/>
    </font>
    <font>
      <b/>
      <sz val="8"/>
      <color rgb="FF595959"/>
      <name val="Arial"/>
      <family val="2"/>
      <charset val="1"/>
    </font>
    <font>
      <sz val="8"/>
      <name val="Arial"/>
      <family val="2"/>
      <charset val="1"/>
    </font>
    <font>
      <sz val="11"/>
      <color rgb="FF006100"/>
      <name val="Calibri"/>
      <family val="2"/>
      <scheme val="minor"/>
    </font>
    <font>
      <sz val="12"/>
      <color rgb="FF000000"/>
      <name val="Poppins"/>
    </font>
    <font>
      <sz val="12"/>
      <name val="Poppins"/>
    </font>
    <font>
      <b/>
      <sz val="12"/>
      <name val="Poppins"/>
    </font>
    <font>
      <sz val="12"/>
      <color theme="1" tint="0.34998626667073579"/>
      <name val="Poppins"/>
    </font>
    <font>
      <sz val="12"/>
      <color theme="1"/>
      <name val="Poppins"/>
    </font>
    <font>
      <b/>
      <sz val="14"/>
      <name val="Poppins"/>
    </font>
    <font>
      <b/>
      <u/>
      <sz val="14"/>
      <name val="Poppins"/>
    </font>
    <font>
      <b/>
      <u/>
      <sz val="12"/>
      <name val="Poppins"/>
    </font>
    <font>
      <sz val="14"/>
      <name val="Poppins"/>
    </font>
    <font>
      <sz val="22"/>
      <name val="Poppins"/>
    </font>
    <font>
      <sz val="14"/>
      <color rgb="FF7030A0"/>
      <name val="Poppins"/>
    </font>
    <font>
      <sz val="11"/>
      <color rgb="FF000000"/>
      <name val="Poppins"/>
    </font>
    <font>
      <sz val="11"/>
      <name val="Poppins"/>
    </font>
    <font>
      <sz val="11"/>
      <color theme="1"/>
      <name val="Poppins"/>
    </font>
    <font>
      <b/>
      <sz val="11"/>
      <name val="Poppins"/>
    </font>
    <font>
      <b/>
      <sz val="11"/>
      <color theme="1"/>
      <name val="Poppins"/>
    </font>
    <font>
      <sz val="11"/>
      <color theme="0"/>
      <name val="Poppins"/>
    </font>
  </fonts>
  <fills count="11">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rgb="FFFFFFFF"/>
        <bgColor rgb="FF000000"/>
      </patternFill>
    </fill>
    <fill>
      <patternFill patternType="solid">
        <fgColor theme="0"/>
        <bgColor rgb="FF000000"/>
      </patternFill>
    </fill>
    <fill>
      <patternFill patternType="solid">
        <fgColor theme="5"/>
        <bgColor indexed="64"/>
      </patternFill>
    </fill>
    <fill>
      <patternFill patternType="solid">
        <fgColor theme="5"/>
        <bgColor rgb="FF000000"/>
      </patternFill>
    </fill>
    <fill>
      <patternFill patternType="solid">
        <fgColor rgb="FFC6EFCE"/>
      </patternFill>
    </fill>
    <fill>
      <patternFill patternType="solid">
        <fgColor theme="0"/>
      </patternFill>
    </fill>
    <fill>
      <patternFill patternType="solid">
        <fgColor theme="0"/>
        <bgColor theme="0"/>
      </patternFill>
    </fill>
  </fills>
  <borders count="7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style="double">
        <color auto="1"/>
      </right>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bottom style="medium">
        <color auto="1"/>
      </bottom>
      <diagonal/>
    </border>
    <border>
      <left style="thin">
        <color auto="1"/>
      </left>
      <right style="medium">
        <color auto="1"/>
      </right>
      <top/>
      <bottom style="medium">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indexed="64"/>
      </left>
      <right/>
      <top style="thin">
        <color indexed="64"/>
      </top>
      <bottom style="thin">
        <color indexed="64"/>
      </bottom>
      <diagonal/>
    </border>
    <border>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right style="thin">
        <color auto="1"/>
      </right>
      <top style="medium">
        <color auto="1"/>
      </top>
      <bottom style="medium">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indexed="64"/>
      </right>
      <top style="thin">
        <color indexed="64"/>
      </top>
      <bottom style="thin">
        <color indexed="64"/>
      </bottom>
      <diagonal/>
    </border>
    <border>
      <left style="medium">
        <color indexed="64"/>
      </left>
      <right style="thin">
        <color auto="1"/>
      </right>
      <top style="thin">
        <color auto="1"/>
      </top>
      <bottom/>
      <diagonal/>
    </border>
    <border>
      <left style="thin">
        <color indexed="64"/>
      </left>
      <right style="thin">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auto="1"/>
      </right>
      <top style="medium">
        <color auto="1"/>
      </top>
      <bottom style="thin">
        <color auto="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bottom style="thin">
        <color indexed="64"/>
      </bottom>
      <diagonal/>
    </border>
    <border>
      <left style="medium">
        <color auto="1"/>
      </left>
      <right style="thin">
        <color auto="1"/>
      </right>
      <top/>
      <bottom style="medium">
        <color auto="1"/>
      </bottom>
      <diagonal/>
    </border>
    <border>
      <left style="thin">
        <color auto="1"/>
      </left>
      <right style="thin">
        <color auto="1"/>
      </right>
      <top/>
      <bottom style="medium">
        <color indexed="64"/>
      </bottom>
      <diagonal/>
    </border>
    <border>
      <left/>
      <right style="medium">
        <color indexed="64"/>
      </right>
      <top/>
      <bottom style="medium">
        <color indexed="64"/>
      </bottom>
      <diagonal/>
    </border>
    <border>
      <left style="thin">
        <color indexed="64"/>
      </left>
      <right/>
      <top/>
      <bottom style="thin">
        <color indexed="64"/>
      </bottom>
      <diagonal/>
    </border>
    <border>
      <left/>
      <right/>
      <top/>
      <bottom style="thin">
        <color indexed="64"/>
      </bottom>
      <diagonal/>
    </border>
    <border>
      <left style="thin">
        <color auto="1"/>
      </left>
      <right/>
      <top style="thin">
        <color auto="1"/>
      </top>
      <bottom style="thin">
        <color auto="1"/>
      </bottom>
      <diagonal/>
    </border>
    <border>
      <left style="thin">
        <color indexed="64"/>
      </left>
      <right/>
      <top style="thin">
        <color indexed="64"/>
      </top>
      <bottom style="medium">
        <color indexed="64"/>
      </bottom>
      <diagonal/>
    </border>
    <border>
      <left/>
      <right style="thin">
        <color indexed="64"/>
      </right>
      <top style="thin">
        <color auto="1"/>
      </top>
      <bottom style="medium">
        <color auto="1"/>
      </bottom>
      <diagonal/>
    </border>
    <border>
      <left style="thin">
        <color indexed="64"/>
      </left>
      <right style="medium">
        <color indexed="64"/>
      </right>
      <top style="medium">
        <color indexed="64"/>
      </top>
      <bottom/>
      <diagonal/>
    </border>
    <border>
      <left style="medium">
        <color auto="1"/>
      </left>
      <right style="medium">
        <color auto="1"/>
      </right>
      <top style="medium">
        <color auto="1"/>
      </top>
      <bottom style="medium">
        <color auto="1"/>
      </bottom>
      <diagonal/>
    </border>
    <border>
      <left style="thin">
        <color indexed="64"/>
      </left>
      <right style="thin">
        <color indexed="64"/>
      </right>
      <top style="medium">
        <color indexed="64"/>
      </top>
      <bottom style="medium">
        <color indexed="64"/>
      </bottom>
      <diagonal/>
    </border>
    <border>
      <left style="thin">
        <color auto="1"/>
      </left>
      <right/>
      <top style="medium">
        <color auto="1"/>
      </top>
      <bottom/>
      <diagonal/>
    </border>
    <border>
      <left style="thin">
        <color auto="1"/>
      </left>
      <right style="medium">
        <color auto="1"/>
      </right>
      <top/>
      <bottom/>
      <diagonal/>
    </border>
    <border>
      <left style="thin">
        <color auto="1"/>
      </left>
      <right/>
      <top style="thin">
        <color auto="1"/>
      </top>
      <bottom/>
      <diagonal/>
    </border>
    <border>
      <left/>
      <right/>
      <top style="thin">
        <color auto="1"/>
      </top>
      <bottom/>
      <diagonal/>
    </border>
    <border>
      <left style="medium">
        <color auto="1"/>
      </left>
      <right style="medium">
        <color auto="1"/>
      </right>
      <top/>
      <bottom style="medium">
        <color auto="1"/>
      </bottom>
      <diagonal/>
    </border>
    <border>
      <left/>
      <right style="thin">
        <color auto="1"/>
      </right>
      <top style="medium">
        <color auto="1"/>
      </top>
      <bottom style="thin">
        <color auto="1"/>
      </bottom>
      <diagonal/>
    </border>
    <border>
      <left style="thin">
        <color auto="1"/>
      </left>
      <right/>
      <top style="medium">
        <color auto="1"/>
      </top>
      <bottom style="thin">
        <color auto="1"/>
      </bottom>
      <diagonal/>
    </border>
    <border>
      <left style="medium">
        <color auto="1"/>
      </left>
      <right/>
      <top style="thin">
        <color auto="1"/>
      </top>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thin">
        <color indexed="64"/>
      </right>
      <top style="medium">
        <color indexed="64"/>
      </top>
      <bottom/>
      <diagonal/>
    </border>
    <border>
      <left/>
      <right style="thin">
        <color indexed="64"/>
      </right>
      <top style="medium">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style="thin">
        <color indexed="64"/>
      </right>
      <top style="medium">
        <color indexed="64"/>
      </top>
      <bottom/>
      <diagonal/>
    </border>
  </borders>
  <cellStyleXfs count="55">
    <xf numFmtId="0" fontId="0" fillId="0" borderId="0"/>
    <xf numFmtId="168" fontId="11" fillId="0" borderId="0" applyFont="0" applyFill="0" applyBorder="0" applyAlignment="0" applyProtection="0"/>
    <xf numFmtId="9" fontId="11" fillId="0" borderId="0" applyFont="0" applyFill="0" applyBorder="0" applyAlignment="0" applyProtection="0"/>
    <xf numFmtId="0" fontId="7" fillId="0" borderId="0"/>
    <xf numFmtId="0" fontId="7" fillId="0" borderId="0"/>
    <xf numFmtId="0" fontId="11" fillId="0" borderId="0"/>
    <xf numFmtId="0" fontId="11" fillId="0" borderId="0"/>
    <xf numFmtId="164" fontId="11" fillId="0" borderId="0" applyFont="0" applyFill="0" applyBorder="0" applyAlignment="0" applyProtection="0"/>
    <xf numFmtId="165" fontId="11" fillId="0" borderId="0" applyFont="0" applyFill="0" applyBorder="0" applyAlignment="0" applyProtection="0"/>
    <xf numFmtId="0" fontId="11" fillId="0" borderId="0"/>
    <xf numFmtId="0" fontId="11" fillId="0" borderId="0"/>
    <xf numFmtId="0" fontId="11" fillId="0" borderId="0"/>
    <xf numFmtId="0" fontId="11" fillId="0" borderId="0"/>
    <xf numFmtId="172" fontId="11" fillId="0" borderId="0" applyFont="0" applyFill="0" applyBorder="0" applyAlignment="0" applyProtection="0"/>
    <xf numFmtId="0" fontId="11" fillId="0" borderId="0"/>
    <xf numFmtId="175" fontId="11" fillId="0" borderId="0" applyFont="0" applyFill="0" applyBorder="0" applyAlignment="0" applyProtection="0"/>
    <xf numFmtId="0" fontId="17" fillId="0" borderId="0" applyNumberFormat="0" applyBorder="0" applyAlignment="0"/>
    <xf numFmtId="0" fontId="11" fillId="0" borderId="0"/>
    <xf numFmtId="9" fontId="11" fillId="0" borderId="0" applyFont="0" applyFill="0" applyBorder="0" applyAlignment="0" applyProtection="0"/>
    <xf numFmtId="178" fontId="17" fillId="0" borderId="0" applyFont="0" applyFill="0" applyBorder="0" applyAlignment="0" applyProtection="0"/>
    <xf numFmtId="170" fontId="17" fillId="0" borderId="0" applyFont="0" applyFill="0" applyBorder="0" applyAlignment="0" applyProtection="0"/>
    <xf numFmtId="9" fontId="17" fillId="0" borderId="0" applyFont="0" applyFill="0" applyBorder="0" applyAlignment="0" applyProtection="0"/>
    <xf numFmtId="0" fontId="18" fillId="0" borderId="0"/>
    <xf numFmtId="0" fontId="11" fillId="0" borderId="0"/>
    <xf numFmtId="43" fontId="11" fillId="0" borderId="0" applyFont="0" applyFill="0" applyBorder="0" applyAlignment="0" applyProtection="0"/>
    <xf numFmtId="44" fontId="11" fillId="0" borderId="0" applyFont="0" applyFill="0" applyBorder="0" applyAlignment="0" applyProtection="0"/>
    <xf numFmtId="0" fontId="11" fillId="0" borderId="0"/>
    <xf numFmtId="170" fontId="11" fillId="0" borderId="0" applyFont="0" applyFill="0" applyBorder="0" applyAlignment="0" applyProtection="0"/>
    <xf numFmtId="178" fontId="11" fillId="0" borderId="0" applyFont="0" applyFill="0" applyBorder="0" applyAlignment="0" applyProtection="0"/>
    <xf numFmtId="0" fontId="19" fillId="0" borderId="0" applyNumberFormat="0" applyFill="0" applyBorder="0" applyProtection="0">
      <alignment vertical="top"/>
    </xf>
    <xf numFmtId="0" fontId="18" fillId="0" borderId="0"/>
    <xf numFmtId="170" fontId="11" fillId="0" borderId="0" applyFont="0" applyFill="0" applyBorder="0" applyAlignment="0" applyProtection="0"/>
    <xf numFmtId="9" fontId="18" fillId="0" borderId="0" applyFont="0" applyFill="0" applyBorder="0" applyAlignment="0" applyProtection="0"/>
    <xf numFmtId="178" fontId="20" fillId="0" borderId="0" applyFont="0" applyFill="0" applyBorder="0" applyAlignment="0" applyProtection="0"/>
    <xf numFmtId="178" fontId="20" fillId="0" borderId="0" applyFont="0" applyFill="0" applyBorder="0" applyAlignment="0" applyProtection="0"/>
    <xf numFmtId="0" fontId="6" fillId="0" borderId="0"/>
    <xf numFmtId="179" fontId="11" fillId="0" borderId="0" applyFont="0" applyFill="0" applyBorder="0" applyAlignment="0" applyProtection="0"/>
    <xf numFmtId="0" fontId="6" fillId="0" borderId="0"/>
    <xf numFmtId="0" fontId="6" fillId="0" borderId="0"/>
    <xf numFmtId="0" fontId="5" fillId="0" borderId="0"/>
    <xf numFmtId="0" fontId="17" fillId="0" borderId="0" applyNumberFormat="0" applyBorder="0" applyAlignment="0"/>
    <xf numFmtId="178" fontId="17" fillId="0" borderId="0" applyFont="0" applyFill="0" applyBorder="0" applyAlignment="0" applyProtection="0"/>
    <xf numFmtId="170" fontId="17" fillId="0" borderId="0" applyFont="0" applyFill="0" applyBorder="0" applyAlignment="0" applyProtection="0"/>
    <xf numFmtId="9" fontId="17" fillId="0" borderId="0" applyFont="0" applyFill="0" applyBorder="0" applyAlignment="0" applyProtection="0"/>
    <xf numFmtId="0" fontId="4" fillId="0" borderId="0"/>
    <xf numFmtId="0" fontId="3" fillId="0" borderId="0"/>
    <xf numFmtId="178" fontId="11" fillId="0" borderId="0" applyFont="0" applyFill="0" applyBorder="0" applyAlignment="0" applyProtection="0"/>
    <xf numFmtId="44" fontId="2" fillId="0" borderId="0" applyFont="0" applyFill="0" applyBorder="0" applyAlignment="0" applyProtection="0"/>
    <xf numFmtId="0" fontId="2" fillId="0" borderId="0"/>
    <xf numFmtId="9" fontId="11" fillId="0" borderId="0" applyFont="0" applyFill="0" applyBorder="0" applyAlignment="0" applyProtection="0"/>
    <xf numFmtId="0" fontId="25" fillId="8" borderId="0" applyNumberFormat="0" applyBorder="0" applyAlignment="0" applyProtection="0"/>
    <xf numFmtId="0" fontId="1" fillId="0" borderId="0"/>
    <xf numFmtId="0" fontId="22" fillId="0" borderId="0"/>
    <xf numFmtId="44" fontId="1" fillId="0" borderId="0" applyFont="0" applyFill="0" applyBorder="0" applyAlignment="0" applyProtection="0"/>
    <xf numFmtId="0" fontId="1" fillId="0" borderId="0"/>
  </cellStyleXfs>
  <cellXfs count="464">
    <xf numFmtId="0" fontId="0" fillId="0" borderId="0" xfId="0"/>
    <xf numFmtId="0" fontId="10" fillId="0" borderId="20" xfId="6" applyFont="1" applyBorder="1" applyAlignment="1">
      <alignment horizontal="center" vertical="center" wrapText="1"/>
    </xf>
    <xf numFmtId="0" fontId="13" fillId="0" borderId="23" xfId="5" applyFont="1" applyBorder="1" applyAlignment="1">
      <alignment horizontal="center" vertical="center"/>
    </xf>
    <xf numFmtId="4" fontId="13" fillId="0" borderId="23" xfId="7" applyNumberFormat="1" applyFont="1" applyFill="1" applyBorder="1" applyAlignment="1" applyProtection="1">
      <alignment vertical="center" wrapText="1"/>
    </xf>
    <xf numFmtId="166" fontId="13" fillId="0" borderId="23" xfId="8" applyNumberFormat="1" applyFont="1" applyFill="1" applyBorder="1" applyAlignment="1" applyProtection="1">
      <alignment horizontal="right" vertical="center" wrapText="1"/>
    </xf>
    <xf numFmtId="166" fontId="13" fillId="0" borderId="24" xfId="8" applyNumberFormat="1" applyFont="1" applyFill="1" applyBorder="1" applyAlignment="1" applyProtection="1">
      <alignment horizontal="right" vertical="center" wrapText="1"/>
    </xf>
    <xf numFmtId="166" fontId="13" fillId="0" borderId="25" xfId="8" applyNumberFormat="1" applyFont="1" applyFill="1" applyBorder="1" applyAlignment="1" applyProtection="1">
      <alignment horizontal="right" vertical="center" wrapText="1"/>
    </xf>
    <xf numFmtId="167" fontId="10" fillId="0" borderId="26" xfId="7" applyNumberFormat="1" applyFont="1" applyFill="1" applyBorder="1" applyAlignment="1" applyProtection="1">
      <alignment horizontal="right" vertical="center"/>
    </xf>
    <xf numFmtId="0" fontId="13" fillId="0" borderId="27" xfId="5" applyFont="1" applyBorder="1" applyAlignment="1">
      <alignment horizontal="center" vertical="center"/>
    </xf>
    <xf numFmtId="0" fontId="13" fillId="0" borderId="23" xfId="9" applyFont="1" applyBorder="1" applyAlignment="1">
      <alignment horizontal="left" vertical="center" wrapText="1"/>
    </xf>
    <xf numFmtId="0" fontId="13" fillId="0" borderId="12" xfId="9" applyFont="1" applyBorder="1" applyAlignment="1">
      <alignment horizontal="center" vertical="center"/>
    </xf>
    <xf numFmtId="0" fontId="13" fillId="0" borderId="12" xfId="9" applyFont="1" applyBorder="1" applyAlignment="1">
      <alignment horizontal="left" vertical="center" wrapText="1"/>
    </xf>
    <xf numFmtId="0" fontId="13" fillId="0" borderId="16" xfId="5" applyFont="1" applyBorder="1" applyAlignment="1">
      <alignment horizontal="center" vertical="center"/>
    </xf>
    <xf numFmtId="176" fontId="10" fillId="2" borderId="29" xfId="15" applyNumberFormat="1" applyFont="1" applyFill="1" applyBorder="1" applyAlignment="1">
      <alignment horizontal="center" vertical="center"/>
    </xf>
    <xf numFmtId="176" fontId="10" fillId="2" borderId="23" xfId="15" applyNumberFormat="1" applyFont="1" applyFill="1" applyBorder="1" applyAlignment="1">
      <alignment horizontal="center" vertical="center"/>
    </xf>
    <xf numFmtId="9" fontId="13" fillId="2" borderId="24" xfId="2" applyFont="1" applyFill="1" applyBorder="1" applyAlignment="1">
      <alignment horizontal="center" vertical="center"/>
    </xf>
    <xf numFmtId="0" fontId="13" fillId="2" borderId="0" xfId="0" applyFont="1" applyFill="1" applyAlignment="1">
      <alignment horizontal="left" vertical="center" wrapText="1"/>
    </xf>
    <xf numFmtId="9" fontId="13" fillId="0" borderId="24" xfId="2" applyFont="1" applyFill="1" applyBorder="1" applyAlignment="1">
      <alignment horizontal="center" vertical="center"/>
    </xf>
    <xf numFmtId="0" fontId="13" fillId="0" borderId="17" xfId="9" applyFont="1" applyBorder="1" applyAlignment="1">
      <alignment horizontal="center" vertical="center"/>
    </xf>
    <xf numFmtId="0" fontId="14" fillId="0" borderId="4" xfId="11" applyFont="1" applyBorder="1" applyAlignment="1">
      <alignment vertical="center"/>
    </xf>
    <xf numFmtId="0" fontId="14" fillId="0" borderId="8" xfId="11" applyFont="1" applyBorder="1" applyAlignment="1">
      <alignment vertical="center"/>
    </xf>
    <xf numFmtId="0" fontId="14" fillId="0" borderId="0" xfId="11" applyFont="1" applyAlignment="1">
      <alignment vertical="center"/>
    </xf>
    <xf numFmtId="173" fontId="15" fillId="2" borderId="24" xfId="13" applyNumberFormat="1" applyFont="1" applyFill="1" applyBorder="1" applyAlignment="1" applyProtection="1">
      <alignment vertical="center"/>
    </xf>
    <xf numFmtId="173" fontId="12" fillId="0" borderId="0" xfId="13" applyNumberFormat="1" applyFont="1" applyFill="1" applyBorder="1" applyAlignment="1" applyProtection="1">
      <alignment vertical="center"/>
    </xf>
    <xf numFmtId="174" fontId="14" fillId="0" borderId="8" xfId="11" applyNumberFormat="1" applyFont="1" applyBorder="1" applyAlignment="1">
      <alignment vertical="center"/>
    </xf>
    <xf numFmtId="177" fontId="14" fillId="0" borderId="8" xfId="11" applyNumberFormat="1" applyFont="1" applyBorder="1" applyAlignment="1">
      <alignment vertical="center"/>
    </xf>
    <xf numFmtId="0" fontId="14" fillId="0" borderId="44" xfId="11" applyFont="1" applyBorder="1" applyAlignment="1">
      <alignment vertical="center"/>
    </xf>
    <xf numFmtId="169" fontId="8" fillId="0" borderId="45" xfId="1" applyNumberFormat="1" applyFont="1" applyFill="1" applyBorder="1" applyAlignment="1" applyProtection="1">
      <alignment vertical="center"/>
    </xf>
    <xf numFmtId="171" fontId="15" fillId="0" borderId="14" xfId="5" applyNumberFormat="1" applyFont="1" applyBorder="1" applyAlignment="1">
      <alignment vertical="center"/>
    </xf>
    <xf numFmtId="0" fontId="10" fillId="3" borderId="13" xfId="5" applyFont="1" applyFill="1" applyBorder="1" applyAlignment="1">
      <alignment vertical="center"/>
    </xf>
    <xf numFmtId="0" fontId="10" fillId="3" borderId="15" xfId="5" applyFont="1" applyFill="1" applyBorder="1" applyAlignment="1">
      <alignment vertical="center"/>
    </xf>
    <xf numFmtId="0" fontId="10" fillId="3" borderId="14" xfId="5" applyFont="1" applyFill="1" applyBorder="1" applyAlignment="1">
      <alignment vertical="center"/>
    </xf>
    <xf numFmtId="0" fontId="10" fillId="3" borderId="15" xfId="9" applyFont="1" applyFill="1" applyBorder="1" applyAlignment="1">
      <alignment vertical="center"/>
    </xf>
    <xf numFmtId="0" fontId="8" fillId="0" borderId="0" xfId="37" applyFont="1" applyAlignment="1">
      <alignment vertical="center"/>
    </xf>
    <xf numFmtId="0" fontId="8" fillId="0" borderId="0" xfId="37" applyFont="1" applyAlignment="1">
      <alignment horizontal="center" vertical="center"/>
    </xf>
    <xf numFmtId="0" fontId="8" fillId="0" borderId="1" xfId="37" applyFont="1" applyBorder="1" applyAlignment="1">
      <alignment vertical="center"/>
    </xf>
    <xf numFmtId="0" fontId="8" fillId="0" borderId="2" xfId="37" applyFont="1" applyBorder="1" applyAlignment="1">
      <alignment vertical="center"/>
    </xf>
    <xf numFmtId="0" fontId="8" fillId="0" borderId="2" xfId="37" applyFont="1" applyBorder="1" applyAlignment="1">
      <alignment horizontal="center" vertical="center"/>
    </xf>
    <xf numFmtId="0" fontId="8" fillId="0" borderId="3" xfId="37" applyFont="1" applyBorder="1" applyAlignment="1">
      <alignment vertical="center"/>
    </xf>
    <xf numFmtId="0" fontId="8" fillId="0" borderId="4" xfId="37" applyFont="1" applyBorder="1" applyAlignment="1">
      <alignment vertical="center"/>
    </xf>
    <xf numFmtId="0" fontId="8" fillId="0" borderId="8" xfId="37" applyFont="1" applyBorder="1" applyAlignment="1">
      <alignment vertical="center"/>
    </xf>
    <xf numFmtId="0" fontId="13" fillId="0" borderId="4" xfId="37" applyFont="1" applyBorder="1" applyAlignment="1">
      <alignment vertical="center"/>
    </xf>
    <xf numFmtId="0" fontId="13" fillId="0" borderId="8" xfId="37" applyFont="1" applyBorder="1" applyAlignment="1">
      <alignment vertical="center"/>
    </xf>
    <xf numFmtId="0" fontId="13" fillId="0" borderId="0" xfId="37" applyFont="1" applyAlignment="1">
      <alignment vertical="center"/>
    </xf>
    <xf numFmtId="0" fontId="8" fillId="0" borderId="45" xfId="37" applyFont="1" applyBorder="1" applyAlignment="1">
      <alignment vertical="center"/>
    </xf>
    <xf numFmtId="0" fontId="8" fillId="0" borderId="45" xfId="37" applyFont="1" applyBorder="1" applyAlignment="1">
      <alignment horizontal="center" vertical="center"/>
    </xf>
    <xf numFmtId="0" fontId="8" fillId="0" borderId="46" xfId="37" applyFont="1" applyBorder="1" applyAlignment="1">
      <alignment vertical="center"/>
    </xf>
    <xf numFmtId="173" fontId="8" fillId="0" borderId="0" xfId="37" applyNumberFormat="1" applyFont="1" applyAlignment="1">
      <alignment vertical="center"/>
    </xf>
    <xf numFmtId="43" fontId="8" fillId="0" borderId="0" xfId="37" applyNumberFormat="1" applyFont="1" applyAlignment="1">
      <alignment vertical="center"/>
    </xf>
    <xf numFmtId="0" fontId="16" fillId="0" borderId="9" xfId="12" applyFont="1" applyBorder="1" applyAlignment="1">
      <alignment vertical="center"/>
    </xf>
    <xf numFmtId="0" fontId="16" fillId="0" borderId="0" xfId="12" applyFont="1" applyAlignment="1">
      <alignment horizontal="center" vertical="center"/>
    </xf>
    <xf numFmtId="0" fontId="12" fillId="0" borderId="0" xfId="12" applyFont="1" applyAlignment="1">
      <alignment vertical="center"/>
    </xf>
    <xf numFmtId="2" fontId="12" fillId="0" borderId="0" xfId="12" applyNumberFormat="1" applyFont="1" applyAlignment="1">
      <alignment vertical="center"/>
    </xf>
    <xf numFmtId="39" fontId="12" fillId="0" borderId="10" xfId="13" applyNumberFormat="1" applyFont="1" applyFill="1" applyBorder="1" applyAlignment="1" applyProtection="1">
      <alignment vertical="center"/>
    </xf>
    <xf numFmtId="0" fontId="23" fillId="0" borderId="72" xfId="0" applyFont="1" applyBorder="1" applyAlignment="1">
      <alignment horizontal="left"/>
    </xf>
    <xf numFmtId="0" fontId="24" fillId="0" borderId="72" xfId="0" applyFont="1" applyBorder="1" applyAlignment="1">
      <alignment horizontal="left"/>
    </xf>
    <xf numFmtId="0" fontId="13" fillId="0" borderId="17" xfId="9" applyFont="1" applyBorder="1" applyAlignment="1">
      <alignment horizontal="left" vertical="center" wrapText="1"/>
    </xf>
    <xf numFmtId="4" fontId="13" fillId="0" borderId="17" xfId="7" applyNumberFormat="1" applyFont="1" applyFill="1" applyBorder="1" applyAlignment="1" applyProtection="1">
      <alignment vertical="center" wrapText="1"/>
    </xf>
    <xf numFmtId="166" fontId="13" fillId="0" borderId="17" xfId="8" applyNumberFormat="1" applyFont="1" applyFill="1" applyBorder="1" applyAlignment="1" applyProtection="1">
      <alignment horizontal="right" vertical="center" wrapText="1"/>
    </xf>
    <xf numFmtId="166" fontId="13" fillId="0" borderId="18" xfId="8" applyNumberFormat="1" applyFont="1" applyFill="1" applyBorder="1" applyAlignment="1" applyProtection="1">
      <alignment horizontal="right" vertical="center" wrapText="1"/>
    </xf>
    <xf numFmtId="0" fontId="13" fillId="0" borderId="11" xfId="5" applyFont="1" applyBorder="1" applyAlignment="1">
      <alignment horizontal="center" vertical="center"/>
    </xf>
    <xf numFmtId="4" fontId="13" fillId="0" borderId="12" xfId="7" applyNumberFormat="1" applyFont="1" applyFill="1" applyBorder="1" applyAlignment="1" applyProtection="1">
      <alignment vertical="center" wrapText="1"/>
    </xf>
    <xf numFmtId="173" fontId="10" fillId="2" borderId="24" xfId="13" applyNumberFormat="1" applyFont="1" applyFill="1" applyBorder="1" applyAlignment="1" applyProtection="1">
      <alignment vertical="center"/>
    </xf>
    <xf numFmtId="167" fontId="8" fillId="0" borderId="0" xfId="37" applyNumberFormat="1" applyFont="1" applyAlignment="1">
      <alignment vertical="center"/>
    </xf>
    <xf numFmtId="0" fontId="15" fillId="0" borderId="9" xfId="38" applyFont="1" applyBorder="1" applyAlignment="1">
      <alignment horizontal="center" vertical="center"/>
    </xf>
    <xf numFmtId="0" fontId="15" fillId="0" borderId="0" xfId="38" applyFont="1" applyAlignment="1">
      <alignment horizontal="center" vertical="center"/>
    </xf>
    <xf numFmtId="0" fontId="15" fillId="0" borderId="10" xfId="38" applyFont="1" applyBorder="1" applyAlignment="1">
      <alignment horizontal="center" vertical="center"/>
    </xf>
    <xf numFmtId="0" fontId="26" fillId="0" borderId="0" xfId="5" applyFont="1"/>
    <xf numFmtId="0" fontId="30" fillId="0" borderId="0" xfId="51" applyFont="1"/>
    <xf numFmtId="0" fontId="27" fillId="2" borderId="13" xfId="51" applyFont="1" applyFill="1" applyBorder="1" applyAlignment="1">
      <alignment horizontal="center"/>
    </xf>
    <xf numFmtId="0" fontId="28" fillId="2" borderId="15" xfId="51" applyFont="1" applyFill="1" applyBorder="1" applyAlignment="1">
      <alignment horizontal="center"/>
    </xf>
    <xf numFmtId="0" fontId="27" fillId="2" borderId="15" xfId="51" applyFont="1" applyFill="1" applyBorder="1" applyAlignment="1">
      <alignment vertical="center"/>
    </xf>
    <xf numFmtId="0" fontId="27" fillId="2" borderId="14" xfId="51" applyFont="1" applyFill="1" applyBorder="1" applyAlignment="1">
      <alignment vertical="center"/>
    </xf>
    <xf numFmtId="0" fontId="26" fillId="0" borderId="0" xfId="5" applyFont="1" applyProtection="1">
      <protection locked="0"/>
    </xf>
    <xf numFmtId="0" fontId="27" fillId="2" borderId="5" xfId="51" applyFont="1" applyFill="1" applyBorder="1" applyAlignment="1" applyProtection="1">
      <alignment horizontal="center"/>
      <protection locked="0"/>
    </xf>
    <xf numFmtId="0" fontId="28" fillId="2" borderId="6" xfId="51" applyFont="1" applyFill="1" applyBorder="1" applyAlignment="1" applyProtection="1">
      <alignment horizontal="center"/>
      <protection locked="0"/>
    </xf>
    <xf numFmtId="0" fontId="27" fillId="2" borderId="6" xfId="51" applyFont="1" applyFill="1" applyBorder="1" applyAlignment="1" applyProtection="1">
      <alignment horizontal="center" vertical="center"/>
      <protection locked="0"/>
    </xf>
    <xf numFmtId="0" fontId="27" fillId="2" borderId="17" xfId="51" applyFont="1" applyFill="1" applyBorder="1" applyAlignment="1" applyProtection="1">
      <alignment horizontal="center" vertical="center"/>
      <protection locked="0"/>
    </xf>
    <xf numFmtId="0" fontId="27" fillId="2" borderId="18" xfId="51" applyFont="1" applyFill="1" applyBorder="1" applyAlignment="1" applyProtection="1">
      <alignment horizontal="center" vertical="center"/>
      <protection locked="0"/>
    </xf>
    <xf numFmtId="0" fontId="27" fillId="2" borderId="9" xfId="51" applyFont="1" applyFill="1" applyBorder="1" applyAlignment="1" applyProtection="1">
      <alignment horizontal="center"/>
      <protection locked="0"/>
    </xf>
    <xf numFmtId="0" fontId="28" fillId="2" borderId="0" xfId="51" applyFont="1" applyFill="1" applyAlignment="1" applyProtection="1">
      <alignment horizontal="center"/>
      <protection locked="0"/>
    </xf>
    <xf numFmtId="0" fontId="27" fillId="2" borderId="0" xfId="51" applyFont="1" applyFill="1" applyAlignment="1" applyProtection="1">
      <alignment horizontal="right" vertical="center"/>
      <protection locked="0"/>
    </xf>
    <xf numFmtId="0" fontId="27" fillId="2" borderId="0" xfId="51" applyFont="1" applyFill="1" applyAlignment="1" applyProtection="1">
      <alignment horizontal="center" vertical="center"/>
      <protection locked="0"/>
    </xf>
    <xf numFmtId="0" fontId="27" fillId="2" borderId="10" xfId="51" applyFont="1" applyFill="1" applyBorder="1" applyAlignment="1" applyProtection="1">
      <alignment horizontal="center" vertical="center"/>
      <protection locked="0"/>
    </xf>
    <xf numFmtId="0" fontId="31" fillId="2" borderId="9" xfId="51" applyFont="1" applyFill="1" applyBorder="1" applyAlignment="1" applyProtection="1">
      <alignment horizontal="left" vertical="center"/>
      <protection locked="0"/>
    </xf>
    <xf numFmtId="0" fontId="31" fillId="2" borderId="0" xfId="51" applyFont="1" applyFill="1" applyAlignment="1" applyProtection="1">
      <alignment horizontal="left" vertical="center"/>
      <protection locked="0"/>
    </xf>
    <xf numFmtId="0" fontId="31" fillId="2" borderId="0" xfId="51" applyFont="1" applyFill="1" applyAlignment="1" applyProtection="1">
      <alignment horizontal="left" vertical="top"/>
      <protection locked="0"/>
    </xf>
    <xf numFmtId="0" fontId="28" fillId="2" borderId="0" xfId="51" applyFont="1" applyFill="1" applyAlignment="1" applyProtection="1">
      <alignment vertical="center"/>
      <protection locked="0"/>
    </xf>
    <xf numFmtId="0" fontId="33" fillId="2" borderId="0" xfId="51" applyFont="1" applyFill="1" applyAlignment="1" applyProtection="1">
      <alignment horizontal="center"/>
      <protection locked="0"/>
    </xf>
    <xf numFmtId="0" fontId="34" fillId="2" borderId="0" xfId="51" applyFont="1" applyFill="1" applyAlignment="1" applyProtection="1">
      <alignment horizontal="left" vertical="center"/>
      <protection locked="0"/>
    </xf>
    <xf numFmtId="0" fontId="28" fillId="2" borderId="0" xfId="51" applyFont="1" applyFill="1" applyAlignment="1" applyProtection="1">
      <alignment horizontal="left"/>
      <protection locked="0"/>
    </xf>
    <xf numFmtId="0" fontId="35" fillId="2" borderId="0" xfId="51" applyFont="1" applyFill="1" applyAlignment="1" applyProtection="1">
      <alignment horizontal="left" vertical="center"/>
      <protection locked="0"/>
    </xf>
    <xf numFmtId="0" fontId="31" fillId="2" borderId="9" xfId="51" applyFont="1" applyFill="1" applyBorder="1" applyAlignment="1" applyProtection="1">
      <alignment horizontal="left"/>
      <protection locked="0"/>
    </xf>
    <xf numFmtId="0" fontId="34" fillId="2" borderId="0" xfId="51" applyFont="1" applyFill="1" applyAlignment="1" applyProtection="1">
      <alignment horizontal="right"/>
      <protection locked="0"/>
    </xf>
    <xf numFmtId="0" fontId="27" fillId="2" borderId="54" xfId="51" applyFont="1" applyFill="1" applyBorder="1" applyAlignment="1" applyProtection="1">
      <alignment horizontal="center"/>
      <protection locked="0"/>
    </xf>
    <xf numFmtId="0" fontId="27" fillId="2" borderId="54" xfId="51" applyFont="1" applyFill="1" applyBorder="1" applyAlignment="1" applyProtection="1">
      <alignment horizontal="center" vertical="center"/>
      <protection locked="0"/>
    </xf>
    <xf numFmtId="0" fontId="31" fillId="2" borderId="0" xfId="51" applyFont="1" applyFill="1" applyProtection="1">
      <protection locked="0"/>
    </xf>
    <xf numFmtId="0" fontId="27" fillId="2" borderId="10" xfId="51" applyFont="1" applyFill="1" applyBorder="1" applyProtection="1">
      <protection locked="0"/>
    </xf>
    <xf numFmtId="0" fontId="27" fillId="2" borderId="11" xfId="51" applyFont="1" applyFill="1" applyBorder="1" applyAlignment="1" applyProtection="1">
      <alignment horizontal="left"/>
      <protection locked="0"/>
    </xf>
    <xf numFmtId="0" fontId="27" fillId="2" borderId="12" xfId="51" applyFont="1" applyFill="1" applyBorder="1" applyAlignment="1" applyProtection="1">
      <alignment horizontal="right"/>
      <protection locked="0"/>
    </xf>
    <xf numFmtId="0" fontId="27" fillId="2" borderId="12" xfId="51" applyFont="1" applyFill="1" applyBorder="1" applyAlignment="1" applyProtection="1">
      <alignment horizontal="center"/>
      <protection locked="0"/>
    </xf>
    <xf numFmtId="0" fontId="27" fillId="0" borderId="5" xfId="5" applyFont="1" applyBorder="1" applyProtection="1">
      <protection locked="0"/>
    </xf>
    <xf numFmtId="0" fontId="27" fillId="0" borderId="6" xfId="5" applyFont="1" applyBorder="1" applyProtection="1">
      <protection locked="0"/>
    </xf>
    <xf numFmtId="0" fontId="27" fillId="0" borderId="7" xfId="5" applyFont="1" applyBorder="1" applyProtection="1">
      <protection locked="0"/>
    </xf>
    <xf numFmtId="0" fontId="26" fillId="0" borderId="0" xfId="5" applyFont="1" applyAlignment="1" applyProtection="1">
      <alignment vertical="center"/>
      <protection locked="0"/>
    </xf>
    <xf numFmtId="0" fontId="31" fillId="0" borderId="9" xfId="5" applyFont="1" applyBorder="1" applyAlignment="1">
      <alignment horizontal="left" vertical="center"/>
    </xf>
    <xf numFmtId="0" fontId="31" fillId="0" borderId="54" xfId="5" applyFont="1" applyBorder="1" applyAlignment="1" applyProtection="1">
      <alignment horizontal="left" vertical="center"/>
      <protection locked="0"/>
    </xf>
    <xf numFmtId="0" fontId="31" fillId="0" borderId="0" xfId="5" applyFont="1" applyAlignment="1" applyProtection="1">
      <alignment horizontal="right" vertical="center"/>
      <protection locked="0"/>
    </xf>
    <xf numFmtId="0" fontId="34" fillId="0" borderId="54" xfId="5" applyFont="1" applyBorder="1" applyAlignment="1" applyProtection="1">
      <alignment vertical="center"/>
      <protection locked="0"/>
    </xf>
    <xf numFmtId="0" fontId="34" fillId="0" borderId="0" xfId="5" applyFont="1" applyAlignment="1" applyProtection="1">
      <alignment vertical="center"/>
      <protection locked="0"/>
    </xf>
    <xf numFmtId="0" fontId="34" fillId="0" borderId="10" xfId="5" applyFont="1" applyBorder="1" applyAlignment="1" applyProtection="1">
      <alignment vertical="center"/>
      <protection locked="0"/>
    </xf>
    <xf numFmtId="0" fontId="30" fillId="0" borderId="0" xfId="51" applyFont="1" applyAlignment="1">
      <alignment vertical="center"/>
    </xf>
    <xf numFmtId="0" fontId="31" fillId="0" borderId="9" xfId="5" applyFont="1" applyBorder="1" applyAlignment="1">
      <alignment horizontal="left"/>
    </xf>
    <xf numFmtId="0" fontId="31" fillId="0" borderId="0" xfId="5" applyFont="1" applyAlignment="1" applyProtection="1">
      <alignment vertical="center"/>
      <protection locked="0"/>
    </xf>
    <xf numFmtId="0" fontId="34" fillId="0" borderId="54" xfId="5" applyFont="1" applyBorder="1" applyAlignment="1" applyProtection="1">
      <alignment horizontal="center" vertical="center"/>
      <protection locked="0"/>
    </xf>
    <xf numFmtId="0" fontId="31" fillId="0" borderId="9" xfId="5" applyFont="1" applyBorder="1" applyAlignment="1">
      <alignment vertical="center"/>
    </xf>
    <xf numFmtId="0" fontId="34" fillId="0" borderId="33" xfId="5" applyFont="1" applyBorder="1" applyAlignment="1" applyProtection="1">
      <alignment horizontal="center" vertical="center"/>
      <protection locked="0"/>
    </xf>
    <xf numFmtId="0" fontId="34" fillId="0" borderId="0" xfId="5" applyFont="1" applyAlignment="1" applyProtection="1">
      <alignment horizontal="center" vertical="center"/>
      <protection locked="0"/>
    </xf>
    <xf numFmtId="0" fontId="34" fillId="0" borderId="10" xfId="5" applyFont="1" applyBorder="1" applyAlignment="1" applyProtection="1">
      <alignment horizontal="center" vertical="center"/>
      <protection locked="0"/>
    </xf>
    <xf numFmtId="0" fontId="31" fillId="0" borderId="54" xfId="5" applyFont="1" applyBorder="1" applyAlignment="1" applyProtection="1">
      <alignment vertical="center"/>
      <protection locked="0"/>
    </xf>
    <xf numFmtId="0" fontId="31" fillId="0" borderId="0" xfId="5" applyFont="1" applyAlignment="1" applyProtection="1">
      <alignment horizontal="center" vertical="center"/>
      <protection locked="0"/>
    </xf>
    <xf numFmtId="0" fontId="34" fillId="0" borderId="49" xfId="5" applyFont="1" applyBorder="1" applyAlignment="1" applyProtection="1">
      <alignment horizontal="center" vertical="center"/>
      <protection locked="0"/>
    </xf>
    <xf numFmtId="0" fontId="31" fillId="4" borderId="0" xfId="5" applyFont="1" applyFill="1" applyAlignment="1">
      <alignment horizontal="center" vertical="center"/>
    </xf>
    <xf numFmtId="0" fontId="34" fillId="4" borderId="54" xfId="5" applyFont="1" applyFill="1" applyBorder="1" applyAlignment="1" applyProtection="1">
      <alignment horizontal="center" vertical="center"/>
      <protection locked="0"/>
    </xf>
    <xf numFmtId="0" fontId="31" fillId="4" borderId="0" xfId="5" applyFont="1" applyFill="1" applyAlignment="1" applyProtection="1">
      <alignment horizontal="center" vertical="center"/>
      <protection locked="0"/>
    </xf>
    <xf numFmtId="0" fontId="36" fillId="4" borderId="49" xfId="5" applyFont="1" applyFill="1" applyBorder="1" applyAlignment="1" applyProtection="1">
      <alignment horizontal="left" vertical="center"/>
      <protection locked="0"/>
    </xf>
    <xf numFmtId="0" fontId="28" fillId="0" borderId="9" xfId="5" applyFont="1" applyBorder="1" applyAlignment="1">
      <alignment vertical="center"/>
    </xf>
    <xf numFmtId="0" fontId="28" fillId="0" borderId="0" xfId="5" applyFont="1" applyAlignment="1" applyProtection="1">
      <alignment vertical="center"/>
      <protection locked="0"/>
    </xf>
    <xf numFmtId="0" fontId="27" fillId="0" borderId="0" xfId="5" applyFont="1" applyAlignment="1" applyProtection="1">
      <alignment horizontal="center" vertical="center"/>
      <protection locked="0"/>
    </xf>
    <xf numFmtId="0" fontId="27" fillId="0" borderId="10" xfId="5" applyFont="1" applyBorder="1" applyAlignment="1" applyProtection="1">
      <alignment horizontal="center" vertical="center"/>
      <protection locked="0"/>
    </xf>
    <xf numFmtId="0" fontId="27" fillId="0" borderId="54" xfId="5" applyFont="1" applyBorder="1" applyAlignment="1" applyProtection="1">
      <alignment vertical="center"/>
      <protection locked="0"/>
    </xf>
    <xf numFmtId="0" fontId="27" fillId="0" borderId="54" xfId="5" applyFont="1" applyBorder="1" applyAlignment="1" applyProtection="1">
      <alignment horizontal="left" vertical="center"/>
      <protection locked="0"/>
    </xf>
    <xf numFmtId="0" fontId="27" fillId="0" borderId="0" xfId="5" applyFont="1" applyAlignment="1" applyProtection="1">
      <alignment vertical="center"/>
      <protection locked="0"/>
    </xf>
    <xf numFmtId="0" fontId="30" fillId="0" borderId="0" xfId="51" applyFont="1" applyAlignment="1" applyProtection="1">
      <alignment horizontal="center" vertical="center"/>
      <protection locked="0"/>
    </xf>
    <xf numFmtId="0" fontId="27" fillId="0" borderId="0" xfId="5" applyFont="1" applyAlignment="1" applyProtection="1">
      <alignment horizontal="left" vertical="center"/>
      <protection locked="0"/>
    </xf>
    <xf numFmtId="0" fontId="37" fillId="0" borderId="0" xfId="5" applyFont="1" applyProtection="1">
      <protection locked="0"/>
    </xf>
    <xf numFmtId="0" fontId="38" fillId="0" borderId="9" xfId="5" applyFont="1" applyBorder="1" applyProtection="1">
      <protection locked="0"/>
    </xf>
    <xf numFmtId="0" fontId="38" fillId="0" borderId="0" xfId="5" applyFont="1" applyProtection="1">
      <protection locked="0"/>
    </xf>
    <xf numFmtId="0" fontId="38" fillId="0" borderId="10" xfId="5" applyFont="1" applyBorder="1" applyProtection="1">
      <protection locked="0"/>
    </xf>
    <xf numFmtId="0" fontId="39" fillId="0" borderId="0" xfId="51" applyFont="1"/>
    <xf numFmtId="0" fontId="37" fillId="0" borderId="0" xfId="5" applyFont="1" applyAlignment="1">
      <alignment vertical="center"/>
    </xf>
    <xf numFmtId="0" fontId="40" fillId="6" borderId="60" xfId="5" applyFont="1" applyFill="1" applyBorder="1" applyAlignment="1">
      <alignment horizontal="center" vertical="center" wrapText="1"/>
    </xf>
    <xf numFmtId="0" fontId="39" fillId="0" borderId="0" xfId="51" applyFont="1" applyAlignment="1">
      <alignment vertical="center"/>
    </xf>
    <xf numFmtId="0" fontId="37" fillId="0" borderId="0" xfId="5" applyFont="1"/>
    <xf numFmtId="0" fontId="38" fillId="4" borderId="9" xfId="5" applyFont="1" applyFill="1" applyBorder="1"/>
    <xf numFmtId="0" fontId="38" fillId="4" borderId="0" xfId="5" applyFont="1" applyFill="1"/>
    <xf numFmtId="0" fontId="38" fillId="4" borderId="10" xfId="5" applyFont="1" applyFill="1" applyBorder="1"/>
    <xf numFmtId="0" fontId="40" fillId="7" borderId="47" xfId="5" applyFont="1" applyFill="1" applyBorder="1" applyAlignment="1">
      <alignment horizontal="center" vertical="center"/>
    </xf>
    <xf numFmtId="0" fontId="40" fillId="7" borderId="48" xfId="5" applyFont="1" applyFill="1" applyBorder="1" applyAlignment="1">
      <alignment horizontal="center" vertical="center"/>
    </xf>
    <xf numFmtId="0" fontId="40" fillId="0" borderId="50" xfId="50" applyFont="1" applyFill="1" applyBorder="1" applyAlignment="1">
      <alignment horizontal="center" vertical="center" wrapText="1"/>
    </xf>
    <xf numFmtId="0" fontId="40" fillId="0" borderId="51" xfId="5" applyFont="1" applyBorder="1" applyAlignment="1">
      <alignment vertical="center" wrapText="1"/>
    </xf>
    <xf numFmtId="0" fontId="40" fillId="0" borderId="26" xfId="5" applyFont="1" applyBorder="1" applyAlignment="1" applyProtection="1">
      <alignment horizontal="center" vertical="center" wrapText="1"/>
      <protection locked="0"/>
    </xf>
    <xf numFmtId="0" fontId="38" fillId="9" borderId="9" xfId="5" applyFont="1" applyFill="1" applyBorder="1"/>
    <xf numFmtId="0" fontId="38" fillId="9" borderId="0" xfId="5" applyFont="1" applyFill="1"/>
    <xf numFmtId="0" fontId="38" fillId="9" borderId="10" xfId="5" applyFont="1" applyFill="1" applyBorder="1"/>
    <xf numFmtId="0" fontId="40" fillId="7" borderId="73" xfId="5" applyFont="1" applyFill="1" applyBorder="1" applyAlignment="1">
      <alignment horizontal="center" vertical="center" wrapText="1"/>
    </xf>
    <xf numFmtId="0" fontId="40" fillId="7" borderId="77" xfId="5" applyFont="1" applyFill="1" applyBorder="1" applyAlignment="1">
      <alignment horizontal="center" vertical="center" wrapText="1"/>
    </xf>
    <xf numFmtId="0" fontId="40" fillId="7" borderId="58" xfId="5" applyFont="1" applyFill="1" applyBorder="1" applyAlignment="1">
      <alignment horizontal="center" vertical="center" wrapText="1"/>
    </xf>
    <xf numFmtId="185" fontId="41" fillId="0" borderId="0" xfId="51" applyNumberFormat="1" applyFont="1"/>
    <xf numFmtId="0" fontId="38" fillId="0" borderId="16" xfId="5" applyFont="1" applyBorder="1" applyAlignment="1" applyProtection="1">
      <alignment horizontal="center" vertical="center" wrapText="1"/>
      <protection locked="0"/>
    </xf>
    <xf numFmtId="0" fontId="38" fillId="0" borderId="17" xfId="5" applyFont="1" applyBorder="1" applyAlignment="1" applyProtection="1">
      <alignment horizontal="center" vertical="center" wrapText="1"/>
      <protection locked="0"/>
    </xf>
    <xf numFmtId="44" fontId="38" fillId="0" borderId="17" xfId="5" applyNumberFormat="1" applyFont="1" applyBorder="1" applyAlignment="1" applyProtection="1">
      <alignment horizontal="left" vertical="center" wrapText="1"/>
      <protection locked="0"/>
    </xf>
    <xf numFmtId="44" fontId="38" fillId="0" borderId="18" xfId="5" applyNumberFormat="1" applyFont="1" applyBorder="1" applyAlignment="1">
      <alignment horizontal="right" vertical="center" wrapText="1"/>
    </xf>
    <xf numFmtId="0" fontId="39" fillId="0" borderId="0" xfId="53" applyNumberFormat="1" applyFont="1" applyFill="1" applyBorder="1"/>
    <xf numFmtId="0" fontId="38" fillId="0" borderId="22" xfId="5" applyFont="1" applyBorder="1" applyAlignment="1" applyProtection="1">
      <alignment horizontal="center" vertical="center" wrapText="1"/>
      <protection locked="0"/>
    </xf>
    <xf numFmtId="0" fontId="38" fillId="0" borderId="23" xfId="5" applyFont="1" applyBorder="1" applyAlignment="1" applyProtection="1">
      <alignment horizontal="center" vertical="center" wrapText="1"/>
      <protection locked="0"/>
    </xf>
    <xf numFmtId="44" fontId="38" fillId="0" borderId="23" xfId="5" applyNumberFormat="1" applyFont="1" applyBorder="1" applyAlignment="1" applyProtection="1">
      <alignment horizontal="left" vertical="center" wrapText="1"/>
      <protection locked="0"/>
    </xf>
    <xf numFmtId="44" fontId="38" fillId="0" borderId="24" xfId="5" applyNumberFormat="1" applyFont="1" applyBorder="1" applyAlignment="1">
      <alignment horizontal="right" vertical="center" wrapText="1"/>
    </xf>
    <xf numFmtId="44" fontId="39" fillId="0" borderId="0" xfId="53" applyFont="1" applyFill="1" applyBorder="1"/>
    <xf numFmtId="184" fontId="39" fillId="0" borderId="0" xfId="51" applyNumberFormat="1" applyFont="1"/>
    <xf numFmtId="0" fontId="38" fillId="0" borderId="19" xfId="5" applyFont="1" applyBorder="1" applyAlignment="1" applyProtection="1">
      <alignment horizontal="center" vertical="center" wrapText="1"/>
      <protection locked="0"/>
    </xf>
    <xf numFmtId="0" fontId="38" fillId="0" borderId="20" xfId="5" applyFont="1" applyBorder="1" applyAlignment="1" applyProtection="1">
      <alignment horizontal="center" vertical="center" wrapText="1"/>
      <protection locked="0"/>
    </xf>
    <xf numFmtId="44" fontId="38" fillId="0" borderId="20" xfId="5" applyNumberFormat="1" applyFont="1" applyBorder="1" applyAlignment="1" applyProtection="1">
      <alignment horizontal="left" vertical="center" wrapText="1"/>
      <protection locked="0"/>
    </xf>
    <xf numFmtId="44" fontId="38" fillId="0" borderId="21" xfId="5" applyNumberFormat="1" applyFont="1" applyBorder="1" applyAlignment="1">
      <alignment horizontal="right" vertical="center" wrapText="1"/>
    </xf>
    <xf numFmtId="0" fontId="42" fillId="10" borderId="50" xfId="54" applyFont="1" applyFill="1" applyBorder="1" applyAlignment="1">
      <alignment horizontal="center" vertical="center" wrapText="1"/>
    </xf>
    <xf numFmtId="0" fontId="38" fillId="0" borderId="51" xfId="5" applyFont="1" applyBorder="1" applyAlignment="1" applyProtection="1">
      <alignment horizontal="center" vertical="center" wrapText="1"/>
      <protection locked="0"/>
    </xf>
    <xf numFmtId="44" fontId="38" fillId="0" borderId="51" xfId="53" applyFont="1" applyBorder="1" applyAlignment="1" applyProtection="1">
      <alignment horizontal="right" vertical="center" wrapText="1"/>
      <protection locked="0"/>
    </xf>
    <xf numFmtId="44" fontId="38" fillId="0" borderId="26" xfId="5" applyNumberFormat="1" applyFont="1" applyBorder="1" applyAlignment="1">
      <alignment horizontal="right" vertical="center"/>
    </xf>
    <xf numFmtId="180" fontId="38" fillId="0" borderId="65" xfId="17" applyNumberFormat="1" applyFont="1" applyBorder="1" applyAlignment="1">
      <alignment horizontal="right" vertical="center"/>
    </xf>
    <xf numFmtId="180" fontId="38" fillId="0" borderId="0" xfId="17" applyNumberFormat="1" applyFont="1" applyAlignment="1">
      <alignment horizontal="right" vertical="center"/>
    </xf>
    <xf numFmtId="0" fontId="40" fillId="4" borderId="9" xfId="5" applyFont="1" applyFill="1" applyBorder="1"/>
    <xf numFmtId="184" fontId="38" fillId="0" borderId="17" xfId="5" applyNumberFormat="1" applyFont="1" applyBorder="1" applyAlignment="1" applyProtection="1">
      <alignment horizontal="center" vertical="center" wrapText="1"/>
      <protection locked="0"/>
    </xf>
    <xf numFmtId="44" fontId="39" fillId="0" borderId="0" xfId="51" applyNumberFormat="1" applyFont="1"/>
    <xf numFmtId="184" fontId="38" fillId="0" borderId="23" xfId="5" applyNumberFormat="1" applyFont="1" applyBorder="1" applyAlignment="1" applyProtection="1">
      <alignment horizontal="center" vertical="center" wrapText="1"/>
      <protection locked="0"/>
    </xf>
    <xf numFmtId="184" fontId="38" fillId="0" borderId="20" xfId="5" applyNumberFormat="1" applyFont="1" applyBorder="1" applyAlignment="1" applyProtection="1">
      <alignment horizontal="center" vertical="center" wrapText="1"/>
      <protection locked="0"/>
    </xf>
    <xf numFmtId="180" fontId="38" fillId="0" borderId="26" xfId="17" applyNumberFormat="1" applyFont="1" applyBorder="1" applyAlignment="1">
      <alignment horizontal="right" vertical="center"/>
    </xf>
    <xf numFmtId="0" fontId="38" fillId="0" borderId="16" xfId="51" applyFont="1" applyBorder="1" applyAlignment="1" applyProtection="1">
      <alignment horizontal="center" vertical="center"/>
      <protection locked="0"/>
    </xf>
    <xf numFmtId="0" fontId="38" fillId="0" borderId="17" xfId="5" applyFont="1" applyBorder="1" applyAlignment="1" applyProtection="1">
      <alignment horizontal="center" vertical="center"/>
      <protection locked="0"/>
    </xf>
    <xf numFmtId="186" fontId="38" fillId="0" borderId="17" xfId="5" applyNumberFormat="1" applyFont="1" applyBorder="1" applyAlignment="1" applyProtection="1">
      <alignment horizontal="center" vertical="center"/>
      <protection locked="0"/>
    </xf>
    <xf numFmtId="181" fontId="38" fillId="0" borderId="17" xfId="5" applyNumberFormat="1" applyFont="1" applyBorder="1" applyAlignment="1" applyProtection="1">
      <alignment horizontal="center" vertical="center"/>
      <protection locked="0"/>
    </xf>
    <xf numFmtId="180" fontId="38" fillId="0" borderId="17" xfId="5" applyNumberFormat="1" applyFont="1" applyBorder="1" applyAlignment="1" applyProtection="1">
      <alignment horizontal="right" vertical="center"/>
      <protection locked="0"/>
    </xf>
    <xf numFmtId="180" fontId="39" fillId="0" borderId="0" xfId="51" applyNumberFormat="1" applyFont="1"/>
    <xf numFmtId="0" fontId="38" fillId="0" borderId="22" xfId="51" applyFont="1" applyBorder="1" applyAlignment="1" applyProtection="1">
      <alignment horizontal="center" vertical="center"/>
      <protection locked="0"/>
    </xf>
    <xf numFmtId="0" fontId="38" fillId="0" borderId="23" xfId="5" applyFont="1" applyBorder="1" applyAlignment="1" applyProtection="1">
      <alignment horizontal="center" vertical="center"/>
      <protection locked="0"/>
    </xf>
    <xf numFmtId="181" fontId="38" fillId="0" borderId="23" xfId="5" applyNumberFormat="1" applyFont="1" applyBorder="1" applyAlignment="1" applyProtection="1">
      <alignment horizontal="center" vertical="center"/>
      <protection locked="0"/>
    </xf>
    <xf numFmtId="180" fontId="38" fillId="0" borderId="23" xfId="5" applyNumberFormat="1" applyFont="1" applyBorder="1" applyAlignment="1" applyProtection="1">
      <alignment horizontal="right" vertical="center"/>
      <protection locked="0"/>
    </xf>
    <xf numFmtId="0" fontId="38" fillId="0" borderId="19" xfId="51" applyFont="1" applyBorder="1" applyAlignment="1" applyProtection="1">
      <alignment horizontal="center" vertical="center"/>
      <protection locked="0"/>
    </xf>
    <xf numFmtId="0" fontId="38" fillId="0" borderId="20" xfId="5" applyFont="1" applyBorder="1" applyAlignment="1" applyProtection="1">
      <alignment horizontal="center" vertical="center"/>
      <protection locked="0"/>
    </xf>
    <xf numFmtId="181" fontId="38" fillId="0" borderId="20" xfId="5" applyNumberFormat="1" applyFont="1" applyBorder="1" applyAlignment="1" applyProtection="1">
      <alignment horizontal="center" vertical="center"/>
      <protection locked="0"/>
    </xf>
    <xf numFmtId="180" fontId="38" fillId="0" borderId="20" xfId="5" applyNumberFormat="1" applyFont="1" applyBorder="1" applyAlignment="1" applyProtection="1">
      <alignment horizontal="right" vertical="center"/>
      <protection locked="0"/>
    </xf>
    <xf numFmtId="0" fontId="39" fillId="0" borderId="16" xfId="5" applyFont="1" applyBorder="1" applyAlignment="1" applyProtection="1">
      <alignment horizontal="center" vertical="center"/>
      <protection locked="0"/>
    </xf>
    <xf numFmtId="180" fontId="39" fillId="0" borderId="17" xfId="5" applyNumberFormat="1" applyFont="1" applyBorder="1" applyAlignment="1" applyProtection="1">
      <alignment horizontal="right" vertical="center"/>
      <protection locked="0"/>
    </xf>
    <xf numFmtId="184" fontId="39" fillId="0" borderId="17" xfId="18" applyNumberFormat="1" applyFont="1" applyFill="1" applyBorder="1" applyAlignment="1" applyProtection="1">
      <alignment horizontal="center" vertical="center"/>
      <protection locked="0"/>
    </xf>
    <xf numFmtId="44" fontId="39" fillId="0" borderId="17" xfId="53" applyFont="1" applyFill="1" applyBorder="1" applyAlignment="1" applyProtection="1">
      <alignment horizontal="center" vertical="center" wrapText="1"/>
      <protection locked="0"/>
    </xf>
    <xf numFmtId="44" fontId="39" fillId="0" borderId="18" xfId="5" applyNumberFormat="1" applyFont="1" applyBorder="1" applyAlignment="1">
      <alignment horizontal="right" vertical="center" wrapText="1"/>
    </xf>
    <xf numFmtId="0" fontId="41" fillId="0" borderId="0" xfId="51" applyFont="1"/>
    <xf numFmtId="0" fontId="39" fillId="0" borderId="22" xfId="5" applyFont="1" applyBorder="1" applyAlignment="1" applyProtection="1">
      <alignment horizontal="center" vertical="center"/>
      <protection locked="0"/>
    </xf>
    <xf numFmtId="180" fontId="39" fillId="0" borderId="23" xfId="5" applyNumberFormat="1" applyFont="1" applyBorder="1" applyAlignment="1" applyProtection="1">
      <alignment horizontal="right" vertical="center"/>
      <protection locked="0"/>
    </xf>
    <xf numFmtId="184" fontId="39" fillId="0" borderId="23" xfId="18" applyNumberFormat="1" applyFont="1" applyFill="1" applyBorder="1" applyAlignment="1" applyProtection="1">
      <alignment horizontal="center" vertical="center"/>
      <protection locked="0"/>
    </xf>
    <xf numFmtId="44" fontId="39" fillId="0" borderId="23" xfId="53" applyFont="1" applyFill="1" applyBorder="1" applyAlignment="1" applyProtection="1">
      <alignment horizontal="center" vertical="center" wrapText="1"/>
      <protection locked="0"/>
    </xf>
    <xf numFmtId="44" fontId="39" fillId="0" borderId="24" xfId="5" applyNumberFormat="1" applyFont="1" applyBorder="1" applyAlignment="1">
      <alignment horizontal="right" vertical="center" wrapText="1"/>
    </xf>
    <xf numFmtId="0" fontId="39" fillId="0" borderId="19" xfId="5" applyFont="1" applyBorder="1" applyAlignment="1" applyProtection="1">
      <alignment horizontal="center" vertical="center"/>
      <protection locked="0"/>
    </xf>
    <xf numFmtId="180" fontId="39" fillId="0" borderId="20" xfId="5" applyNumberFormat="1" applyFont="1" applyBorder="1" applyAlignment="1" applyProtection="1">
      <alignment horizontal="right" vertical="center"/>
      <protection locked="0"/>
    </xf>
    <xf numFmtId="184" fontId="39" fillId="0" borderId="20" xfId="18" applyNumberFormat="1" applyFont="1" applyFill="1" applyBorder="1" applyAlignment="1" applyProtection="1">
      <alignment horizontal="center" vertical="center"/>
      <protection locked="0"/>
    </xf>
    <xf numFmtId="44" fontId="39" fillId="0" borderId="20" xfId="53" applyFont="1" applyFill="1" applyBorder="1" applyAlignment="1" applyProtection="1">
      <alignment horizontal="center" vertical="center" wrapText="1"/>
      <protection locked="0"/>
    </xf>
    <xf numFmtId="44" fontId="39" fillId="0" borderId="21" xfId="5" applyNumberFormat="1" applyFont="1" applyBorder="1" applyAlignment="1">
      <alignment horizontal="right" vertical="center" wrapText="1"/>
    </xf>
    <xf numFmtId="180" fontId="38" fillId="0" borderId="59" xfId="17" applyNumberFormat="1" applyFont="1" applyBorder="1" applyAlignment="1">
      <alignment horizontal="right" vertical="center"/>
    </xf>
    <xf numFmtId="0" fontId="40" fillId="7" borderId="36" xfId="5" applyFont="1" applyFill="1" applyBorder="1" applyAlignment="1">
      <alignment horizontal="center" vertical="center"/>
    </xf>
    <xf numFmtId="0" fontId="40" fillId="7" borderId="66" xfId="5" applyFont="1" applyFill="1" applyBorder="1" applyAlignment="1">
      <alignment horizontal="center" vertical="center" wrapText="1"/>
    </xf>
    <xf numFmtId="0" fontId="40" fillId="7" borderId="17" xfId="5" applyFont="1" applyFill="1" applyBorder="1" applyAlignment="1">
      <alignment horizontal="center" vertical="center" wrapText="1"/>
    </xf>
    <xf numFmtId="170" fontId="40" fillId="5" borderId="33" xfId="27" applyFont="1" applyFill="1" applyBorder="1" applyProtection="1"/>
    <xf numFmtId="9" fontId="40" fillId="5" borderId="32" xfId="43" applyFont="1" applyFill="1" applyBorder="1" applyProtection="1"/>
    <xf numFmtId="9" fontId="38" fillId="2" borderId="32" xfId="17" applyNumberFormat="1" applyFont="1" applyFill="1" applyBorder="1" applyAlignment="1" applyProtection="1">
      <alignment horizontal="center" vertical="center"/>
      <protection locked="0"/>
    </xf>
    <xf numFmtId="0" fontId="40" fillId="5" borderId="68" xfId="5" applyFont="1" applyFill="1" applyBorder="1"/>
    <xf numFmtId="0" fontId="40" fillId="5" borderId="64" xfId="5" applyFont="1" applyFill="1" applyBorder="1"/>
    <xf numFmtId="0" fontId="40" fillId="5" borderId="40" xfId="5" applyFont="1" applyFill="1" applyBorder="1"/>
    <xf numFmtId="0" fontId="40" fillId="5" borderId="41" xfId="5" applyFont="1" applyFill="1" applyBorder="1"/>
    <xf numFmtId="170" fontId="40" fillId="5" borderId="41" xfId="27" applyFont="1" applyFill="1" applyBorder="1" applyProtection="1"/>
    <xf numFmtId="9" fontId="40" fillId="5" borderId="57" xfId="43" applyFont="1" applyFill="1" applyBorder="1" applyProtection="1"/>
    <xf numFmtId="9" fontId="38" fillId="2" borderId="20" xfId="17" applyNumberFormat="1" applyFont="1" applyFill="1" applyBorder="1" applyAlignment="1" applyProtection="1">
      <alignment horizontal="center" vertical="center"/>
      <protection locked="0"/>
    </xf>
    <xf numFmtId="180" fontId="38" fillId="4" borderId="59" xfId="5" applyNumberFormat="1" applyFont="1" applyFill="1" applyBorder="1" applyAlignment="1">
      <alignment horizontal="right" vertical="center"/>
    </xf>
    <xf numFmtId="182" fontId="40" fillId="4" borderId="59" xfId="5" applyNumberFormat="1" applyFont="1" applyFill="1" applyBorder="1" applyAlignment="1">
      <alignment horizontal="center" vertical="center" wrapText="1"/>
    </xf>
    <xf numFmtId="0" fontId="38" fillId="0" borderId="5" xfId="5" applyFont="1" applyBorder="1" applyProtection="1">
      <protection locked="0"/>
    </xf>
    <xf numFmtId="0" fontId="38" fillId="0" borderId="6" xfId="5" applyFont="1" applyBorder="1" applyProtection="1">
      <protection locked="0"/>
    </xf>
    <xf numFmtId="0" fontId="38" fillId="0" borderId="7" xfId="5" applyFont="1" applyBorder="1" applyProtection="1">
      <protection locked="0"/>
    </xf>
    <xf numFmtId="0" fontId="38" fillId="0" borderId="54" xfId="5" applyFont="1" applyBorder="1" applyProtection="1">
      <protection locked="0"/>
    </xf>
    <xf numFmtId="0" fontId="38" fillId="0" borderId="9" xfId="5" applyFont="1" applyBorder="1"/>
    <xf numFmtId="0" fontId="38" fillId="0" borderId="0" xfId="5" applyFont="1"/>
    <xf numFmtId="0" fontId="38" fillId="0" borderId="10" xfId="5" applyFont="1" applyBorder="1"/>
    <xf numFmtId="0" fontId="40" fillId="0" borderId="9" xfId="5" applyFont="1" applyBorder="1" applyAlignment="1">
      <alignment horizontal="justify" vertical="center" wrapText="1"/>
    </xf>
    <xf numFmtId="0" fontId="40" fillId="0" borderId="0" xfId="5" applyFont="1" applyAlignment="1">
      <alignment horizontal="justify" vertical="center" wrapText="1"/>
    </xf>
    <xf numFmtId="0" fontId="40" fillId="0" borderId="10" xfId="5" applyFont="1" applyBorder="1" applyAlignment="1">
      <alignment horizontal="justify" vertical="center" wrapText="1"/>
    </xf>
    <xf numFmtId="0" fontId="40" fillId="0" borderId="9" xfId="5" applyFont="1" applyBorder="1" applyAlignment="1" applyProtection="1">
      <alignment horizontal="justify" vertical="center" wrapText="1"/>
      <protection locked="0"/>
    </xf>
    <xf numFmtId="0" fontId="40" fillId="0" borderId="0" xfId="5" applyFont="1" applyAlignment="1" applyProtection="1">
      <alignment horizontal="justify" vertical="center" wrapText="1"/>
      <protection locked="0"/>
    </xf>
    <xf numFmtId="0" fontId="40" fillId="0" borderId="10" xfId="5" applyFont="1" applyBorder="1" applyAlignment="1" applyProtection="1">
      <alignment horizontal="justify" vertical="center" wrapText="1"/>
      <protection locked="0"/>
    </xf>
    <xf numFmtId="0" fontId="40" fillId="0" borderId="9" xfId="5" applyFont="1" applyBorder="1" applyAlignment="1" applyProtection="1">
      <alignment horizontal="left"/>
      <protection locked="0"/>
    </xf>
    <xf numFmtId="0" fontId="38" fillId="0" borderId="0" xfId="5" applyFont="1" applyAlignment="1" applyProtection="1">
      <alignment horizontal="center"/>
      <protection locked="0"/>
    </xf>
    <xf numFmtId="0" fontId="38" fillId="0" borderId="10" xfId="5" applyFont="1" applyBorder="1" applyAlignment="1" applyProtection="1">
      <alignment horizontal="center"/>
      <protection locked="0"/>
    </xf>
    <xf numFmtId="0" fontId="38" fillId="0" borderId="64" xfId="5" applyFont="1" applyBorder="1" applyProtection="1">
      <protection locked="0"/>
    </xf>
    <xf numFmtId="0" fontId="38" fillId="0" borderId="0" xfId="5" applyFont="1" applyAlignment="1" applyProtection="1">
      <alignment horizontal="left"/>
      <protection locked="0"/>
    </xf>
    <xf numFmtId="0" fontId="38" fillId="0" borderId="9" xfId="5" applyFont="1" applyBorder="1" applyAlignment="1" applyProtection="1">
      <alignment horizontal="left"/>
      <protection locked="0"/>
    </xf>
    <xf numFmtId="0" fontId="38" fillId="0" borderId="11" xfId="5" applyFont="1" applyBorder="1" applyAlignment="1" applyProtection="1">
      <alignment horizontal="left"/>
      <protection locked="0"/>
    </xf>
    <xf numFmtId="0" fontId="38" fillId="0" borderId="12" xfId="5" applyFont="1" applyBorder="1" applyAlignment="1" applyProtection="1">
      <alignment horizontal="left"/>
      <protection locked="0"/>
    </xf>
    <xf numFmtId="0" fontId="38" fillId="0" borderId="12" xfId="5" applyFont="1" applyBorder="1" applyProtection="1">
      <protection locked="0"/>
    </xf>
    <xf numFmtId="0" fontId="38" fillId="0" borderId="52" xfId="5" applyFont="1" applyBorder="1" applyProtection="1">
      <protection locked="0"/>
    </xf>
    <xf numFmtId="0" fontId="39" fillId="0" borderId="0" xfId="51" applyFont="1" applyProtection="1">
      <protection locked="0"/>
    </xf>
    <xf numFmtId="4" fontId="10" fillId="0" borderId="18" xfId="5" applyNumberFormat="1" applyFont="1" applyBorder="1" applyAlignment="1">
      <alignment horizontal="center" vertical="center" wrapText="1"/>
    </xf>
    <xf numFmtId="4" fontId="10" fillId="0" borderId="21" xfId="5" applyNumberFormat="1" applyFont="1" applyBorder="1" applyAlignment="1">
      <alignment horizontal="center" vertical="center" wrapText="1"/>
    </xf>
    <xf numFmtId="0" fontId="10" fillId="0" borderId="17" xfId="6" applyFont="1" applyBorder="1" applyAlignment="1">
      <alignment horizontal="center" vertical="center" wrapText="1"/>
    </xf>
    <xf numFmtId="0" fontId="10" fillId="0" borderId="16" xfId="5" applyFont="1" applyBorder="1" applyAlignment="1">
      <alignment horizontal="center" vertical="center" wrapText="1"/>
    </xf>
    <xf numFmtId="0" fontId="10" fillId="0" borderId="19" xfId="5" applyFont="1" applyBorder="1" applyAlignment="1">
      <alignment horizontal="center" vertical="center" wrapText="1"/>
    </xf>
    <xf numFmtId="0" fontId="10" fillId="0" borderId="17" xfId="5" applyFont="1" applyBorder="1" applyAlignment="1">
      <alignment horizontal="center" vertical="center" wrapText="1"/>
    </xf>
    <xf numFmtId="0" fontId="10" fillId="0" borderId="20" xfId="5" applyFont="1" applyBorder="1" applyAlignment="1">
      <alignment horizontal="center" vertical="center" wrapText="1"/>
    </xf>
    <xf numFmtId="4" fontId="10" fillId="0" borderId="17" xfId="5" applyNumberFormat="1" applyFont="1" applyBorder="1" applyAlignment="1">
      <alignment horizontal="center" vertical="center" wrapText="1"/>
    </xf>
    <xf numFmtId="4" fontId="10" fillId="0" borderId="20" xfId="5" applyNumberFormat="1" applyFont="1" applyBorder="1" applyAlignment="1">
      <alignment horizontal="center" vertical="center" wrapText="1"/>
    </xf>
    <xf numFmtId="0" fontId="13" fillId="2" borderId="30" xfId="38" applyFont="1" applyFill="1" applyBorder="1" applyAlignment="1">
      <alignment horizontal="left" vertical="center" wrapText="1"/>
    </xf>
    <xf numFmtId="0" fontId="13" fillId="2" borderId="33" xfId="38" applyFont="1" applyFill="1" applyBorder="1" applyAlignment="1">
      <alignment horizontal="left" vertical="center" wrapText="1"/>
    </xf>
    <xf numFmtId="0" fontId="13" fillId="2" borderId="37" xfId="38" applyFont="1" applyFill="1" applyBorder="1" applyAlignment="1">
      <alignment horizontal="left" vertical="center" wrapText="1"/>
    </xf>
    <xf numFmtId="0" fontId="10" fillId="2" borderId="23" xfId="38" applyFont="1" applyFill="1" applyBorder="1" applyAlignment="1">
      <alignment horizontal="center" vertical="center" wrapText="1"/>
    </xf>
    <xf numFmtId="0" fontId="10" fillId="2" borderId="23" xfId="38" applyFont="1" applyFill="1" applyBorder="1" applyAlignment="1">
      <alignment horizontal="center" vertical="center"/>
    </xf>
    <xf numFmtId="0" fontId="13" fillId="2" borderId="30" xfId="0" applyFont="1" applyFill="1" applyBorder="1" applyAlignment="1">
      <alignment vertical="center" wrapText="1"/>
    </xf>
    <xf numFmtId="0" fontId="13" fillId="2" borderId="33" xfId="0" applyFont="1" applyFill="1" applyBorder="1" applyAlignment="1">
      <alignment vertical="center" wrapText="1"/>
    </xf>
    <xf numFmtId="0" fontId="13" fillId="2" borderId="32" xfId="0" applyFont="1" applyFill="1" applyBorder="1" applyAlignment="1">
      <alignment vertical="center" wrapText="1"/>
    </xf>
    <xf numFmtId="3" fontId="10" fillId="2" borderId="23" xfId="38" applyNumberFormat="1" applyFont="1" applyFill="1" applyBorder="1" applyAlignment="1">
      <alignment horizontal="center" vertical="center" wrapText="1"/>
    </xf>
    <xf numFmtId="3" fontId="10" fillId="2" borderId="23" xfId="38" applyNumberFormat="1" applyFont="1" applyFill="1" applyBorder="1" applyAlignment="1">
      <alignment horizontal="center" vertical="center"/>
    </xf>
    <xf numFmtId="0" fontId="13" fillId="2" borderId="30" xfId="38" applyFont="1" applyFill="1" applyBorder="1" applyAlignment="1">
      <alignment vertical="center" wrapText="1"/>
    </xf>
    <xf numFmtId="0" fontId="13" fillId="2" borderId="33" xfId="38" applyFont="1" applyFill="1" applyBorder="1" applyAlignment="1">
      <alignment vertical="center" wrapText="1"/>
    </xf>
    <xf numFmtId="0" fontId="13" fillId="2" borderId="32" xfId="38" applyFont="1" applyFill="1" applyBorder="1" applyAlignment="1">
      <alignment vertical="center" wrapText="1"/>
    </xf>
    <xf numFmtId="0" fontId="10" fillId="0" borderId="30" xfId="12" applyFont="1" applyBorder="1" applyAlignment="1">
      <alignment horizontal="right" vertical="center"/>
    </xf>
    <xf numFmtId="0" fontId="10" fillId="0" borderId="33" xfId="12" applyFont="1" applyBorder="1" applyAlignment="1">
      <alignment horizontal="right" vertical="center"/>
    </xf>
    <xf numFmtId="0" fontId="10" fillId="0" borderId="32" xfId="12" applyFont="1" applyBorder="1" applyAlignment="1">
      <alignment horizontal="right" vertical="center"/>
    </xf>
    <xf numFmtId="0" fontId="10" fillId="0" borderId="35" xfId="14" applyFont="1" applyBorder="1" applyAlignment="1">
      <alignment horizontal="right" vertical="center"/>
    </xf>
    <xf numFmtId="0" fontId="10" fillId="0" borderId="36" xfId="14" applyFont="1" applyBorder="1" applyAlignment="1">
      <alignment horizontal="right" vertical="center"/>
    </xf>
    <xf numFmtId="0" fontId="10" fillId="3" borderId="36" xfId="14" applyFont="1" applyFill="1" applyBorder="1" applyAlignment="1">
      <alignment horizontal="left" vertical="center" wrapText="1"/>
    </xf>
    <xf numFmtId="0" fontId="10" fillId="3" borderId="43" xfId="14" applyFont="1" applyFill="1" applyBorder="1" applyAlignment="1">
      <alignment horizontal="left" vertical="center" wrapText="1"/>
    </xf>
    <xf numFmtId="3" fontId="10" fillId="2" borderId="28" xfId="38" applyNumberFormat="1" applyFont="1" applyFill="1" applyBorder="1" applyAlignment="1">
      <alignment horizontal="center" vertical="center" wrapText="1"/>
    </xf>
    <xf numFmtId="0" fontId="15" fillId="0" borderId="5" xfId="38" applyFont="1" applyBorder="1" applyAlignment="1">
      <alignment horizontal="center" vertical="center"/>
    </xf>
    <xf numFmtId="0" fontId="15" fillId="0" borderId="6" xfId="38" applyFont="1" applyBorder="1" applyAlignment="1">
      <alignment horizontal="center" vertical="center"/>
    </xf>
    <xf numFmtId="0" fontId="15" fillId="0" borderId="7" xfId="38" applyFont="1" applyBorder="1" applyAlignment="1">
      <alignment horizontal="center" vertical="center"/>
    </xf>
    <xf numFmtId="0" fontId="15" fillId="0" borderId="9" xfId="38" applyFont="1" applyBorder="1" applyAlignment="1">
      <alignment horizontal="center" vertical="center"/>
    </xf>
    <xf numFmtId="0" fontId="15" fillId="0" borderId="0" xfId="38" applyFont="1" applyAlignment="1">
      <alignment horizontal="center" vertical="center"/>
    </xf>
    <xf numFmtId="0" fontId="15" fillId="0" borderId="10" xfId="38" applyFont="1" applyBorder="1" applyAlignment="1">
      <alignment horizontal="center" vertical="center"/>
    </xf>
    <xf numFmtId="0" fontId="21" fillId="2" borderId="9" xfId="38" applyFont="1" applyFill="1" applyBorder="1" applyAlignment="1">
      <alignment horizontal="center" vertical="center"/>
    </xf>
    <xf numFmtId="0" fontId="21" fillId="2" borderId="0" xfId="38" applyFont="1" applyFill="1" applyAlignment="1">
      <alignment horizontal="center" vertical="center"/>
    </xf>
    <xf numFmtId="0" fontId="21" fillId="2" borderId="10" xfId="38" applyFont="1" applyFill="1" applyBorder="1" applyAlignment="1">
      <alignment horizontal="center" vertical="center"/>
    </xf>
    <xf numFmtId="0" fontId="23" fillId="0" borderId="69" xfId="0" applyFont="1" applyBorder="1" applyAlignment="1">
      <alignment horizontal="center" wrapText="1"/>
    </xf>
    <xf numFmtId="0" fontId="23" fillId="0" borderId="70" xfId="0" applyFont="1" applyBorder="1" applyAlignment="1">
      <alignment horizontal="center" wrapText="1"/>
    </xf>
    <xf numFmtId="0" fontId="23" fillId="0" borderId="71" xfId="0" applyFont="1" applyBorder="1" applyAlignment="1">
      <alignment horizontal="center" wrapText="1"/>
    </xf>
    <xf numFmtId="0" fontId="13" fillId="0" borderId="30" xfId="14" applyFont="1" applyBorder="1" applyAlignment="1">
      <alignment horizontal="left" vertical="center"/>
    </xf>
    <xf numFmtId="0" fontId="13" fillId="0" borderId="33" xfId="14" applyFont="1" applyBorder="1" applyAlignment="1">
      <alignment horizontal="left" vertical="center"/>
    </xf>
    <xf numFmtId="0" fontId="21" fillId="0" borderId="9" xfId="38" applyFont="1" applyBorder="1" applyAlignment="1">
      <alignment horizontal="center" vertical="center"/>
    </xf>
    <xf numFmtId="0" fontId="21" fillId="0" borderId="0" xfId="38" applyFont="1" applyAlignment="1">
      <alignment horizontal="center" vertical="center"/>
    </xf>
    <xf numFmtId="0" fontId="21" fillId="0" borderId="10" xfId="38" applyFont="1" applyBorder="1" applyAlignment="1">
      <alignment horizontal="center" vertical="center"/>
    </xf>
    <xf numFmtId="0" fontId="10" fillId="0" borderId="13" xfId="5" applyFont="1" applyBorder="1" applyAlignment="1">
      <alignment horizontal="right" vertical="center"/>
    </xf>
    <xf numFmtId="0" fontId="10" fillId="0" borderId="15" xfId="5" applyFont="1" applyBorder="1" applyAlignment="1">
      <alignment horizontal="right" vertical="center"/>
    </xf>
    <xf numFmtId="0" fontId="10" fillId="0" borderId="34" xfId="5" applyFont="1" applyBorder="1" applyAlignment="1">
      <alignment horizontal="right" vertical="center"/>
    </xf>
    <xf numFmtId="0" fontId="21" fillId="0" borderId="9" xfId="38" applyFont="1" applyBorder="1" applyAlignment="1">
      <alignment horizontal="center" vertical="center" wrapText="1"/>
    </xf>
    <xf numFmtId="0" fontId="21" fillId="0" borderId="0" xfId="38" applyFont="1" applyAlignment="1">
      <alignment horizontal="center" vertical="center" wrapText="1"/>
    </xf>
    <xf numFmtId="0" fontId="21" fillId="0" borderId="10" xfId="38" applyFont="1" applyBorder="1" applyAlignment="1">
      <alignment horizontal="center" vertical="center" wrapText="1"/>
    </xf>
    <xf numFmtId="0" fontId="10" fillId="0" borderId="9" xfId="38" applyFont="1" applyBorder="1" applyAlignment="1">
      <alignment horizontal="center" vertical="center"/>
    </xf>
    <xf numFmtId="0" fontId="10" fillId="0" borderId="0" xfId="38" applyFont="1" applyAlignment="1">
      <alignment horizontal="center" vertical="center"/>
    </xf>
    <xf numFmtId="0" fontId="10" fillId="0" borderId="10" xfId="38" applyFont="1" applyBorder="1" applyAlignment="1">
      <alignment horizontal="center" vertical="center"/>
    </xf>
    <xf numFmtId="0" fontId="9" fillId="0" borderId="13" xfId="5" applyFont="1" applyBorder="1" applyAlignment="1">
      <alignment horizontal="left" vertical="center"/>
    </xf>
    <xf numFmtId="0" fontId="9" fillId="0" borderId="15" xfId="5" applyFont="1" applyBorder="1" applyAlignment="1">
      <alignment horizontal="left" vertical="center"/>
    </xf>
    <xf numFmtId="0" fontId="9" fillId="0" borderId="14" xfId="5" applyFont="1" applyBorder="1" applyAlignment="1">
      <alignment horizontal="left" vertical="center"/>
    </xf>
    <xf numFmtId="0" fontId="28" fillId="2" borderId="6" xfId="51" applyFont="1" applyFill="1" applyBorder="1" applyAlignment="1" applyProtection="1">
      <alignment horizontal="center"/>
      <protection locked="0"/>
    </xf>
    <xf numFmtId="0" fontId="28" fillId="2" borderId="0" xfId="51" applyFont="1" applyFill="1" applyAlignment="1" applyProtection="1">
      <alignment horizontal="center"/>
      <protection locked="0"/>
    </xf>
    <xf numFmtId="0" fontId="31" fillId="2" borderId="9" xfId="51" applyFont="1" applyFill="1" applyBorder="1" applyAlignment="1" applyProtection="1">
      <alignment horizontal="left" vertical="center"/>
      <protection locked="0"/>
    </xf>
    <xf numFmtId="0" fontId="31" fillId="2" borderId="0" xfId="51" applyFont="1" applyFill="1" applyAlignment="1" applyProtection="1">
      <alignment horizontal="left" vertical="center"/>
      <protection locked="0"/>
    </xf>
    <xf numFmtId="0" fontId="31" fillId="2" borderId="0" xfId="51" applyFont="1" applyFill="1" applyAlignment="1" applyProtection="1">
      <alignment horizontal="center" vertical="top"/>
      <protection locked="0"/>
    </xf>
    <xf numFmtId="0" fontId="32" fillId="2" borderId="0" xfId="51" applyFont="1" applyFill="1" applyAlignment="1" applyProtection="1">
      <alignment horizontal="center" vertical="top"/>
      <protection locked="0"/>
    </xf>
    <xf numFmtId="0" fontId="27" fillId="2" borderId="5" xfId="51" applyFont="1" applyFill="1" applyBorder="1" applyAlignment="1">
      <alignment horizontal="center"/>
    </xf>
    <xf numFmtId="0" fontId="27" fillId="2" borderId="9" xfId="51" applyFont="1" applyFill="1" applyBorder="1" applyAlignment="1">
      <alignment horizontal="center"/>
    </xf>
    <xf numFmtId="0" fontId="27" fillId="2" borderId="11" xfId="51" applyFont="1" applyFill="1" applyBorder="1" applyAlignment="1">
      <alignment horizontal="center"/>
    </xf>
    <xf numFmtId="0" fontId="28" fillId="5" borderId="6" xfId="51" applyFont="1" applyFill="1" applyBorder="1" applyAlignment="1">
      <alignment horizontal="center"/>
    </xf>
    <xf numFmtId="0" fontId="28" fillId="5" borderId="7" xfId="51" applyFont="1" applyFill="1" applyBorder="1" applyAlignment="1">
      <alignment horizontal="center"/>
    </xf>
    <xf numFmtId="0" fontId="29" fillId="5" borderId="73" xfId="52" applyFont="1" applyFill="1" applyBorder="1" applyAlignment="1">
      <alignment horizontal="center" vertical="center"/>
    </xf>
    <xf numFmtId="0" fontId="29" fillId="5" borderId="27" xfId="52" applyFont="1" applyFill="1" applyBorder="1" applyAlignment="1">
      <alignment horizontal="center" vertical="center"/>
    </xf>
    <xf numFmtId="0" fontId="29" fillId="5" borderId="61" xfId="52" applyFont="1" applyFill="1" applyBorder="1" applyAlignment="1">
      <alignment horizontal="center" vertical="center"/>
    </xf>
    <xf numFmtId="0" fontId="29" fillId="5" borderId="74" xfId="52" applyFont="1" applyFill="1" applyBorder="1" applyAlignment="1">
      <alignment horizontal="center" vertical="center"/>
    </xf>
    <xf numFmtId="0" fontId="29" fillId="5" borderId="53" xfId="52" applyFont="1" applyFill="1" applyBorder="1" applyAlignment="1">
      <alignment horizontal="center" vertical="center"/>
    </xf>
    <xf numFmtId="0" fontId="29" fillId="5" borderId="31" xfId="52" applyFont="1" applyFill="1" applyBorder="1" applyAlignment="1">
      <alignment horizontal="center" vertical="center"/>
    </xf>
    <xf numFmtId="0" fontId="27" fillId="2" borderId="12" xfId="51" applyFont="1" applyFill="1" applyBorder="1" applyAlignment="1" applyProtection="1">
      <alignment horizontal="center"/>
      <protection locked="0"/>
    </xf>
    <xf numFmtId="0" fontId="27" fillId="2" borderId="52" xfId="51" applyFont="1" applyFill="1" applyBorder="1" applyAlignment="1" applyProtection="1">
      <alignment horizontal="center"/>
      <protection locked="0"/>
    </xf>
    <xf numFmtId="0" fontId="27" fillId="5" borderId="58" xfId="52" applyFont="1" applyFill="1" applyBorder="1" applyAlignment="1">
      <alignment horizontal="center" vertical="center"/>
    </xf>
    <xf numFmtId="0" fontId="27" fillId="5" borderId="62" xfId="52" applyFont="1" applyFill="1" applyBorder="1" applyAlignment="1">
      <alignment horizontal="center" vertical="center"/>
    </xf>
    <xf numFmtId="0" fontId="27" fillId="5" borderId="26" xfId="52" applyFont="1" applyFill="1" applyBorder="1" applyAlignment="1">
      <alignment horizontal="center" vertical="center"/>
    </xf>
    <xf numFmtId="0" fontId="31" fillId="5" borderId="0" xfId="51" applyFont="1" applyFill="1" applyAlignment="1">
      <alignment horizontal="center"/>
    </xf>
    <xf numFmtId="0" fontId="31" fillId="5" borderId="10" xfId="51" applyFont="1" applyFill="1" applyBorder="1" applyAlignment="1">
      <alignment horizontal="center"/>
    </xf>
    <xf numFmtId="0" fontId="31" fillId="5" borderId="0" xfId="51" applyFont="1" applyFill="1" applyAlignment="1">
      <alignment horizontal="center" vertical="center"/>
    </xf>
    <xf numFmtId="0" fontId="31" fillId="5" borderId="10" xfId="51" applyFont="1" applyFill="1" applyBorder="1" applyAlignment="1">
      <alignment horizontal="center" vertical="center"/>
    </xf>
    <xf numFmtId="0" fontId="29" fillId="5" borderId="38" xfId="52" applyFont="1" applyFill="1" applyBorder="1" applyAlignment="1">
      <alignment horizontal="center" vertical="center"/>
    </xf>
    <xf numFmtId="0" fontId="29" fillId="5" borderId="63" xfId="52" applyFont="1" applyFill="1" applyBorder="1" applyAlignment="1">
      <alignment horizontal="center" vertical="center"/>
    </xf>
    <xf numFmtId="0" fontId="29" fillId="5" borderId="75" xfId="52" applyFont="1" applyFill="1" applyBorder="1" applyAlignment="1">
      <alignment horizontal="center" vertical="center"/>
    </xf>
    <xf numFmtId="0" fontId="29" fillId="5" borderId="50" xfId="52" applyFont="1" applyFill="1" applyBorder="1" applyAlignment="1">
      <alignment horizontal="center" vertical="center"/>
    </xf>
    <xf numFmtId="0" fontId="29" fillId="5" borderId="39" xfId="52" applyFont="1" applyFill="1" applyBorder="1" applyAlignment="1">
      <alignment horizontal="center" vertical="center"/>
    </xf>
    <xf numFmtId="0" fontId="29" fillId="5" borderId="51" xfId="52" applyFont="1" applyFill="1" applyBorder="1" applyAlignment="1">
      <alignment horizontal="center" vertical="center"/>
    </xf>
    <xf numFmtId="0" fontId="28" fillId="5" borderId="12" xfId="51" applyFont="1" applyFill="1" applyBorder="1" applyAlignment="1">
      <alignment horizontal="center"/>
    </xf>
    <xf numFmtId="0" fontId="28" fillId="5" borderId="52" xfId="51" applyFont="1" applyFill="1" applyBorder="1" applyAlignment="1">
      <alignment horizontal="center"/>
    </xf>
    <xf numFmtId="0" fontId="40" fillId="6" borderId="47" xfId="5" applyFont="1" applyFill="1" applyBorder="1" applyAlignment="1">
      <alignment horizontal="center" vertical="center" wrapText="1"/>
    </xf>
    <xf numFmtId="0" fontId="40" fillId="6" borderId="60" xfId="5" applyFont="1" applyFill="1" applyBorder="1" applyAlignment="1">
      <alignment horizontal="center" vertical="center" wrapText="1"/>
    </xf>
    <xf numFmtId="0" fontId="40" fillId="6" borderId="48" xfId="5" applyFont="1" applyFill="1" applyBorder="1" applyAlignment="1">
      <alignment horizontal="center" vertical="center" wrapText="1"/>
    </xf>
    <xf numFmtId="0" fontId="40" fillId="7" borderId="60" xfId="5" applyFont="1" applyFill="1" applyBorder="1" applyAlignment="1">
      <alignment horizontal="center" vertical="center" wrapText="1"/>
    </xf>
    <xf numFmtId="0" fontId="40" fillId="7" borderId="60" xfId="5" applyFont="1" applyFill="1" applyBorder="1" applyAlignment="1">
      <alignment horizontal="center" vertical="center"/>
    </xf>
    <xf numFmtId="0" fontId="40" fillId="0" borderId="51" xfId="50" applyFont="1" applyFill="1" applyBorder="1" applyAlignment="1">
      <alignment horizontal="center" vertical="center" wrapText="1"/>
    </xf>
    <xf numFmtId="0" fontId="40" fillId="0" borderId="51" xfId="5" applyFont="1" applyBorder="1" applyAlignment="1">
      <alignment horizontal="center" vertical="center" wrapText="1"/>
    </xf>
    <xf numFmtId="0" fontId="32" fillId="2" borderId="9" xfId="51" applyFont="1" applyFill="1" applyBorder="1" applyAlignment="1" applyProtection="1">
      <alignment horizontal="left" vertical="center"/>
      <protection locked="0"/>
    </xf>
    <xf numFmtId="0" fontId="32" fillId="2" borderId="0" xfId="51" applyFont="1" applyFill="1" applyAlignment="1" applyProtection="1">
      <alignment horizontal="left" vertical="center"/>
      <protection locked="0"/>
    </xf>
    <xf numFmtId="0" fontId="31" fillId="2" borderId="0" xfId="51" applyFont="1" applyFill="1" applyAlignment="1" applyProtection="1">
      <alignment horizontal="center" vertical="center"/>
      <protection locked="0"/>
    </xf>
    <xf numFmtId="0" fontId="34" fillId="2" borderId="54" xfId="51" applyFont="1" applyFill="1" applyBorder="1" applyAlignment="1" applyProtection="1">
      <alignment horizontal="center"/>
      <protection locked="0"/>
    </xf>
    <xf numFmtId="0" fontId="31" fillId="2" borderId="0" xfId="51" applyFont="1" applyFill="1" applyAlignment="1" applyProtection="1">
      <alignment horizontal="center"/>
      <protection locked="0"/>
    </xf>
    <xf numFmtId="0" fontId="27" fillId="2" borderId="54" xfId="51" applyFont="1" applyFill="1" applyBorder="1" applyAlignment="1" applyProtection="1">
      <alignment horizontal="center" vertical="center"/>
      <protection locked="0"/>
    </xf>
    <xf numFmtId="0" fontId="38" fillId="0" borderId="55" xfId="5" applyFont="1" applyBorder="1" applyAlignment="1" applyProtection="1">
      <alignment horizontal="left" vertical="center" wrapText="1"/>
      <protection locked="0"/>
    </xf>
    <xf numFmtId="0" fontId="38" fillId="0" borderId="33" xfId="5" applyFont="1" applyBorder="1" applyAlignment="1" applyProtection="1">
      <alignment horizontal="left" vertical="center" wrapText="1"/>
      <protection locked="0"/>
    </xf>
    <xf numFmtId="0" fontId="38" fillId="0" borderId="32" xfId="5" applyFont="1" applyBorder="1" applyAlignment="1" applyProtection="1">
      <alignment horizontal="left" vertical="center" wrapText="1"/>
      <protection locked="0"/>
    </xf>
    <xf numFmtId="183" fontId="38" fillId="0" borderId="23" xfId="5" applyNumberFormat="1" applyFont="1" applyBorder="1" applyAlignment="1" applyProtection="1">
      <alignment horizontal="center" vertical="center" wrapText="1"/>
      <protection locked="0"/>
    </xf>
    <xf numFmtId="0" fontId="38" fillId="0" borderId="23" xfId="5" applyFont="1" applyBorder="1" applyAlignment="1" applyProtection="1">
      <alignment horizontal="left" vertical="center" wrapText="1"/>
      <protection locked="0"/>
    </xf>
    <xf numFmtId="0" fontId="40" fillId="7" borderId="30" xfId="5" applyFont="1" applyFill="1" applyBorder="1" applyAlignment="1">
      <alignment horizontal="left" vertical="center"/>
    </xf>
    <xf numFmtId="0" fontId="40" fillId="7" borderId="33" xfId="5" applyFont="1" applyFill="1" applyBorder="1" applyAlignment="1">
      <alignment horizontal="left" vertical="center"/>
    </xf>
    <xf numFmtId="0" fontId="40" fillId="7" borderId="37" xfId="5" applyFont="1" applyFill="1" applyBorder="1" applyAlignment="1">
      <alignment horizontal="left" vertical="center"/>
    </xf>
    <xf numFmtId="0" fontId="40" fillId="5" borderId="68" xfId="5" applyFont="1" applyFill="1" applyBorder="1" applyAlignment="1">
      <alignment horizontal="center"/>
    </xf>
    <xf numFmtId="0" fontId="40" fillId="5" borderId="64" xfId="5" applyFont="1" applyFill="1" applyBorder="1" applyAlignment="1">
      <alignment horizontal="center"/>
    </xf>
    <xf numFmtId="0" fontId="40" fillId="5" borderId="76" xfId="5" applyFont="1" applyFill="1" applyBorder="1" applyAlignment="1">
      <alignment horizontal="center"/>
    </xf>
    <xf numFmtId="0" fontId="40" fillId="7" borderId="77" xfId="5" applyFont="1" applyFill="1" applyBorder="1" applyAlignment="1">
      <alignment horizontal="center" vertical="center" wrapText="1"/>
    </xf>
    <xf numFmtId="0" fontId="38" fillId="0" borderId="17" xfId="5" applyFont="1" applyBorder="1" applyAlignment="1" applyProtection="1">
      <alignment horizontal="left" vertical="center" wrapText="1"/>
      <protection locked="0"/>
    </xf>
    <xf numFmtId="183" fontId="38" fillId="0" borderId="17" xfId="5" applyNumberFormat="1" applyFont="1" applyBorder="1" applyAlignment="1" applyProtection="1">
      <alignment horizontal="center" vertical="center" wrapText="1"/>
      <protection locked="0"/>
    </xf>
    <xf numFmtId="0" fontId="38" fillId="0" borderId="20" xfId="5" applyFont="1" applyBorder="1" applyAlignment="1" applyProtection="1">
      <alignment horizontal="left" vertical="center" wrapText="1"/>
      <protection locked="0"/>
    </xf>
    <xf numFmtId="183" fontId="38" fillId="0" borderId="20" xfId="5" applyNumberFormat="1" applyFont="1" applyBorder="1" applyAlignment="1" applyProtection="1">
      <alignment horizontal="center" vertical="center" wrapText="1"/>
      <protection locked="0"/>
    </xf>
    <xf numFmtId="0" fontId="38" fillId="0" borderId="51" xfId="5" applyFont="1" applyBorder="1" applyAlignment="1" applyProtection="1">
      <alignment horizontal="left" vertical="center" wrapText="1"/>
      <protection locked="0"/>
    </xf>
    <xf numFmtId="10" fontId="38" fillId="0" borderId="51" xfId="43" applyNumberFormat="1" applyFont="1" applyFill="1" applyBorder="1" applyAlignment="1" applyProtection="1">
      <alignment horizontal="center" vertical="center"/>
      <protection locked="0"/>
    </xf>
    <xf numFmtId="0" fontId="40" fillId="4" borderId="11" xfId="5" applyFont="1" applyFill="1" applyBorder="1" applyAlignment="1">
      <alignment horizontal="right"/>
    </xf>
    <xf numFmtId="0" fontId="40" fillId="4" borderId="12" xfId="5" applyFont="1" applyFill="1" applyBorder="1" applyAlignment="1">
      <alignment horizontal="right"/>
    </xf>
    <xf numFmtId="0" fontId="40" fillId="4" borderId="52" xfId="5" applyFont="1" applyFill="1" applyBorder="1" applyAlignment="1">
      <alignment horizontal="right"/>
    </xf>
    <xf numFmtId="0" fontId="40" fillId="7" borderId="30" xfId="5" applyFont="1" applyFill="1" applyBorder="1" applyAlignment="1">
      <alignment horizontal="left" vertical="center" wrapText="1"/>
    </xf>
    <xf numFmtId="0" fontId="40" fillId="7" borderId="33" xfId="5" applyFont="1" applyFill="1" applyBorder="1" applyAlignment="1">
      <alignment horizontal="left" vertical="center" wrapText="1"/>
    </xf>
    <xf numFmtId="0" fontId="40" fillId="7" borderId="37" xfId="5" applyFont="1" applyFill="1" applyBorder="1" applyAlignment="1">
      <alignment horizontal="left" vertical="center" wrapText="1"/>
    </xf>
    <xf numFmtId="44" fontId="38" fillId="0" borderId="23" xfId="53" applyFont="1" applyBorder="1" applyAlignment="1" applyProtection="1">
      <alignment vertical="center" wrapText="1"/>
      <protection locked="0"/>
    </xf>
    <xf numFmtId="0" fontId="38" fillId="5" borderId="68" xfId="5" applyFont="1" applyFill="1" applyBorder="1" applyAlignment="1">
      <alignment horizontal="center" vertical="center" wrapText="1"/>
    </xf>
    <xf numFmtId="0" fontId="38" fillId="5" borderId="64" xfId="5" applyFont="1" applyFill="1" applyBorder="1" applyAlignment="1">
      <alignment horizontal="center" vertical="center" wrapText="1"/>
    </xf>
    <xf numFmtId="0" fontId="38" fillId="5" borderId="76" xfId="5" applyFont="1" applyFill="1" applyBorder="1" applyAlignment="1">
      <alignment horizontal="center" vertical="center" wrapText="1"/>
    </xf>
    <xf numFmtId="44" fontId="38" fillId="0" borderId="17" xfId="53" applyFont="1" applyBorder="1" applyAlignment="1" applyProtection="1">
      <alignment vertical="center" wrapText="1"/>
      <protection locked="0"/>
    </xf>
    <xf numFmtId="44" fontId="38" fillId="0" borderId="20" xfId="53" applyFont="1" applyBorder="1" applyAlignment="1" applyProtection="1">
      <alignment vertical="center" wrapText="1"/>
      <protection locked="0"/>
    </xf>
    <xf numFmtId="0" fontId="40" fillId="4" borderId="50" xfId="5" applyFont="1" applyFill="1" applyBorder="1" applyAlignment="1">
      <alignment horizontal="right"/>
    </xf>
    <xf numFmtId="0" fontId="40" fillId="4" borderId="51" xfId="5" applyFont="1" applyFill="1" applyBorder="1" applyAlignment="1">
      <alignment horizontal="right"/>
    </xf>
    <xf numFmtId="0" fontId="38" fillId="0" borderId="20" xfId="51" applyFont="1" applyBorder="1" applyAlignment="1" applyProtection="1">
      <alignment horizontal="left" vertical="center" wrapText="1"/>
      <protection locked="0"/>
    </xf>
    <xf numFmtId="0" fontId="38" fillId="2" borderId="40" xfId="5" applyFont="1" applyFill="1" applyBorder="1" applyAlignment="1">
      <alignment horizontal="center" vertical="center"/>
    </xf>
    <xf numFmtId="0" fontId="38" fillId="2" borderId="41" xfId="5" applyFont="1" applyFill="1" applyBorder="1" applyAlignment="1">
      <alignment horizontal="center" vertical="center"/>
    </xf>
    <xf numFmtId="0" fontId="38" fillId="2" borderId="42" xfId="5" applyFont="1" applyFill="1" applyBorder="1" applyAlignment="1">
      <alignment horizontal="center" vertical="center"/>
    </xf>
    <xf numFmtId="0" fontId="38" fillId="0" borderId="68" xfId="5" applyFont="1" applyBorder="1" applyAlignment="1">
      <alignment horizontal="center" vertical="center" wrapText="1"/>
    </xf>
    <xf numFmtId="0" fontId="38" fillId="0" borderId="64" xfId="5" applyFont="1" applyBorder="1" applyAlignment="1">
      <alignment horizontal="center" vertical="center" wrapText="1"/>
    </xf>
    <xf numFmtId="0" fontId="38" fillId="0" borderId="76" xfId="5" applyFont="1" applyBorder="1" applyAlignment="1">
      <alignment horizontal="center" vertical="center" wrapText="1"/>
    </xf>
    <xf numFmtId="0" fontId="38" fillId="0" borderId="17" xfId="51" applyFont="1" applyBorder="1" applyAlignment="1" applyProtection="1">
      <alignment horizontal="left" vertical="center" wrapText="1"/>
      <protection locked="0"/>
    </xf>
    <xf numFmtId="0" fontId="38" fillId="0" borderId="23" xfId="51" applyFont="1" applyBorder="1" applyAlignment="1" applyProtection="1">
      <alignment horizontal="left" vertical="center" wrapText="1"/>
      <protection locked="0"/>
    </xf>
    <xf numFmtId="0" fontId="39" fillId="0" borderId="23" xfId="50" applyFont="1" applyFill="1" applyBorder="1" applyAlignment="1">
      <alignment horizontal="left" vertical="center" wrapText="1"/>
    </xf>
    <xf numFmtId="186" fontId="39" fillId="0" borderId="23" xfId="5" applyNumberFormat="1" applyFont="1" applyBorder="1" applyAlignment="1" applyProtection="1">
      <alignment horizontal="center" vertical="center"/>
      <protection locked="0"/>
    </xf>
    <xf numFmtId="0" fontId="39" fillId="0" borderId="17" xfId="50" applyFont="1" applyFill="1" applyBorder="1" applyAlignment="1">
      <alignment horizontal="left" vertical="center" wrapText="1"/>
    </xf>
    <xf numFmtId="186" fontId="39" fillId="0" borderId="17" xfId="5" applyNumberFormat="1" applyFont="1" applyBorder="1" applyAlignment="1" applyProtection="1">
      <alignment horizontal="center" vertical="center"/>
      <protection locked="0"/>
    </xf>
    <xf numFmtId="0" fontId="39" fillId="0" borderId="20" xfId="50" applyFont="1" applyFill="1" applyBorder="1" applyAlignment="1">
      <alignment horizontal="left" vertical="center" wrapText="1"/>
    </xf>
    <xf numFmtId="186" fontId="39" fillId="0" borderId="20" xfId="5" applyNumberFormat="1" applyFont="1" applyBorder="1" applyAlignment="1" applyProtection="1">
      <alignment horizontal="center" vertical="center"/>
      <protection locked="0"/>
    </xf>
    <xf numFmtId="0" fontId="40" fillId="7" borderId="13" xfId="5" applyFont="1" applyFill="1" applyBorder="1" applyAlignment="1">
      <alignment horizontal="right"/>
    </xf>
    <xf numFmtId="0" fontId="40" fillId="7" borderId="15" xfId="5" applyFont="1" applyFill="1" applyBorder="1" applyAlignment="1">
      <alignment horizontal="right"/>
    </xf>
    <xf numFmtId="0" fontId="40" fillId="7" borderId="14" xfId="5" applyFont="1" applyFill="1" applyBorder="1" applyAlignment="1">
      <alignment horizontal="right"/>
    </xf>
    <xf numFmtId="0" fontId="38" fillId="5" borderId="40" xfId="5" applyFont="1" applyFill="1" applyBorder="1" applyAlignment="1">
      <alignment horizontal="center"/>
    </xf>
    <xf numFmtId="0" fontId="38" fillId="5" borderId="41" xfId="5" applyFont="1" applyFill="1" applyBorder="1" applyAlignment="1">
      <alignment horizontal="center"/>
    </xf>
    <xf numFmtId="0" fontId="38" fillId="5" borderId="42" xfId="5" applyFont="1" applyFill="1" applyBorder="1" applyAlignment="1">
      <alignment horizontal="center"/>
    </xf>
    <xf numFmtId="0" fontId="40" fillId="0" borderId="9" xfId="5" applyFont="1" applyBorder="1" applyAlignment="1">
      <alignment horizontal="left" wrapText="1"/>
    </xf>
    <xf numFmtId="0" fontId="40" fillId="0" borderId="0" xfId="5" applyFont="1" applyAlignment="1">
      <alignment horizontal="left" wrapText="1"/>
    </xf>
    <xf numFmtId="0" fontId="40" fillId="0" borderId="10" xfId="5" applyFont="1" applyBorder="1" applyAlignment="1">
      <alignment horizontal="left" wrapText="1"/>
    </xf>
    <xf numFmtId="0" fontId="40" fillId="4" borderId="13" xfId="5" applyFont="1" applyFill="1" applyBorder="1" applyAlignment="1">
      <alignment horizontal="right" vertical="center"/>
    </xf>
    <xf numFmtId="0" fontId="40" fillId="4" borderId="15" xfId="5" applyFont="1" applyFill="1" applyBorder="1" applyAlignment="1">
      <alignment horizontal="right" vertical="center"/>
    </xf>
    <xf numFmtId="0" fontId="40" fillId="4" borderId="14" xfId="5" applyFont="1" applyFill="1" applyBorder="1" applyAlignment="1">
      <alignment horizontal="right" vertical="center"/>
    </xf>
    <xf numFmtId="0" fontId="40" fillId="7" borderId="13" xfId="5" applyFont="1" applyFill="1" applyBorder="1" applyAlignment="1">
      <alignment horizontal="right" vertical="center" wrapText="1"/>
    </xf>
    <xf numFmtId="0" fontId="40" fillId="7" borderId="15" xfId="5" applyFont="1" applyFill="1" applyBorder="1" applyAlignment="1">
      <alignment horizontal="right" vertical="center" wrapText="1"/>
    </xf>
    <xf numFmtId="0" fontId="40" fillId="7" borderId="14" xfId="5" applyFont="1" applyFill="1" applyBorder="1" applyAlignment="1">
      <alignment horizontal="right" vertical="center" wrapText="1"/>
    </xf>
    <xf numFmtId="0" fontId="40" fillId="0" borderId="13" xfId="5" applyFont="1" applyBorder="1" applyAlignment="1" applyProtection="1">
      <alignment horizontal="left"/>
      <protection locked="0"/>
    </xf>
    <xf numFmtId="0" fontId="40" fillId="0" borderId="15" xfId="5" applyFont="1" applyBorder="1" applyAlignment="1" applyProtection="1">
      <alignment horizontal="left"/>
      <protection locked="0"/>
    </xf>
    <xf numFmtId="0" fontId="40" fillId="0" borderId="14" xfId="5" applyFont="1" applyBorder="1" applyAlignment="1" applyProtection="1">
      <alignment horizontal="left"/>
      <protection locked="0"/>
    </xf>
    <xf numFmtId="0" fontId="38" fillId="0" borderId="5" xfId="5" applyFont="1" applyBorder="1" applyAlignment="1" applyProtection="1">
      <alignment horizontal="left" vertical="top" wrapText="1"/>
      <protection locked="0"/>
    </xf>
    <xf numFmtId="0" fontId="38" fillId="0" borderId="6" xfId="5" applyFont="1" applyBorder="1" applyAlignment="1" applyProtection="1">
      <alignment horizontal="left" vertical="top" wrapText="1"/>
      <protection locked="0"/>
    </xf>
    <xf numFmtId="0" fontId="38" fillId="0" borderId="7" xfId="5" applyFont="1" applyBorder="1" applyAlignment="1" applyProtection="1">
      <alignment horizontal="left" vertical="top" wrapText="1"/>
      <protection locked="0"/>
    </xf>
    <xf numFmtId="0" fontId="38" fillId="0" borderId="9" xfId="5" applyFont="1" applyBorder="1" applyAlignment="1" applyProtection="1">
      <alignment horizontal="left" vertical="top" wrapText="1"/>
      <protection locked="0"/>
    </xf>
    <xf numFmtId="0" fontId="38" fillId="0" borderId="0" xfId="5" applyFont="1" applyAlignment="1" applyProtection="1">
      <alignment horizontal="left" vertical="top" wrapText="1"/>
      <protection locked="0"/>
    </xf>
    <xf numFmtId="0" fontId="38" fillId="0" borderId="10" xfId="5" applyFont="1" applyBorder="1" applyAlignment="1" applyProtection="1">
      <alignment horizontal="left" vertical="top" wrapText="1"/>
      <protection locked="0"/>
    </xf>
    <xf numFmtId="0" fontId="38" fillId="0" borderId="11" xfId="5" applyFont="1" applyBorder="1" applyAlignment="1" applyProtection="1">
      <alignment horizontal="left" vertical="top" wrapText="1"/>
      <protection locked="0"/>
    </xf>
    <xf numFmtId="0" fontId="38" fillId="0" borderId="12" xfId="5" applyFont="1" applyBorder="1" applyAlignment="1" applyProtection="1">
      <alignment horizontal="left" vertical="top" wrapText="1"/>
      <protection locked="0"/>
    </xf>
    <xf numFmtId="0" fontId="38" fillId="0" borderId="52" xfId="5" applyFont="1" applyBorder="1" applyAlignment="1" applyProtection="1">
      <alignment horizontal="left" vertical="top" wrapText="1"/>
      <protection locked="0"/>
    </xf>
    <xf numFmtId="0" fontId="40" fillId="0" borderId="13" xfId="5" applyFont="1" applyBorder="1" applyAlignment="1">
      <alignment horizontal="left" vertical="center"/>
    </xf>
    <xf numFmtId="0" fontId="40" fillId="0" borderId="15" xfId="5" applyFont="1" applyBorder="1" applyAlignment="1">
      <alignment horizontal="left" vertical="center"/>
    </xf>
    <xf numFmtId="0" fontId="40" fillId="0" borderId="14" xfId="5" applyFont="1" applyBorder="1" applyAlignment="1">
      <alignment horizontal="left" vertical="center"/>
    </xf>
    <xf numFmtId="0" fontId="38" fillId="0" borderId="5" xfId="5" applyFont="1" applyBorder="1" applyAlignment="1">
      <alignment horizontal="left" vertical="center" wrapText="1"/>
    </xf>
    <xf numFmtId="0" fontId="38" fillId="0" borderId="6" xfId="5" applyFont="1" applyBorder="1" applyAlignment="1">
      <alignment horizontal="left" vertical="center" wrapText="1"/>
    </xf>
    <xf numFmtId="0" fontId="38" fillId="0" borderId="7" xfId="5" applyFont="1" applyBorder="1" applyAlignment="1">
      <alignment horizontal="left" vertical="center" wrapText="1"/>
    </xf>
    <xf numFmtId="0" fontId="38" fillId="0" borderId="9" xfId="5" applyFont="1" applyBorder="1" applyAlignment="1">
      <alignment horizontal="left" vertical="center" wrapText="1"/>
    </xf>
    <xf numFmtId="0" fontId="38" fillId="0" borderId="0" xfId="5" applyFont="1" applyAlignment="1">
      <alignment horizontal="left" vertical="center" wrapText="1"/>
    </xf>
    <xf numFmtId="0" fontId="38" fillId="0" borderId="10" xfId="5" applyFont="1" applyBorder="1" applyAlignment="1">
      <alignment horizontal="left" vertical="center" wrapText="1"/>
    </xf>
    <xf numFmtId="0" fontId="38" fillId="0" borderId="11" xfId="5" applyFont="1" applyBorder="1" applyAlignment="1">
      <alignment horizontal="left" vertical="center" wrapText="1"/>
    </xf>
    <xf numFmtId="0" fontId="38" fillId="0" borderId="12" xfId="5" applyFont="1" applyBorder="1" applyAlignment="1">
      <alignment horizontal="left" vertical="center" wrapText="1"/>
    </xf>
    <xf numFmtId="0" fontId="38" fillId="0" borderId="52" xfId="5" applyFont="1" applyBorder="1" applyAlignment="1">
      <alignment horizontal="left" vertical="center" wrapText="1"/>
    </xf>
    <xf numFmtId="0" fontId="40" fillId="7" borderId="35" xfId="5" applyFont="1" applyFill="1" applyBorder="1" applyAlignment="1">
      <alignment horizontal="center" vertical="center"/>
    </xf>
    <xf numFmtId="0" fontId="40" fillId="7" borderId="36" xfId="5" applyFont="1" applyFill="1" applyBorder="1" applyAlignment="1">
      <alignment horizontal="center" vertical="center"/>
    </xf>
    <xf numFmtId="0" fontId="40" fillId="7" borderId="67" xfId="5" applyFont="1" applyFill="1" applyBorder="1" applyAlignment="1">
      <alignment horizontal="center" vertical="center" wrapText="1"/>
    </xf>
    <xf numFmtId="0" fontId="40" fillId="7" borderId="36" xfId="5" applyFont="1" applyFill="1" applyBorder="1" applyAlignment="1">
      <alignment horizontal="center" vertical="center" wrapText="1"/>
    </xf>
    <xf numFmtId="0" fontId="40" fillId="7" borderId="43" xfId="5" applyFont="1" applyFill="1" applyBorder="1" applyAlignment="1">
      <alignment horizontal="center" vertical="center" wrapText="1"/>
    </xf>
    <xf numFmtId="0" fontId="40" fillId="5" borderId="30" xfId="5" applyFont="1" applyFill="1" applyBorder="1"/>
    <xf numFmtId="0" fontId="40" fillId="5" borderId="33" xfId="5" applyFont="1" applyFill="1" applyBorder="1"/>
    <xf numFmtId="180" fontId="38" fillId="2" borderId="55" xfId="27" applyNumberFormat="1" applyFont="1" applyFill="1" applyBorder="1" applyAlignment="1" applyProtection="1">
      <alignment horizontal="center" vertical="center"/>
    </xf>
    <xf numFmtId="180" fontId="38" fillId="2" borderId="33" xfId="27" applyNumberFormat="1" applyFont="1" applyFill="1" applyBorder="1" applyAlignment="1" applyProtection="1">
      <alignment horizontal="center" vertical="center"/>
    </xf>
    <xf numFmtId="180" fontId="38" fillId="2" borderId="37" xfId="27" applyNumberFormat="1" applyFont="1" applyFill="1" applyBorder="1" applyAlignment="1" applyProtection="1">
      <alignment horizontal="center" vertical="center"/>
    </xf>
    <xf numFmtId="180" fontId="38" fillId="2" borderId="56" xfId="27" applyNumberFormat="1" applyFont="1" applyFill="1" applyBorder="1" applyAlignment="1" applyProtection="1">
      <alignment horizontal="center" vertical="center"/>
    </xf>
    <xf numFmtId="180" fontId="38" fillId="2" borderId="41" xfId="27" applyNumberFormat="1" applyFont="1" applyFill="1" applyBorder="1" applyAlignment="1" applyProtection="1">
      <alignment horizontal="center" vertical="center"/>
    </xf>
    <xf numFmtId="180" fontId="38" fillId="2" borderId="42" xfId="27" applyNumberFormat="1" applyFont="1" applyFill="1" applyBorder="1" applyAlignment="1" applyProtection="1">
      <alignment horizontal="center" vertical="center"/>
    </xf>
    <xf numFmtId="0" fontId="13" fillId="2" borderId="0" xfId="38" applyFont="1" applyFill="1" applyBorder="1" applyAlignment="1">
      <alignment horizontal="left" vertical="center" wrapText="1"/>
    </xf>
    <xf numFmtId="0" fontId="13" fillId="2" borderId="54" xfId="0" applyFont="1" applyFill="1" applyBorder="1" applyAlignment="1">
      <alignment horizontal="center" vertical="center" wrapText="1"/>
    </xf>
    <xf numFmtId="0" fontId="21" fillId="2" borderId="64" xfId="0" applyFont="1" applyFill="1" applyBorder="1" applyAlignment="1">
      <alignment horizontal="center" vertical="center" wrapText="1"/>
    </xf>
  </cellXfs>
  <cellStyles count="55">
    <cellStyle name="Bueno" xfId="50" builtinId="26"/>
    <cellStyle name="Millares" xfId="1" builtinId="3"/>
    <cellStyle name="Millares 2" xfId="27" xr:uid="{00000000-0005-0000-0000-000001000000}"/>
    <cellStyle name="Millares 2 10" xfId="24" xr:uid="{00000000-0005-0000-0000-000002000000}"/>
    <cellStyle name="Millares 2 2" xfId="31" xr:uid="{00000000-0005-0000-0000-000003000000}"/>
    <cellStyle name="Millares 2 2 2" xfId="7" xr:uid="{00000000-0005-0000-0000-000004000000}"/>
    <cellStyle name="Millares 2 3" xfId="42" xr:uid="{00000000-0005-0000-0000-000005000000}"/>
    <cellStyle name="Millares 22" xfId="20" xr:uid="{00000000-0005-0000-0000-000006000000}"/>
    <cellStyle name="Millares_FORMULARIO 4 - M-OFERENTE PPTA ECONOMICA" xfId="15" xr:uid="{00000000-0005-0000-0000-000007000000}"/>
    <cellStyle name="Moneda 2" xfId="8" xr:uid="{00000000-0005-0000-0000-000008000000}"/>
    <cellStyle name="Moneda 2 2" xfId="36" xr:uid="{00000000-0005-0000-0000-000009000000}"/>
    <cellStyle name="Moneda 2 2 2 2 2" xfId="13" xr:uid="{00000000-0005-0000-0000-00000A000000}"/>
    <cellStyle name="Moneda 2 3" xfId="41" xr:uid="{00000000-0005-0000-0000-00000B000000}"/>
    <cellStyle name="Moneda 2 4" xfId="46" xr:uid="{65FCB949-06FA-4CD8-919A-B2C2DEB096BA}"/>
    <cellStyle name="Moneda 2 4 2" xfId="25" xr:uid="{00000000-0005-0000-0000-00000C000000}"/>
    <cellStyle name="Moneda 3" xfId="28" xr:uid="{00000000-0005-0000-0000-00000D000000}"/>
    <cellStyle name="Moneda 3 2" xfId="33" xr:uid="{00000000-0005-0000-0000-00000E000000}"/>
    <cellStyle name="Moneda 3 4" xfId="34" xr:uid="{00000000-0005-0000-0000-00000F000000}"/>
    <cellStyle name="Moneda 4" xfId="47" xr:uid="{7D42B6F7-20F5-434A-802D-CE41565CDF8D}"/>
    <cellStyle name="Moneda 5" xfId="53" xr:uid="{7BF4554D-C3E0-42EA-B03E-B0EDA2462E82}"/>
    <cellStyle name="Moneda 96" xfId="19" xr:uid="{00000000-0005-0000-0000-000010000000}"/>
    <cellStyle name="Normal" xfId="0" builtinId="0"/>
    <cellStyle name="Normal 10" xfId="23" xr:uid="{00000000-0005-0000-0000-000012000000}"/>
    <cellStyle name="Normal 12" xfId="26" xr:uid="{00000000-0005-0000-0000-000013000000}"/>
    <cellStyle name="Normal 14" xfId="17" xr:uid="{00000000-0005-0000-0000-000014000000}"/>
    <cellStyle name="Normal 19" xfId="16" xr:uid="{00000000-0005-0000-0000-000015000000}"/>
    <cellStyle name="Normal 2" xfId="5" xr:uid="{00000000-0005-0000-0000-000016000000}"/>
    <cellStyle name="Normal 2 10 2 2" xfId="9" xr:uid="{00000000-0005-0000-0000-000017000000}"/>
    <cellStyle name="Normal 2 10 3" xfId="6" xr:uid="{00000000-0005-0000-0000-000018000000}"/>
    <cellStyle name="Normal 2 2" xfId="14" xr:uid="{00000000-0005-0000-0000-000019000000}"/>
    <cellStyle name="Normal 2 3" xfId="30" xr:uid="{00000000-0005-0000-0000-00001A000000}"/>
    <cellStyle name="Normal 2 4" xfId="40" xr:uid="{00000000-0005-0000-0000-00001B000000}"/>
    <cellStyle name="Normal 3" xfId="3" xr:uid="{00000000-0005-0000-0000-00001C000000}"/>
    <cellStyle name="Normal 3 11" xfId="4" xr:uid="{00000000-0005-0000-0000-00001D000000}"/>
    <cellStyle name="Normal 3 11 2" xfId="38" xr:uid="{00000000-0005-0000-0000-00001E000000}"/>
    <cellStyle name="Normal 3 2" xfId="11" xr:uid="{00000000-0005-0000-0000-00001F000000}"/>
    <cellStyle name="Normal 3 2 2" xfId="12" xr:uid="{00000000-0005-0000-0000-000020000000}"/>
    <cellStyle name="Normal 3 2 3" xfId="51" xr:uid="{234C29A2-DA5E-468F-98C2-1F77B445B5D6}"/>
    <cellStyle name="Normal 3 3" xfId="29" xr:uid="{00000000-0005-0000-0000-000021000000}"/>
    <cellStyle name="Normal 3 4" xfId="37" xr:uid="{00000000-0005-0000-0000-000022000000}"/>
    <cellStyle name="Normal 3 5" xfId="39" xr:uid="{00000000-0005-0000-0000-000023000000}"/>
    <cellStyle name="Normal 3 6" xfId="44" xr:uid="{00000000-0005-0000-0000-000024000000}"/>
    <cellStyle name="Normal 3 7" xfId="45" xr:uid="{00000000-0005-0000-0000-000025000000}"/>
    <cellStyle name="Normal 4" xfId="22" xr:uid="{00000000-0005-0000-0000-000026000000}"/>
    <cellStyle name="Normal 4 2 2" xfId="10" xr:uid="{00000000-0005-0000-0000-000027000000}"/>
    <cellStyle name="Normal 5" xfId="35" xr:uid="{00000000-0005-0000-0000-000028000000}"/>
    <cellStyle name="Normal 6" xfId="48" xr:uid="{2AD04905-ECB7-4DB7-8D81-CFE8FD459579}"/>
    <cellStyle name="Normal 6 2" xfId="54" xr:uid="{2F18EF56-1D98-4336-81BF-D9A6726FB963}"/>
    <cellStyle name="Normal_modelo ACTA OBRA y MODIFICACION 2" xfId="52" xr:uid="{07C7214D-2E6C-484C-9F1B-D72136E68C3F}"/>
    <cellStyle name="Porcentaje" xfId="2" builtinId="5"/>
    <cellStyle name="Porcentaje 10" xfId="21" xr:uid="{00000000-0005-0000-0000-00002B000000}"/>
    <cellStyle name="Porcentaje 2" xfId="32" xr:uid="{00000000-0005-0000-0000-00002C000000}"/>
    <cellStyle name="Porcentaje 2 2" xfId="43" xr:uid="{00000000-0005-0000-0000-00002D000000}"/>
    <cellStyle name="Porcentaje 2 3" xfId="49" xr:uid="{CEE9D009-1F06-4B6F-AD46-5C16C2AD2596}"/>
    <cellStyle name="Porcentual 9" xfId="18" xr:uid="{00000000-0005-0000-0000-00002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26" Type="http://schemas.openxmlformats.org/officeDocument/2006/relationships/calcChain" Target="calcChain.xml"/><Relationship Id="rId3" Type="http://schemas.openxmlformats.org/officeDocument/2006/relationships/externalLink" Target="externalLinks/externalLink1.xml"/><Relationship Id="rId21" Type="http://schemas.openxmlformats.org/officeDocument/2006/relationships/externalLink" Target="externalLinks/externalLink19.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5"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externalLink" Target="externalLinks/externalLink18.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24" Type="http://schemas.openxmlformats.org/officeDocument/2006/relationships/styles" Target="styles.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theme" Target="theme/theme1.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externalLink" Target="externalLinks/externalLink20.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8</xdr:col>
      <xdr:colOff>2000250</xdr:colOff>
      <xdr:row>5</xdr:row>
      <xdr:rowOff>123825</xdr:rowOff>
    </xdr:from>
    <xdr:to>
      <xdr:col>8</xdr:col>
      <xdr:colOff>2905125</xdr:colOff>
      <xdr:row>9</xdr:row>
      <xdr:rowOff>0</xdr:rowOff>
    </xdr:to>
    <xdr:pic>
      <xdr:nvPicPr>
        <xdr:cNvPr id="2" name="Imagen 1" descr="http://www.presidencia.gov.co/prensa_new/historia/escudo.jpg">
          <a:extLst>
            <a:ext uri="{FF2B5EF4-FFF2-40B4-BE49-F238E27FC236}">
              <a16:creationId xmlns:a16="http://schemas.microsoft.com/office/drawing/2014/main" id="{5E1591F7-76D4-44B5-929E-4B550D64546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506200" y="571500"/>
          <a:ext cx="0" cy="714375"/>
        </a:xfrm>
        <a:prstGeom prst="rect">
          <a:avLst/>
        </a:prstGeom>
        <a:noFill/>
        <a:ln w="9525">
          <a:noFill/>
          <a:miter lim="800000"/>
          <a:headEnd/>
          <a:tailEnd/>
        </a:ln>
      </xdr:spPr>
    </xdr:pic>
    <xdr:clientData/>
  </xdr:twoCellAnchor>
  <xdr:twoCellAnchor editAs="oneCell">
    <xdr:from>
      <xdr:col>9</xdr:col>
      <xdr:colOff>1255535</xdr:colOff>
      <xdr:row>6</xdr:row>
      <xdr:rowOff>64635</xdr:rowOff>
    </xdr:from>
    <xdr:to>
      <xdr:col>10</xdr:col>
      <xdr:colOff>1753558</xdr:colOff>
      <xdr:row>9</xdr:row>
      <xdr:rowOff>188026</xdr:rowOff>
    </xdr:to>
    <xdr:pic>
      <xdr:nvPicPr>
        <xdr:cNvPr id="3" name="Imagen 2">
          <a:extLst>
            <a:ext uri="{FF2B5EF4-FFF2-40B4-BE49-F238E27FC236}">
              <a16:creationId xmlns:a16="http://schemas.microsoft.com/office/drawing/2014/main" id="{1C3C448E-FEFB-4AC0-88A5-6380AD35CF4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852223" y="1529104"/>
          <a:ext cx="1891054" cy="802047"/>
        </a:xfrm>
        <a:prstGeom prst="rect">
          <a:avLst/>
        </a:prstGeom>
      </xdr:spPr>
    </xdr:pic>
    <xdr:clientData/>
  </xdr:twoCellAnchor>
  <xdr:twoCellAnchor>
    <xdr:from>
      <xdr:col>8</xdr:col>
      <xdr:colOff>2000250</xdr:colOff>
      <xdr:row>5</xdr:row>
      <xdr:rowOff>123825</xdr:rowOff>
    </xdr:from>
    <xdr:to>
      <xdr:col>8</xdr:col>
      <xdr:colOff>2905125</xdr:colOff>
      <xdr:row>10</xdr:row>
      <xdr:rowOff>0</xdr:rowOff>
    </xdr:to>
    <xdr:pic>
      <xdr:nvPicPr>
        <xdr:cNvPr id="6" name="Imagen 5" descr="http://www.presidencia.gov.co/prensa_new/historia/escudo.jpg">
          <a:extLst>
            <a:ext uri="{FF2B5EF4-FFF2-40B4-BE49-F238E27FC236}">
              <a16:creationId xmlns:a16="http://schemas.microsoft.com/office/drawing/2014/main" id="{638DAD27-A63B-4F08-8E8C-67EC344C9048}"/>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239375" y="571500"/>
          <a:ext cx="0" cy="1019175"/>
        </a:xfrm>
        <a:prstGeom prst="rect">
          <a:avLst/>
        </a:prstGeom>
        <a:noFill/>
        <a:ln w="9525">
          <a:noFill/>
          <a:miter lim="800000"/>
          <a:headEnd/>
          <a:tailEnd/>
        </a:ln>
      </xdr:spPr>
    </xdr:pic>
    <xdr:clientData/>
  </xdr:twoCellAnchor>
  <xdr:twoCellAnchor>
    <xdr:from>
      <xdr:col>8</xdr:col>
      <xdr:colOff>2000250</xdr:colOff>
      <xdr:row>5</xdr:row>
      <xdr:rowOff>123825</xdr:rowOff>
    </xdr:from>
    <xdr:to>
      <xdr:col>8</xdr:col>
      <xdr:colOff>2905125</xdr:colOff>
      <xdr:row>10</xdr:row>
      <xdr:rowOff>0</xdr:rowOff>
    </xdr:to>
    <xdr:pic>
      <xdr:nvPicPr>
        <xdr:cNvPr id="7" name="Imagen 6" descr="http://www.presidencia.gov.co/prensa_new/historia/escudo.jpg">
          <a:extLst>
            <a:ext uri="{FF2B5EF4-FFF2-40B4-BE49-F238E27FC236}">
              <a16:creationId xmlns:a16="http://schemas.microsoft.com/office/drawing/2014/main" id="{E9508909-21EC-4B35-B684-BF53AC4114EF}"/>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239375" y="571500"/>
          <a:ext cx="0" cy="1019175"/>
        </a:xfrm>
        <a:prstGeom prst="rect">
          <a:avLst/>
        </a:prstGeom>
        <a:noFill/>
        <a:ln w="9525">
          <a:noFill/>
          <a:miter lim="800000"/>
          <a:headEnd/>
          <a:tailEnd/>
        </a:ln>
      </xdr:spPr>
    </xdr:pic>
    <xdr:clientData/>
  </xdr:twoCellAnchor>
  <xdr:twoCellAnchor editAs="oneCell">
    <xdr:from>
      <xdr:col>9</xdr:col>
      <xdr:colOff>1251858</xdr:colOff>
      <xdr:row>6</xdr:row>
      <xdr:rowOff>40822</xdr:rowOff>
    </xdr:from>
    <xdr:to>
      <xdr:col>10</xdr:col>
      <xdr:colOff>1763564</xdr:colOff>
      <xdr:row>9</xdr:row>
      <xdr:rowOff>169316</xdr:rowOff>
    </xdr:to>
    <xdr:pic>
      <xdr:nvPicPr>
        <xdr:cNvPr id="8" name="Imagen 7">
          <a:extLst>
            <a:ext uri="{FF2B5EF4-FFF2-40B4-BE49-F238E27FC236}">
              <a16:creationId xmlns:a16="http://schemas.microsoft.com/office/drawing/2014/main" id="{30386957-3B50-4396-A918-7722C7BD199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491233" y="717097"/>
          <a:ext cx="1902356" cy="81429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Users/smayorga/AppData/Local/Microsoft/Windows/Temporary%20Internet%20Files/Content.Outlook/WT8CO6ZI/Users/bgonzalez/Desktop/Documents%20and%20Settings/crendon.HMV/Local%20Settings/Temporary%20Internet%20Files/OLK3/8599.xls?10E8B3EF" TargetMode="External"/><Relationship Id="rId1" Type="http://schemas.openxmlformats.org/officeDocument/2006/relationships/externalLinkPath" Target="file:///10E8B3EF/859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Amd/documentos%20c/Documentos-Wilson/Advial-Cmarca/bimestral/06-dic-ene-99/03JUN-JUL-98/Acc%20Ago-Sep.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Escritorio/amv%202011/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PACO/Doc.%20ASPIRE/Mis%20documentos/INF.BIMENSUAL/INFORME%20BIMENSUAL%20JUL-AGO-2001.xls" TargetMode="External"/></Relationships>
</file>

<file path=xl/externalLinks/_rels/externalLink8.xml.rels><?xml version="1.0" encoding="UTF-8" standalone="yes"?>
<Relationships xmlns="http://schemas.openxmlformats.org/package/2006/relationships"><Relationship Id="rId1" Type="http://schemas.microsoft.com/office/2006/relationships/xlExternalLinkPath/xlPathMissing" Target="EST.V&#205;A%20CRITERIO%20TECNICO.xls" TargetMode="External"/></Relationships>
</file>

<file path=xl/externalLinks/_rels/externalLink9.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Escritorio/amv%202011/AMV%202011/PHRE/09%20INF_TRIMESTRAL%20_FINAL%20-%202011/INFORME%209_AMV_MAR-2011.xls" TargetMode="External"/></Relationships>
</file>

<file path=xl/externalLinks/_rels/externalLink11.xml.rels><?xml version="1.0" encoding="UTF-8" standalone="yes"?>
<Relationships xmlns="http://schemas.openxmlformats.org/package/2006/relationships"><Relationship Id="rId2" Type="http://schemas.microsoft.com/office/2019/04/relationships/externalLinkLongPath" Target="/Escritorio/amv%202011/copia%20de%20seguridad%20pc1_invias/CONSORCIO%20PHRE/PRESUPUESTOS/V&#205;A%209003/Presupuesto%20para%20Ampliaci&#243;n%20de%20Puentes%20Angostos/Presupuestos%20Ampliaci&#243;n%20de%20Puentes%20%20(9003)%20Sept.%20de%202010.xls?149C54EE" TargetMode="External"/><Relationship Id="rId1" Type="http://schemas.openxmlformats.org/officeDocument/2006/relationships/externalLinkPath" Target="file:///149C54EE/Presupuestos%20Ampliaci&#243;n%20de%20Puentes%20%20(9003)%20Sept.%20de%20201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Escritorio/amv%202011/Documents%20and%20Settings/Equipo_2/Escritorio/Necesidades%20de%20las%20V&#237;as%202010/Definitivos/Necesidades%20%20Lorica%20-%20Cove&#241;as%20(9004)%20Marzo%202010.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Estacion2/d/DOCUME~1/USER05~1/CONFIG~1/TEMP/ADMINISTRACION%20VIAL%20G2/PRESUPUESTOS/Presupuesto%20remoci&#243;n%20de%20derrumbes.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PACO/Doc.%20ASPIRE/ADMONVIAL%20H-V-05/PRESUPUESTOS/sector%203.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Escritorio/amv%202011/INFORMES%20ESPECIFICOS/ANALISIS%20DE%20APU/APU%202012/AMV%20GRUPO2-05/presupuestos/ajuste%20presupuestos/$%20PR20%20al%20PR23.XLS" TargetMode="External"/></Relationships>
</file>

<file path=xl/externalLinks/_rels/externalLink19.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Users/EQUIPO/Desktop/01%20CONSORCIO%20ORPO%20136%201968-2024/A.P.U%202024/APU%202025/APU_4702_MAGDALENA__CENTRO_2025_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ACTA DE MODIFICACION  (2)"/>
      <sheetName val="INDICMICROEMP"/>
      <sheetName val="items"/>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Lista obra"/>
      <sheetName val="\Documents and Settings\Pedro "/>
      <sheetName val="\Users\Administrador\Desktop\AM"/>
      <sheetName val="\I\A\a  aaInformación GRUPO 4\A"/>
      <sheetName val="\K\a  aaInformación GRUPO 4\A M"/>
      <sheetName val="\I\K\a  aaInformación GRUPO 4\A"/>
      <sheetName val="\H\a  aaInformación GRUPO 4\A M"/>
      <sheetName val="\I\H\a  aaInformación GRUPO 4\A"/>
      <sheetName val="\\INTERVIALNUBE\Documents and S"/>
      <sheetName val="\\Ing-her"/>
      <sheetName val="\\Escritorio\amv 2011\a  aaInfo"/>
      <sheetName val="\Users\cmeza\Documents\INVIAS\D"/>
      <sheetName val="\Documents and Settings\jviteri"/>
      <sheetName val="\\Giovanni\administracion vial\"/>
      <sheetName val="\MONTO AGOTABLE 2010\a  aaInfor"/>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HP\AppData\Local\Micros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ESTADO VÍA-CRIT.TECNICO"/>
      <sheetName val="EQUIPOS"/>
      <sheetName val="MANO DE OBRA"/>
      <sheetName val="TRANSPORTE"/>
      <sheetName val="#REF"/>
      <sheetName val="Hoja2"/>
      <sheetName val="G.G"/>
      <sheetName val="MURO PR25+221-235"/>
      <sheetName val="MURO PR25+261-267"/>
      <sheetName val="CANT OBRA"/>
      <sheetName val="\Users\ANDRES FELIPE MUÑOZ\Down"/>
      <sheetName val="LISTADO "/>
      <sheetName val="M.O."/>
      <sheetName val="ACTA No.1 "/>
      <sheetName val="ACTA No.5"/>
      <sheetName val="ACTA MAYORES - GENERAL"/>
      <sheetName val=" ACTA FINAL + MODIFICATORIA "/>
      <sheetName val="_aCCIDENTES_DE_1995___1996_xl_4"/>
      <sheetName val="//ccefici"/>
      <sheetName val="//d.docs.live.net/a  aaInformac"/>
      <sheetName val="_aCCIDENTES_DE_1995___1996_xl_3"/>
      <sheetName val="_aCCIDENTES_DE_1995___1996_xl_2"/>
      <sheetName val="HISTORICOS FUEL OIL EXP"/>
      <sheetName val="_aCCIDENTES_DE_1995___1996_xl_5"/>
      <sheetName val="AC2-AG96"/>
      <sheetName val="COSTOS UNITARIOS"/>
      <sheetName val="CA-2909"/>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_aCCIDENTES_DE_1995___1996_xl_8"/>
      <sheetName val="_aCCIDENTES_DE_1995___1996_xl_7"/>
      <sheetName val="_aCCIDENTES_DE_1995___1996_xl_9"/>
      <sheetName val="_aCCIDENTES_DE_1995___1996_x_10"/>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INDICE"/>
      <sheetName val="_aCCIDENTES_DE_1995___1996_x_11"/>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DIRECTAS AMO I"/>
      <sheetName val="DIRECTAS AMO II"/>
      <sheetName val="AIU"/>
      <sheetName val="\Nuevos APU Córdoba\a  aaInform"/>
      <sheetName val="\E\Nuevos APU Córdoba\a  aaInfo"/>
      <sheetName val="\Users\JoseGabriel\Documents\Mi"/>
      <sheetName val="\E\a  aaInformación GRUPO 4\A M"/>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refreshError="1"/>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refreshError="1"/>
      <sheetData sheetId="404"/>
      <sheetData sheetId="405"/>
      <sheetData sheetId="406" refreshError="1"/>
      <sheetData sheetId="407" refreshError="1"/>
      <sheetData sheetId="408" refreshError="1"/>
      <sheetData sheetId="409" refreshError="1"/>
      <sheetData sheetId="410"/>
      <sheetData sheetId="411" refreshError="1"/>
      <sheetData sheetId="412" refreshError="1"/>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refreshError="1"/>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refreshError="1"/>
      <sheetData sheetId="771" refreshError="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entacion"/>
      <sheetName val="Ejecutivo"/>
      <sheetName val="Resumen_Real"/>
      <sheetName val="TablasDinamicas"/>
      <sheetName val="HorasDetalladas"/>
      <sheetName val="46W9"/>
      <sheetName val="46W9_Hoja1"/>
      <sheetName val="46W9_Cuadro de costos"/>
      <sheetName val="46W9_Bases"/>
      <sheetName val="46W9_ASPECTOS ELECTRICOS"/>
      <sheetName val="46W9_OBRAS CIVILES"/>
      <sheetName val="46W9_Costo directos"/>
      <sheetName val="46W9_Resumen Costos"/>
    </sheetNames>
    <sheetDataSet>
      <sheetData sheetId="0"/>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Informacion"/>
      <sheetName val="INDICMICROEMP"/>
      <sheetName val="\a  aaInformación GRUPO 4\A MIn"/>
      <sheetName val="Hoja1"/>
      <sheetName val="AMC"/>
      <sheetName val="Basico"/>
      <sheetName val="Iva"/>
      <sheetName val="Total"/>
      <sheetName val="amc_acta"/>
      <sheetName val="amc_bas"/>
      <sheetName val="amc_iva"/>
      <sheetName val="amc_total"/>
      <sheetName val="amc_anticip"/>
      <sheetName val="Datos"/>
      <sheetName val="aCCIDENTES%20DE%201995%20-%2019"/>
      <sheetName val="aCCIDENTES DE 1995 - 1996.xls"/>
      <sheetName val="CONT_ADI"/>
      <sheetName val="items"/>
      <sheetName val="ACTA DE MODIFICACION  (2)"/>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Base Muestras"/>
      <sheetName val="[aCCIDENTES DE 1995 - 1996.xls]"/>
      <sheetName val="Res-Accide-10"/>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DUB-823"/>
      <sheetName val="GPI 526"/>
      <sheetName val="SKJ452"/>
      <sheetName val="ITA878"/>
      <sheetName val="AEA-944"/>
      <sheetName val="XXJ617"/>
      <sheetName val="SNG_855"/>
      <sheetName val="VEA 374"/>
      <sheetName val="HFB024"/>
      <sheetName val="PAJ825"/>
      <sheetName val="_a  aaInformación GRUPO 4_A MIn"/>
      <sheetName val="APUs"/>
      <sheetName val="precios-básicos200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COSTOS UNITARIOS"/>
      <sheetName val="CA-2909"/>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Users\HP\AppData\Local\Microso"/>
      <sheetName val="SEGUIM Y REPROG MES 1 (2)"/>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CCIDENTES_DE_1995_-_199634"/>
      <sheetName val="\a__aaInformación_GRUPO_4\A_MI4"/>
      <sheetName val="ACTA_DE_MODIFICACION__(2)4"/>
      <sheetName val="aCCIDENTES_DE_1995_-_1996_xls11"/>
      <sheetName val="Datos_Básicos3"/>
      <sheetName val="SUB_APU3"/>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CCIDENTES_DE_1995_-_199635"/>
      <sheetName val="aCCIDENTES_DE_1995_-_199636"/>
      <sheetName val="\a__aaInformación_GRUPO_4\A_MI5"/>
      <sheetName val="ACTA_DE_MODIFICACION__(2)5"/>
      <sheetName val="aCCIDENTES_DE_1995_-_1996_xls12"/>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actividad"/>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efreshError="1"/>
      <sheetData sheetId="483" refreshError="1"/>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I\MANTENIMIENTO RUTA 1001_MARZ"/>
      <sheetName val="\F\MANTENIMIENTO RUTA 1001_MARZ"/>
      <sheetName val="ANEXO IX"/>
      <sheetName val="Presupuesto"/>
      <sheetName val="APUs"/>
      <sheetName val="INSUMOS"/>
      <sheetName val="PptoGral"/>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 val="Fornato 6"/>
      <sheetName val="[a  aaInformación][a  aaInforma"/>
      <sheetName val="lisprecios"/>
      <sheetName val="PERSONAL"/>
      <sheetName val="PRESTACIONES SOCIALES"/>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Users\USUARIO\Downloads\MANTEN"/>
      <sheetName val="\G\I\MANTENIMIENTO RUTA 1001_MA"/>
      <sheetName val="\D\MANTENIMIENTO RUTA 1001_MARZ"/>
      <sheetName val="\G\D\MANTENIMIENTO RUTA 1001_MA"/>
      <sheetName val="#REF"/>
      <sheetName val="\I\I\MANTENIMIENTO RUTA 1001_MA"/>
      <sheetName val="\Users\Personal\Downloads\MANTE"/>
      <sheetName val="TOTALES"/>
      <sheetName val="INDICMICROEMP"/>
      <sheetName val="INDICE"/>
      <sheetName val="PRECIOS"/>
      <sheetName val="M.O."/>
      <sheetName val="Emboquillar"/>
      <sheetName val="Acometidacobrerígido"/>
      <sheetName val="Acometidatoma"/>
      <sheetName val="Acometidahasta1&quot;"/>
      <sheetName val="precios-básicos2002"/>
      <sheetName val="[a  aaInformación]__cceficien_4"/>
      <sheetName val="[a  aaInformación]__cceficien_3"/>
      <sheetName val="[a  aaInformación]//cceficiente"/>
      <sheetName val="[a  aaInformación]__cceficien_2"/>
      <sheetName val="[a  aaInformación]__cceficie_11"/>
      <sheetName val="PRESUP"/>
      <sheetName val="[a  aaInformación]__cceficien_5"/>
      <sheetName val="[a  aaInformación]__cceficien_6"/>
      <sheetName val="[a  aaInformación]__cceficien_7"/>
      <sheetName val="[a  aaInformación]__cceficien_8"/>
      <sheetName val="[a  aaInformación]__cceficien_9"/>
      <sheetName val="M_O_"/>
      <sheetName val="[a  aaInformación]__cceficie_10"/>
      <sheetName val="PANEL"/>
      <sheetName val="_MANTENIMIENTO RUTA 1001_MARZO "/>
      <sheetName val="_I_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sheetData sheetId="82" refreshError="1"/>
      <sheetData sheetId="83" refreshError="1"/>
      <sheetData sheetId="84" refreshError="1"/>
      <sheetData sheetId="8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INSUMOS"/>
      <sheetName val="Materiales"/>
      <sheetName val="Cuadrillas"/>
      <sheetName val="Concretos y morteros"/>
      <sheetName val="Equipo"/>
      <sheetName val="Datos iniciales "/>
      <sheetName val="Transporte"/>
      <sheetName val="CDItem"/>
      <sheetName val="EMPRESA"/>
      <sheetName val="Plan auditoría"/>
      <sheetName val="Presupuesto"/>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otros"/>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Macro1"/>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Acc_Ago-Se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ow r="2">
          <cell r="R2">
            <v>0</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refreshError="1"/>
      <sheetData sheetId="173" refreshError="1"/>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RECURSOS"/>
    </sheetNames>
    <sheetDataSet>
      <sheetData sheetId="0" refreshError="1"/>
      <sheetData sheetId="1" refreshError="1">
        <row r="2">
          <cell r="A2" t="str">
            <v>REGIONAL CUNDINAMARCA</v>
          </cell>
        </row>
      </sheetData>
      <sheetData sheetId="2" refreshError="1"/>
      <sheetData sheetId="3" refreshError="1">
        <row r="9">
          <cell r="E9" t="str">
            <v>EDGAR EDUARDO HERNANDEZ Q.</v>
          </cell>
        </row>
      </sheetData>
      <sheetData sheetId="4" refreshError="1"/>
      <sheetData sheetId="5" refreshError="1"/>
      <sheetData sheetId="6" refreshError="1">
        <row r="8">
          <cell r="E8" t="str">
            <v>BIMESTRE: JULIO - AGOSTO DE 2001</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 val="PR 1"/>
      <sheetName val="BDATOS"/>
      <sheetName val="5094-2003"/>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Datos"/>
      <sheetName val="TOTCAPIT"/>
      <sheetName val="JORNABAS"/>
      <sheetName val="MATERIALES"/>
      <sheetName val="TOTCUADEQ"/>
      <sheetName val="TOTCUADMO"/>
      <sheetName val="Puntajes"/>
      <sheetName val="Anexo No. 5"/>
      <sheetName val="5094-2003"/>
      <sheetName val="FINANCIERA"/>
      <sheetName val="PREACTA"/>
      <sheetName val="ESTADO VÍA-CRIT.TECNICO"/>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 val="Civil work"/>
      <sheetName val="LISTADO APU"/>
      <sheetName val="PRESUPUESTO "/>
      <sheetName val="Cuadrillas"/>
      <sheetName val="Equ"/>
      <sheetName val="Trans"/>
      <sheetName val="Mat"/>
      <sheetName val="Salarios"/>
      <sheetName val="BASE"/>
      <sheetName val="General"/>
      <sheetName val="\\Pc1\E\AMV-3005-2005\ADMON GRU"/>
    </sheetNames>
    <sheetDataSet>
      <sheetData sheetId="0"/>
      <sheetData sheetId="1"/>
      <sheetData sheetId="2"/>
      <sheetData sheetId="3"/>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sheetData sheetId="113" refreshError="1"/>
      <sheetData sheetId="114" refreshError="1"/>
      <sheetData sheetId="11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 val="CONT_AD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TARIF2002"/>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 sheetId="2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 val="220.1"/>
      <sheetName val="33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COSTOS OFICINA"/>
      <sheetName val="COSTOS CAMPAMENTO"/>
      <sheetName val="Insum"/>
      <sheetName val="Presupuesto remoción de derrumb"/>
      <sheetName val="Circuitos"/>
      <sheetName val="SKJ452"/>
      <sheetName val="ITA878"/>
      <sheetName val="AEA-944"/>
      <sheetName val="DUB-823"/>
      <sheetName val="GPI 526"/>
      <sheetName val="XXJ617"/>
      <sheetName val="SNG_855"/>
      <sheetName val="VEA 374"/>
      <sheetName val="HFB024"/>
      <sheetName val="PAJ825"/>
    </sheetNames>
    <sheetDataSet>
      <sheetData sheetId="0" refreshError="1">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FIBRA ÓPTICA"/>
      <sheetName val="INDICE"/>
      <sheetName val="EQUIPO"/>
      <sheetName val="MATERIALES"/>
      <sheetName val="DISTANCIA"/>
      <sheetName val="PERSONAL"/>
      <sheetName val="TARIFAS"/>
      <sheetName val="Personalizar"/>
      <sheetName val="otros"/>
      <sheetName val="2103mar%20.xls"/>
      <sheetName val="Formulas"/>
      <sheetName val="ELECTRICO"/>
      <sheetName val="Vuelta"/>
      <sheetName val="días habiles 2015"/>
      <sheetName val="INS"/>
      <sheetName val="Ppto"/>
      <sheetName val="Plan auditoría"/>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320.1"/>
      <sheetName val="330.2"/>
      <sheetName val="700.1"/>
      <sheetName val="220.1"/>
      <sheetName val="330.1"/>
      <sheetName val="640.1.2"/>
      <sheetName val="673.1"/>
      <sheetName val="673.2"/>
      <sheetName val="Precios"/>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t="str">
            <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t="str">
            <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sheetData sheetId="84"/>
      <sheetData sheetId="85"/>
      <sheetData sheetId="86">
        <row r="2">
          <cell r="A2" t="str">
            <v>INVÍAS - TERRITORIAL CORDOBA - GRUPO 3</v>
          </cell>
        </row>
      </sheetData>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row r="2">
          <cell r="A2" t="str">
            <v>INVÍAS - TERRITORIAL CORDOBA - GRUPO 3</v>
          </cell>
        </row>
      </sheetData>
      <sheetData sheetId="132"/>
      <sheetData sheetId="133"/>
      <sheetData sheetId="134">
        <row r="2">
          <cell r="A2" t="str">
            <v>INVÍAS - TERRITORIAL CORDOBA - GRUPO 3</v>
          </cell>
        </row>
      </sheetData>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sheetData sheetId="196">
        <row r="2">
          <cell r="A2" t="str">
            <v>INVÍAS - TERRITORIAL CORDOBA - GRUPO 3</v>
          </cell>
        </row>
      </sheetData>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row r="2">
          <cell r="A2" t="str">
            <v>INVÍAS - TERRITORIAL CORDOBA - GRUPO 3</v>
          </cell>
        </row>
      </sheetData>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row r="2">
          <cell r="A2" t="str">
            <v>INVÍAS - TERRITORIAL CORDOBA - GRUPO 3</v>
          </cell>
        </row>
      </sheetData>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R 1"/>
      <sheetName val="INDICE"/>
      <sheetName val="ESTADO RED"/>
      <sheetName val="CARRETERAS"/>
      <sheetName val="GENERALIDADES "/>
      <sheetName val="EQUIPO"/>
      <sheetName val="MATERIALES"/>
      <sheetName val="MANO DE OBRA"/>
      <sheetName val="PRECIOS"/>
      <sheetName val="ACTA DE OBRA"/>
      <sheetName val="presupuesto"/>
      <sheetName val="ESTADO FINANCIERO"/>
      <sheetName val="PREACTA"/>
      <sheetName val="FORMULA"/>
      <sheetName val="SKJ452"/>
      <sheetName val="ITA878"/>
      <sheetName val="AEA-944"/>
      <sheetName val="DUB-823"/>
      <sheetName val="GPI 526"/>
      <sheetName val="XXJ617"/>
      <sheetName val="SNG_855"/>
      <sheetName val="VEA 374"/>
      <sheetName val="HFB024"/>
      <sheetName val="PAJ825"/>
      <sheetName val="Itemes Renovación"/>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 val="320.1"/>
      <sheetName val="330.2"/>
      <sheetName val="700.1"/>
      <sheetName val="General"/>
      <sheetName val="BASE"/>
      <sheetName val="PR_1"/>
      <sheetName val="MANO_DE_OBRA"/>
      <sheetName val="ESTADO_RED"/>
      <sheetName val="GENERALIDADES_"/>
      <sheetName val="necesidades_de_la_via1"/>
      <sheetName val="5+440_RÍO_SECO1"/>
      <sheetName val="21+100_1"/>
      <sheetName val="31+250_PTE__GUADUALITO1"/>
      <sheetName val="31+580_P__GUADUAL1"/>
      <sheetName val="34+_2701"/>
      <sheetName val="36+380_1"/>
      <sheetName val="64+110_P__GUADUAS_II1"/>
      <sheetName val="64+180_P__GUADUAS_I1"/>
      <sheetName val="64+820_P__QUEBRADA_CUNE1"/>
      <sheetName val="66+480_PUENTE_VARIANTE_21"/>
      <sheetName val="FRESADO_68_-_1141"/>
      <sheetName val="68+370_P__FÉRREO_1"/>
      <sheetName val="68+520_P__GUANÁBANO1"/>
      <sheetName val="69+030_RÍO_VILLETA1"/>
      <sheetName val="Villeta_centro1"/>
      <sheetName val="72+1020_LA_MARÍA1"/>
      <sheetName val="78+600_EL_ZANCUDO1"/>
      <sheetName val="81+650_LA_HONDA1"/>
      <sheetName val="83+230_QDA__NAUTATÁ1"/>
      <sheetName val="86+220_PUENTE_AZUL1"/>
      <sheetName val="86+600_PUENTE_HILA1"/>
      <sheetName val="101+800_QDA__EL_CHUSCAL1"/>
      <sheetName val="FRESADO_68-_1141"/>
      <sheetName val="REMOCION_DERRUMBES_68_-__1141"/>
      <sheetName val="DESARENADORES_68-114_1"/>
      <sheetName val="Lineas_de_demarcacion_68-11_1"/>
      <sheetName val="REALCE_BORDILLOS_68-114_1"/>
      <sheetName val="PARCHEO_68-114_1"/>
      <sheetName val="DESTAPE_ALCANTARILLAS_000-1_1"/>
      <sheetName val="tachas_reflectivas_68-114_1"/>
      <sheetName val="pinmuros_68+114_1"/>
      <sheetName val="CUNETAS_68-114_1"/>
      <sheetName val="DEFENSAS_METALICAS_68-114_1"/>
      <sheetName val="REFERENCICACIÓN_VIAL_1"/>
      <sheetName val="REMOCION_DERRUMBES1"/>
      <sheetName val="DESARENADORES_68-1141"/>
      <sheetName val="REALCE_BORDILLOS_68-1141"/>
      <sheetName val="PARCHEO_68-1141"/>
      <sheetName val="DESTAPE_ALCANTARILLAS_000-1141"/>
      <sheetName val="pinmuros_68+1141"/>
      <sheetName val="CUNETAS_68-1141"/>
      <sheetName val="SEÑALI_68-1141"/>
      <sheetName val="DEFENSAS_METALICAS_68-1141"/>
      <sheetName val="REFERENCICACIÓN_VIAL1"/>
      <sheetName val="juntas_de_expansion1"/>
      <sheetName val="Hincado_de_rieles1"/>
      <sheetName val="Pintura_muros_y_cabezotes1"/>
      <sheetName val="Suministro_e_instal_rieles1"/>
      <sheetName val="Drenes_PVC_4_pulg1"/>
      <sheetName val="SELLOS_PARA_JUNTAS_DE_PUENTES1"/>
      <sheetName val="Sello_de_grietas_de_concreto1"/>
      <sheetName val="Tubería_PVC_4_pulg1"/>
      <sheetName val="SECCIÓN_FINAL1"/>
      <sheetName val="DEFENSA_METÁLICA1"/>
      <sheetName val="Postes_de_kilometraje1"/>
      <sheetName val="REMOCIÓN_DE_DERRUMBES1"/>
      <sheetName val="Mant__Postes_de_kilometraje1"/>
      <sheetName val="PU_201,3_1"/>
      <sheetName val="PU211P_11"/>
      <sheetName val="PU211P_21"/>
      <sheetName val="201p_31"/>
      <sheetName val="PU_320,11"/>
      <sheetName val="PU330,1_1"/>
      <sheetName val="PU450P,1_(tapada_huecos)1"/>
      <sheetName val="PU460_Parcheo1"/>
      <sheetName val="PU600P_1_1"/>
      <sheetName val="PU610,1_1"/>
      <sheetName val="PU630,4_1"/>
      <sheetName val="PU630,4_acelerante1"/>
      <sheetName val="PU630,4_D1"/>
      <sheetName val="PU630,6_especial_por_M31"/>
      <sheetName val="PU630,6_Simple1"/>
      <sheetName val="PU630,6_especial_por_M21"/>
      <sheetName val="PU630,6_F1"/>
      <sheetName val="PU630P_7_1"/>
      <sheetName val="PU630,7_1"/>
      <sheetName val="PU630,7_Especial1"/>
      <sheetName val="PU630P_151"/>
      <sheetName val="PU660_21"/>
      <sheetName val="670_31"/>
      <sheetName val="PU673_1"/>
      <sheetName val="PU681,1_Esp__Q_Caliche1"/>
      <sheetName val="PU830P_1_1"/>
      <sheetName val="PR_11"/>
      <sheetName val="MANO_DE_OBRA1"/>
      <sheetName val="ESTADO_RED1"/>
      <sheetName val="GENERALIDADES_1"/>
      <sheetName val="necesidades_de_la_via2"/>
      <sheetName val="5+440_RÍO_SECO2"/>
      <sheetName val="21+100_2"/>
      <sheetName val="31+250_PTE__GUADUALITO2"/>
      <sheetName val="31+580_P__GUADUAL2"/>
      <sheetName val="34+_2702"/>
      <sheetName val="36+380_2"/>
      <sheetName val="64+110_P__GUADUAS_II2"/>
      <sheetName val="64+180_P__GUADUAS_I2"/>
      <sheetName val="64+820_P__QUEBRADA_CUNE2"/>
      <sheetName val="66+480_PUENTE_VARIANTE_22"/>
      <sheetName val="FRESADO_68_-_1142"/>
      <sheetName val="68+370_P__FÉRREO_2"/>
      <sheetName val="68+520_P__GUANÁBANO2"/>
      <sheetName val="69+030_RÍO_VILLETA2"/>
      <sheetName val="Villeta_centro2"/>
      <sheetName val="72+1020_LA_MARÍA2"/>
      <sheetName val="78+600_EL_ZANCUDO2"/>
      <sheetName val="81+650_LA_HONDA2"/>
      <sheetName val="83+230_QDA__NAUTATÁ2"/>
      <sheetName val="86+220_PUENTE_AZUL2"/>
      <sheetName val="86+600_PUENTE_HILA2"/>
      <sheetName val="101+800_QDA__EL_CHUSCAL2"/>
      <sheetName val="FRESADO_68-_1142"/>
      <sheetName val="REMOCION_DERRUMBES_68_-__1142"/>
      <sheetName val="DESARENADORES_68-114_2"/>
      <sheetName val="Lineas_de_demarcacion_68-11_2"/>
      <sheetName val="REALCE_BORDILLOS_68-114_2"/>
      <sheetName val="PARCHEO_68-114_2"/>
      <sheetName val="DESTAPE_ALCANTARILLAS_000-1_2"/>
      <sheetName val="tachas_reflectivas_68-114_2"/>
      <sheetName val="pinmuros_68+114_2"/>
      <sheetName val="CUNETAS_68-114_2"/>
      <sheetName val="DEFENSAS_METALICAS_68-114_2"/>
      <sheetName val="REFERENCICACIÓN_VIAL_2"/>
      <sheetName val="REMOCION_DERRUMBES2"/>
      <sheetName val="DESARENADORES_68-1142"/>
      <sheetName val="REALCE_BORDILLOS_68-1142"/>
      <sheetName val="PARCHEO_68-1142"/>
      <sheetName val="DESTAPE_ALCANTARILLAS_000-1142"/>
      <sheetName val="pinmuros_68+1142"/>
      <sheetName val="CUNETAS_68-1142"/>
      <sheetName val="SEÑALI_68-1142"/>
      <sheetName val="DEFENSAS_METALICAS_68-1142"/>
      <sheetName val="REFERENCICACIÓN_VIAL2"/>
      <sheetName val="juntas_de_expansion2"/>
      <sheetName val="Hincado_de_rieles2"/>
      <sheetName val="Pintura_muros_y_cabezotes2"/>
      <sheetName val="Suministro_e_instal_rieles2"/>
      <sheetName val="Drenes_PVC_4_pulg2"/>
      <sheetName val="SELLOS_PARA_JUNTAS_DE_PUENTES2"/>
      <sheetName val="Sello_de_grietas_de_concreto2"/>
      <sheetName val="Tubería_PVC_4_pulg2"/>
      <sheetName val="SECCIÓN_FINAL2"/>
      <sheetName val="DEFENSA_METÁLICA2"/>
      <sheetName val="Postes_de_kilometraje2"/>
      <sheetName val="REMOCIÓN_DE_DERRUMBES2"/>
      <sheetName val="Mant__Postes_de_kilometraje2"/>
      <sheetName val="PU_201,3_2"/>
      <sheetName val="PU211P_12"/>
      <sheetName val="PU211P_22"/>
      <sheetName val="201p_32"/>
      <sheetName val="PU_320,12"/>
      <sheetName val="PU330,1_2"/>
      <sheetName val="PU450P,1_(tapada_huecos)2"/>
      <sheetName val="PU460_Parcheo2"/>
      <sheetName val="PU600P_1_2"/>
      <sheetName val="PU610,1_2"/>
      <sheetName val="PU630,4_2"/>
      <sheetName val="PU630,4_acelerante2"/>
      <sheetName val="PU630,4_D2"/>
      <sheetName val="Indicadores de Producto"/>
      <sheetName val="Junta14febre"/>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refreshError="1"/>
      <sheetData sheetId="48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 val="Res-Accide-10"/>
      <sheetName val="ACTA DE MODIFICACION  (2)"/>
      <sheetName val="CONT_ADI"/>
      <sheetName val="Informe"/>
      <sheetName val="Seguim-16"/>
      <sheetName val="Datos"/>
      <sheetName val="INDICMICROEMP"/>
      <sheetName val="MATERIALES"/>
      <sheetName val="Datos Básicos"/>
      <sheetName val="SALARIOS"/>
      <sheetName val="Informacion"/>
      <sheetName val="SUB APU"/>
      <sheetName val="INV"/>
      <sheetName val="AASHTO"/>
      <sheetName val="PESOS"/>
      <sheetName val="[aCCIDENTES DE 1995 - 1996.xls]"/>
      <sheetName val="Formulario N° 4"/>
      <sheetName val="EQUIPO"/>
      <sheetName val="otros"/>
      <sheetName val="PRESUPUESTO"/>
      <sheetName val="HISTORICOS FUEL OIL EXP"/>
      <sheetName val="PR 1"/>
      <sheetName val="Base Muestra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 val="EQUIPO"/>
      <sheetName val="$ PR20 al PR23"/>
      <sheetName val="INDICE"/>
      <sheetName val="glvc"/>
      <sheetName val="PU"/>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Insum"/>
      <sheetName val="TRANSPORTE"/>
      <sheetName val="Excavación Mat. Común Estacione"/>
      <sheetName val="Demolición Pavimento"/>
      <sheetName val="SUB APU"/>
      <sheetName val="Equipo"/>
      <sheetName val="PUNITARIOS%20PARA%20241201%202S"/>
      <sheetName val="RELACION MES"/>
      <sheetName val="PRESUPUESTO"/>
      <sheetName val="ESTADO VÍA-CRIT.TECNICO"/>
      <sheetName val="Listas"/>
      <sheetName val="GCB2000"/>
      <sheetName val="A. P. U."/>
      <sheetName val="Presup_Cancha"/>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 Liquidacion de Obra por Tramos"/>
      <sheetName val="CLASIFICACION"/>
      <sheetName val="5. ELECTRICO"/>
      <sheetName val="LISTA DE PRECIOS"/>
      <sheetName val="062"/>
      <sheetName val="Listado"/>
      <sheetName val="FINANC"/>
      <sheetName val="TODAS"/>
      <sheetName val="SALARIOS"/>
      <sheetName val="Lp"/>
      <sheetName val="7.1.8.1.1"/>
      <sheetName val="REC-COD,"/>
      <sheetName val="2,2,6,1 Pilotes 0,30"/>
      <sheetName val="TRAPMO"/>
      <sheetName val="PUNITARIOS_PARA_241201_2S10"/>
      <sheetName val="PR_110"/>
      <sheetName val="ESTADO_RED_TEC10"/>
      <sheetName val="PREACTA_1010"/>
      <sheetName val="PREACTA_910"/>
      <sheetName val="THE"/>
      <sheetName val="ATHE"/>
      <sheetName val="UNITARIOS"/>
      <sheetName val="OCTUBRE"/>
      <sheetName val="Bajadas"/>
      <sheetName val="NARIÑO"/>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skj452"/>
      <sheetName val="ita878"/>
      <sheetName val="aea-944"/>
      <sheetName val="dub-823"/>
      <sheetName val="gpi 526"/>
      <sheetName val="xxj617"/>
      <sheetName val="sng_855"/>
      <sheetName val="vea 374"/>
      <sheetName val="hfb024"/>
      <sheetName val="paj825"/>
      <sheetName val="CONT_ADI"/>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APU NO PREVISTO"/>
      <sheetName val="PPTA (3)"/>
      <sheetName val="PPTA (2)"/>
      <sheetName val="PPTA"/>
      <sheetName val="Requisición1"/>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PREACTA_61"/>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A_P_U1"/>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PREACTA Y CONTRATISTAS"/>
      <sheetName val="PERSONAL"/>
      <sheetName val="Tarifa MT"/>
      <sheetName val="BASE"/>
      <sheetName val="BALANCE"/>
      <sheetName val="ITEMS NO REVISTOS"/>
      <sheetName val="APU ELECTRICOS"/>
      <sheetName val="mdo"/>
      <sheetName val="equip"/>
      <sheetName val="mat"/>
      <sheetName val="CIRCUITOS CODENSA"/>
      <sheetName val="APU"/>
      <sheetName val="materiales"/>
      <sheetName val="otro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efreshError="1"/>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refreshError="1"/>
      <sheetData sheetId="221" refreshError="1"/>
      <sheetData sheetId="222">
        <row r="48">
          <cell r="E48">
            <v>0</v>
          </cell>
        </row>
      </sheetData>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MENÚ"/>
      <sheetName val="APU´S"/>
      <sheetName val="HOJA DE CALCULOS "/>
      <sheetName val="LISTADO DE PROVINCIAS"/>
      <sheetName val="ÍNDICE"/>
      <sheetName val="MATERIALES"/>
      <sheetName val="EQUIPO"/>
      <sheetName val="MANO DE OBRA"/>
      <sheetName val="TRANSPORTE"/>
      <sheetName val="APU BASE"/>
      <sheetName val="200,1,1"/>
      <sheetName val="200,1,2"/>
      <sheetName val="200,2,1"/>
      <sheetName val="200,2,2"/>
      <sheetName val="201,10"/>
      <sheetName val="201,11"/>
      <sheetName val="201,12"/>
      <sheetName val="201,13,1"/>
      <sheetName val="201,14"/>
      <sheetName val="201,15"/>
      <sheetName val="201,16"/>
      <sheetName val="201,17"/>
      <sheetName val="201,18"/>
      <sheetName val="201,19"/>
      <sheetName val="201,20"/>
      <sheetName val="201,21"/>
      <sheetName val="201,7"/>
      <sheetName val="201,8,1"/>
      <sheetName val="201,9"/>
      <sheetName val="203,1"/>
      <sheetName val="203,10"/>
      <sheetName val="203,11"/>
      <sheetName val="203,12"/>
      <sheetName val="203,2"/>
      <sheetName val="203,3"/>
      <sheetName val="203,4"/>
      <sheetName val="203,5"/>
      <sheetName val="203,6"/>
      <sheetName val="203,7"/>
      <sheetName val="203,8"/>
      <sheetName val="203,9"/>
      <sheetName val="210,1,1"/>
      <sheetName val="210,1,2"/>
      <sheetName val="210,1,3"/>
      <sheetName val="210,2,1"/>
      <sheetName val="210,2,2"/>
      <sheetName val="210,2,3"/>
      <sheetName val="210,2,4"/>
      <sheetName val="210,2,5"/>
      <sheetName val="211,1"/>
      <sheetName val="220,1"/>
      <sheetName val="221,1"/>
      <sheetName val="221,2"/>
      <sheetName val="223,1"/>
      <sheetName val="223,2"/>
      <sheetName val="223,3,1"/>
      <sheetName val="223,3,2,1"/>
      <sheetName val="223,3,2,2"/>
      <sheetName val="223,3,2,3"/>
      <sheetName val="223,3,3"/>
      <sheetName val="230,1"/>
      <sheetName val="231,1,1"/>
      <sheetName val="231,1,2"/>
      <sheetName val="232,1"/>
      <sheetName val="233,1"/>
      <sheetName val="233,10"/>
      <sheetName val="234,1"/>
      <sheetName val="235,1"/>
      <sheetName val="235,10"/>
      <sheetName val="235,11"/>
      <sheetName val="235,2"/>
      <sheetName val="236,1,1"/>
      <sheetName val="236,10"/>
      <sheetName val="236,11"/>
      <sheetName val="236,2,1"/>
      <sheetName val="237,1,1"/>
      <sheetName val="237,1,2,1"/>
      <sheetName val="237,1,2,2"/>
      <sheetName val="237,1,3,1"/>
      <sheetName val="237,1,3,2"/>
      <sheetName val="237,1,3,3"/>
      <sheetName val="237,1,3,4"/>
      <sheetName val="237,1,4,1"/>
      <sheetName val="237,1,4,2"/>
      <sheetName val="237,1,5,1,1"/>
      <sheetName val="237,1,5,2"/>
      <sheetName val="237,1,5,3"/>
      <sheetName val="237,1,5,4,1"/>
      <sheetName val="310,1"/>
      <sheetName val="311,1"/>
      <sheetName val="312,1"/>
      <sheetName val="312,2"/>
      <sheetName val="312,3"/>
      <sheetName val="312,4"/>
      <sheetName val="320,1,1"/>
      <sheetName val="320,1,2"/>
      <sheetName val="320,2,1"/>
      <sheetName val="320,2,2"/>
      <sheetName val="320,3,1"/>
      <sheetName val="320,3,2"/>
      <sheetName val="320,4,1"/>
      <sheetName val="320,4,2"/>
      <sheetName val="320,5,1"/>
      <sheetName val="320,5,2"/>
      <sheetName val="320,6,1"/>
      <sheetName val="320,6,2"/>
      <sheetName val="321,1"/>
      <sheetName val="321,2"/>
      <sheetName val="323,1"/>
      <sheetName val="323,2,1"/>
      <sheetName val="323,2,2"/>
      <sheetName val="323,3,1"/>
      <sheetName val="323,3,2"/>
      <sheetName val="323,4"/>
      <sheetName val="323,5,1"/>
      <sheetName val="323,5,2"/>
      <sheetName val="323,6,1"/>
      <sheetName val="323,6,2"/>
      <sheetName val="330,1,1"/>
      <sheetName val="330,1,2"/>
      <sheetName val="330,2,1"/>
      <sheetName val="330,2,2"/>
      <sheetName val="330,3,1"/>
      <sheetName val="330,3,2"/>
      <sheetName val="330,4,1"/>
      <sheetName val="330,4,2"/>
      <sheetName val="330,5,1"/>
      <sheetName val="330,5,2"/>
      <sheetName val="330,6,1"/>
      <sheetName val="330,6,2"/>
      <sheetName val="340,1"/>
      <sheetName val="340,2"/>
      <sheetName val="340,3"/>
      <sheetName val="341,1"/>
      <sheetName val="341,2"/>
      <sheetName val="350,1"/>
      <sheetName val="350,2"/>
      <sheetName val="350,3"/>
      <sheetName val="350,4"/>
      <sheetName val="350,5"/>
      <sheetName val="350,6"/>
      <sheetName val="350,7"/>
      <sheetName val="350,8"/>
      <sheetName val="350,9"/>
      <sheetName val="410,1"/>
      <sheetName val="410,2"/>
      <sheetName val="410,3"/>
      <sheetName val="411,1"/>
      <sheetName val="411,2"/>
      <sheetName val="411,3"/>
      <sheetName val="411,4"/>
      <sheetName val="411,5"/>
      <sheetName val="411,6"/>
      <sheetName val="413,1"/>
      <sheetName val="413,2"/>
      <sheetName val="413,3"/>
      <sheetName val="414,1"/>
      <sheetName val="414,2"/>
      <sheetName val="414,3"/>
      <sheetName val="414,4"/>
      <sheetName val="414,5"/>
      <sheetName val="414,6"/>
      <sheetName val="415,1"/>
      <sheetName val="415,2"/>
      <sheetName val="415,3"/>
      <sheetName val="415,4"/>
      <sheetName val="418,1"/>
      <sheetName val="420,1"/>
      <sheetName val="420,2"/>
      <sheetName val="420,3"/>
      <sheetName val="421,1"/>
      <sheetName val="421,2"/>
      <sheetName val="421,3"/>
      <sheetName val="421,4"/>
      <sheetName val="430,1,1"/>
      <sheetName val="430,1,2"/>
      <sheetName val="430,2,1"/>
      <sheetName val="430,2,2"/>
      <sheetName val="430,3,1"/>
      <sheetName val="430,3,2"/>
      <sheetName val="430,4,1"/>
      <sheetName val="430,4,2"/>
      <sheetName val="432,1"/>
      <sheetName val="432,2"/>
      <sheetName val="433,1"/>
      <sheetName val="433,2"/>
      <sheetName val="433,3"/>
      <sheetName val="433,4"/>
      <sheetName val="433,5"/>
      <sheetName val="433,6"/>
      <sheetName val="433,7"/>
      <sheetName val="433,8"/>
      <sheetName val="440,1"/>
      <sheetName val="440,2"/>
      <sheetName val="440,3"/>
      <sheetName val="440,4,1"/>
      <sheetName val="440,4,2"/>
      <sheetName val="440,5"/>
      <sheetName val="440,6"/>
      <sheetName val="440,7"/>
      <sheetName val="440,8"/>
      <sheetName val="442,1"/>
      <sheetName val="442,2"/>
      <sheetName val="442,3"/>
      <sheetName val="442,4"/>
      <sheetName val="450,01"/>
      <sheetName val="450,10"/>
      <sheetName val="450,11"/>
      <sheetName val="450,12"/>
      <sheetName val="450,13"/>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57,1"/>
      <sheetName val="457,2"/>
      <sheetName val="457,3"/>
      <sheetName val="460,1,1"/>
      <sheetName val="460,1,2"/>
      <sheetName val="460,2"/>
      <sheetName val="461,1"/>
      <sheetName val="461,2"/>
      <sheetName val="462,1,1"/>
      <sheetName val="462,1,2"/>
      <sheetName val="462,2,1"/>
      <sheetName val="462,2,2"/>
      <sheetName val="464,1,1"/>
      <sheetName val="464,1,2"/>
      <sheetName val="465,1"/>
      <sheetName val="465,2"/>
      <sheetName val="466,1"/>
      <sheetName val="466,2"/>
      <sheetName val="467,1"/>
      <sheetName val="467,2"/>
      <sheetName val="467,3"/>
      <sheetName val="500,1,1"/>
      <sheetName val="500,1,2"/>
      <sheetName val="500,2"/>
      <sheetName val="501,1"/>
      <sheetName val="501,10"/>
      <sheetName val="501,20"/>
      <sheetName val="505,1"/>
      <sheetName val="510,1"/>
      <sheetName val="600,1,1"/>
      <sheetName val="600,2,1"/>
      <sheetName val="600,2,2"/>
      <sheetName val="600,2,3"/>
      <sheetName val="600,2,4"/>
      <sheetName val="610,1"/>
      <sheetName val="610,10"/>
      <sheetName val="610,2"/>
      <sheetName val="610,3"/>
      <sheetName val="610,4"/>
      <sheetName val="610,5"/>
      <sheetName val="610,6"/>
      <sheetName val="610,7"/>
      <sheetName val="610,8"/>
      <sheetName val="610,9"/>
      <sheetName val="611,1,1"/>
      <sheetName val="611,1,2"/>
      <sheetName val="611,1,3"/>
      <sheetName val="611,1,4"/>
      <sheetName val="620,1,1"/>
      <sheetName val="620,2,1"/>
      <sheetName val="620,3,1"/>
      <sheetName val="621,1,1"/>
      <sheetName val="621,1,2"/>
      <sheetName val="621,2"/>
      <sheetName val="621,3,1"/>
      <sheetName val="621,4"/>
      <sheetName val="621,5,1"/>
      <sheetName val="621,6,1"/>
      <sheetName val="621,7,1"/>
      <sheetName val="621,7,2"/>
      <sheetName val="621,7,3"/>
      <sheetName val="621,7,4"/>
      <sheetName val="621,8"/>
      <sheetName val="622,1"/>
      <sheetName val="622,2"/>
      <sheetName val="622,3"/>
      <sheetName val="622,4"/>
      <sheetName val="622,5,1"/>
      <sheetName val="623,1"/>
      <sheetName val="623,2"/>
      <sheetName val="630,1,1"/>
      <sheetName val="630,1,2"/>
      <sheetName val="630,1,3,1"/>
      <sheetName val="630,1,3,2"/>
      <sheetName val="630,1,5,1"/>
      <sheetName val="630,1,5,2"/>
      <sheetName val="630,1,6,1"/>
      <sheetName val="630,1,6,2"/>
      <sheetName val="630,1,7"/>
      <sheetName val="632,1,1"/>
      <sheetName val="632,1,2"/>
      <sheetName val="633,1,1"/>
      <sheetName val="633,1,2"/>
      <sheetName val="633,1,3"/>
      <sheetName val="633,1,4"/>
      <sheetName val="633,1,5"/>
      <sheetName val="633,1,6"/>
      <sheetName val="633,2,1"/>
      <sheetName val="633,2,2"/>
      <sheetName val="633,2,3"/>
      <sheetName val="633,2,4"/>
      <sheetName val="633,2,5"/>
      <sheetName val="633,3,1"/>
      <sheetName val="633,3,2"/>
      <sheetName val="633,4,1"/>
      <sheetName val="640,1"/>
      <sheetName val="640,2"/>
      <sheetName val="641,1"/>
      <sheetName val="641,2"/>
      <sheetName val="642,1"/>
      <sheetName val="642,2,1"/>
      <sheetName val="642,2,2"/>
      <sheetName val="650,1"/>
      <sheetName val="650,2,1"/>
      <sheetName val="650,3"/>
      <sheetName val="650,4"/>
      <sheetName val="650,5"/>
      <sheetName val="650,6"/>
      <sheetName val="650,7"/>
      <sheetName val="650,8"/>
      <sheetName val="650,9"/>
      <sheetName val="660,1,2"/>
      <sheetName val="660,1,4"/>
      <sheetName val="661,1,1"/>
      <sheetName val="661,1,2"/>
      <sheetName val="661,1,3"/>
      <sheetName val="662,1"/>
      <sheetName val="662,1,1"/>
      <sheetName val="662,1,2"/>
      <sheetName val="662,1,3"/>
      <sheetName val="662,1,4"/>
      <sheetName val="662,1,5"/>
      <sheetName val="662,2"/>
      <sheetName val="663,1"/>
      <sheetName val="670,1"/>
      <sheetName val="670,2"/>
      <sheetName val="670,3"/>
      <sheetName val="670,5"/>
      <sheetName val="671,1"/>
      <sheetName val="671,2"/>
      <sheetName val="671,3"/>
      <sheetName val="671,4"/>
      <sheetName val="672,1"/>
      <sheetName val="672,2"/>
      <sheetName val="672,3"/>
      <sheetName val="672,4"/>
      <sheetName val="673,1,1"/>
      <sheetName val="673,1,2"/>
      <sheetName val="673,2"/>
      <sheetName val="673,3,1"/>
      <sheetName val="673,3,2"/>
      <sheetName val="673,3,3"/>
      <sheetName val="674,1"/>
      <sheetName val="674,2"/>
      <sheetName val="680,1"/>
      <sheetName val="680,2"/>
      <sheetName val="680,3"/>
      <sheetName val="681,1"/>
      <sheetName val="681,2"/>
      <sheetName val="681,3"/>
      <sheetName val="681,4"/>
      <sheetName val="681,5"/>
      <sheetName val="683,1"/>
      <sheetName val="683,2"/>
      <sheetName val="683,3"/>
      <sheetName val="683,4"/>
      <sheetName val="683,5"/>
      <sheetName val="683,6"/>
      <sheetName val="684,1"/>
      <sheetName val="685,8,1"/>
      <sheetName val="685,8,2,1"/>
      <sheetName val="685,8,2,2"/>
      <sheetName val="686,1"/>
      <sheetName val="686,2"/>
      <sheetName val="686,3"/>
      <sheetName val="686,4,1"/>
      <sheetName val="686,5"/>
      <sheetName val="687,1"/>
      <sheetName val="687,2"/>
      <sheetName val="687,3"/>
      <sheetName val="687,4"/>
      <sheetName val="690,1,1"/>
      <sheetName val="690,1,2"/>
      <sheetName val="690,1,3"/>
      <sheetName val="700,1"/>
      <sheetName val="700,2"/>
      <sheetName val="700,3"/>
      <sheetName val="700,4"/>
      <sheetName val="701,1,1"/>
      <sheetName val="701,1,2"/>
      <sheetName val="702,1,1"/>
      <sheetName val="703,1,1"/>
      <sheetName val="703,1,2"/>
      <sheetName val="703,1,3"/>
      <sheetName val="703,2,1"/>
      <sheetName val="703,2,2"/>
      <sheetName val="703,2,3"/>
      <sheetName val="703,3"/>
      <sheetName val="703,4"/>
      <sheetName val="703,5"/>
      <sheetName val="710,1,1"/>
      <sheetName val="710,1,2"/>
      <sheetName val="710,1,3"/>
      <sheetName val="710,1,4"/>
      <sheetName val="710,1,5"/>
      <sheetName val="710,2,1"/>
      <sheetName val="710,2,2"/>
      <sheetName val="710,2,3"/>
      <sheetName val="730,1,1"/>
      <sheetName val="730,1,2"/>
      <sheetName val="730,2"/>
      <sheetName val="730,3"/>
      <sheetName val="730,4"/>
      <sheetName val="730,5"/>
      <sheetName val="731,2,1"/>
      <sheetName val="731,2,2"/>
      <sheetName val="740,1"/>
      <sheetName val="741,1,1"/>
      <sheetName val="741,1,2"/>
      <sheetName val="800,1"/>
      <sheetName val="800,2"/>
      <sheetName val="800,3"/>
      <sheetName val="800,4"/>
      <sheetName val="801,1"/>
      <sheetName val="801,2"/>
      <sheetName val="802,1"/>
      <sheetName val="802,2"/>
      <sheetName val="802,3"/>
      <sheetName val="802,4"/>
      <sheetName val="802,5"/>
      <sheetName val="802,6"/>
      <sheetName val="802,7"/>
      <sheetName val="802,8"/>
      <sheetName val="810,1"/>
      <sheetName val="810,2"/>
      <sheetName val="810,3"/>
      <sheetName val="811,1,1"/>
      <sheetName val="811,1,2"/>
      <sheetName val="811,1,3"/>
      <sheetName val="811,1,4"/>
      <sheetName val="811,1,5"/>
      <sheetName val="812,1"/>
      <sheetName val="812,2"/>
      <sheetName val="812,3"/>
      <sheetName val="812,4"/>
      <sheetName val="820,1,1"/>
      <sheetName val="820,1,2"/>
      <sheetName val="820,1,3"/>
      <sheetName val="820,1,4"/>
      <sheetName val="840,01"/>
      <sheetName val="840,10"/>
      <sheetName val="840,11"/>
      <sheetName val="840,2"/>
      <sheetName val="840,3"/>
      <sheetName val="840,4"/>
      <sheetName val="840,5"/>
      <sheetName val="840,6"/>
      <sheetName val="840,7"/>
      <sheetName val="840,8"/>
      <sheetName val="840,9"/>
      <sheetName val="850,1"/>
      <sheetName val="850,10"/>
      <sheetName val="850,11"/>
      <sheetName val="850,12"/>
      <sheetName val="850,13"/>
      <sheetName val="850,14"/>
      <sheetName val="850,15"/>
      <sheetName val="850,16"/>
      <sheetName val="850,17"/>
      <sheetName val="850,18"/>
      <sheetName val="850,19"/>
      <sheetName val="850,2"/>
      <sheetName val="850,3"/>
      <sheetName val="850,4"/>
      <sheetName val="850,5"/>
      <sheetName val="850,6"/>
      <sheetName val="850,7"/>
      <sheetName val="850,8"/>
      <sheetName val="850,9"/>
      <sheetName val="900,1,1"/>
      <sheetName val="900,1,2"/>
      <sheetName val="900,2,1"/>
      <sheetName val="900,2,2"/>
      <sheetName val="900,3,1"/>
      <sheetName val="900,3,2"/>
      <sheetName val="CONSIDERACIONES "/>
    </sheetNames>
    <sheetDataSet>
      <sheetData sheetId="0">
        <row r="21">
          <cell r="D21" t="str">
            <v>MAGDALENA</v>
          </cell>
          <cell r="CL21" t="str">
            <v>CENTRO</v>
          </cell>
        </row>
      </sheetData>
      <sheetData sheetId="1"/>
      <sheetData sheetId="2">
        <row r="4">
          <cell r="C4" t="str">
            <v>200,1,1</v>
          </cell>
          <cell r="D4" t="str">
            <v>ha</v>
          </cell>
          <cell r="E4" t="str">
            <v>DESMONTE Y LIMPIEZA EN BOSQUE
(Analisis aplicado como actividad de aprovechamiento forestal donde la vegetación se presenta en forma de bosque continuo e incluye el corte y procesamiento de árboles, así como el desraice y remoción de tocones en áreas bosc</v>
          </cell>
          <cell r="F4" t="str">
            <v>HERMENINV</v>
          </cell>
          <cell r="G4">
            <v>0.05</v>
          </cell>
          <cell r="H4" t="str">
            <v>C0010052</v>
          </cell>
          <cell r="I4">
            <v>6.666666666666667</v>
          </cell>
          <cell r="J4" t="str">
            <v>C0010140</v>
          </cell>
          <cell r="K4">
            <v>6.666666666666667</v>
          </cell>
          <cell r="L4" t="str">
            <v>C0010620</v>
          </cell>
          <cell r="M4">
            <v>6.666666666666667</v>
          </cell>
          <cell r="N4" t="str">
            <v>C0010015</v>
          </cell>
          <cell r="O4">
            <v>6.666666666666667</v>
          </cell>
          <cell r="P4" t="str">
            <v/>
          </cell>
          <cell r="Q4" t="str">
            <v/>
          </cell>
          <cell r="R4" t="str">
            <v/>
          </cell>
          <cell r="S4" t="str">
            <v/>
          </cell>
          <cell r="T4" t="str">
            <v/>
          </cell>
          <cell r="U4" t="str">
            <v/>
          </cell>
          <cell r="V4" t="str">
            <v/>
          </cell>
          <cell r="W4" t="str">
            <v/>
          </cell>
          <cell r="X4" t="str">
            <v/>
          </cell>
          <cell r="Y4" t="str">
            <v/>
          </cell>
          <cell r="Z4" t="str">
            <v/>
          </cell>
          <cell r="AA4" t="str">
            <v/>
          </cell>
          <cell r="AB4" t="str">
            <v/>
          </cell>
          <cell r="AC4" t="str">
            <v/>
          </cell>
          <cell r="AD4" t="str">
            <v/>
          </cell>
          <cell r="AE4" t="str">
            <v/>
          </cell>
          <cell r="AF4" t="str">
            <v/>
          </cell>
          <cell r="AG4" t="str">
            <v/>
          </cell>
          <cell r="AH4" t="str">
            <v/>
          </cell>
          <cell r="AI4" t="str">
            <v/>
          </cell>
          <cell r="AJ4" t="str">
            <v/>
          </cell>
          <cell r="AK4" t="str">
            <v/>
          </cell>
          <cell r="AL4" t="str">
            <v/>
          </cell>
          <cell r="AM4" t="str">
            <v/>
          </cell>
          <cell r="AN4" t="str">
            <v/>
          </cell>
          <cell r="AO4" t="str">
            <v/>
          </cell>
          <cell r="AP4" t="str">
            <v/>
          </cell>
          <cell r="AQ4" t="str">
            <v/>
          </cell>
          <cell r="AR4" t="str">
            <v/>
          </cell>
          <cell r="AS4" t="str">
            <v/>
          </cell>
          <cell r="AT4" t="str">
            <v/>
          </cell>
          <cell r="AU4" t="str">
            <v/>
          </cell>
          <cell r="AV4" t="str">
            <v/>
          </cell>
          <cell r="AW4" t="str">
            <v/>
          </cell>
          <cell r="AX4" t="str">
            <v/>
          </cell>
          <cell r="AY4" t="str">
            <v/>
          </cell>
          <cell r="AZ4" t="str">
            <v/>
          </cell>
          <cell r="BA4" t="str">
            <v/>
          </cell>
          <cell r="BB4" t="str">
            <v/>
          </cell>
          <cell r="BC4" t="str">
            <v/>
          </cell>
          <cell r="BD4" t="str">
            <v/>
          </cell>
          <cell r="BE4" t="str">
            <v/>
          </cell>
          <cell r="BF4" t="str">
            <v/>
          </cell>
          <cell r="BG4" t="str">
            <v/>
          </cell>
          <cell r="BH4" t="str">
            <v/>
          </cell>
          <cell r="BI4" t="str">
            <v/>
          </cell>
          <cell r="BJ4" t="str">
            <v/>
          </cell>
          <cell r="BK4" t="str">
            <v/>
          </cell>
          <cell r="BL4"/>
          <cell r="BM4"/>
          <cell r="BN4" t="str">
            <v>T0010040</v>
          </cell>
          <cell r="BO4">
            <v>35</v>
          </cell>
          <cell r="BP4" t="str">
            <v/>
          </cell>
          <cell r="BQ4" t="str">
            <v/>
          </cell>
          <cell r="BR4" t="str">
            <v/>
          </cell>
          <cell r="BS4" t="str">
            <v/>
          </cell>
          <cell r="BT4" t="str">
            <v/>
          </cell>
          <cell r="BU4" t="str">
            <v/>
          </cell>
          <cell r="BV4" t="str">
            <v/>
          </cell>
          <cell r="BW4" t="str">
            <v/>
          </cell>
          <cell r="BX4" t="str">
            <v>A0030040</v>
          </cell>
          <cell r="BY4">
            <v>1.2</v>
          </cell>
          <cell r="BZ4" t="str">
            <v/>
          </cell>
          <cell r="CA4" t="str">
            <v/>
          </cell>
          <cell r="CB4" t="str">
            <v/>
          </cell>
          <cell r="CC4" t="str">
            <v/>
          </cell>
          <cell r="CD4" t="str">
            <v/>
          </cell>
          <cell r="CE4" t="str">
            <v/>
          </cell>
          <cell r="CF4" t="str">
            <v/>
          </cell>
          <cell r="CG4" t="str">
            <v/>
          </cell>
          <cell r="CH4" t="str">
            <v/>
          </cell>
          <cell r="CI4" t="str">
            <v/>
          </cell>
          <cell r="CJ4" t="str">
            <v/>
          </cell>
          <cell r="CK4" t="str">
            <v/>
          </cell>
          <cell r="CL4" t="str">
            <v/>
          </cell>
          <cell r="CM4" t="str">
            <v/>
          </cell>
          <cell r="CN4" t="str">
            <v/>
          </cell>
          <cell r="CO4" t="str">
            <v/>
          </cell>
          <cell r="CP4" t="str">
            <v/>
          </cell>
          <cell r="CQ4" t="str">
            <v/>
          </cell>
          <cell r="CR4" t="str">
            <v/>
          </cell>
          <cell r="CS4" t="str">
            <v>Nota 1: Este solo es un Análisis de Precios Unitario de referencia. De ser necesario, se debe ajustar a las particularidades de cada proyecto.
Nota 2: Cuando se trate de Análisis de precios unitarios correspondientes a ítems de la propuesta económica apro</v>
          </cell>
          <cell r="CT4" t="str">
            <v>A</v>
          </cell>
        </row>
        <row r="5">
          <cell r="C5" t="str">
            <v>200,1,2</v>
          </cell>
          <cell r="D5" t="str">
            <v>m2</v>
          </cell>
          <cell r="E5" t="str">
            <v>DESMONTE Y LIMPIEZA EN BOSQUE
(Analisis aplicado como actividad de aprovechamiento forestal donde la vegetación se presenta en forma de bosque continuo e incluye el corte y procesamiento de árboles, así como el desraice y remoción de tocones en áreas bosc</v>
          </cell>
          <cell r="F5" t="str">
            <v>HERMENINV</v>
          </cell>
          <cell r="G5">
            <v>0.05</v>
          </cell>
          <cell r="H5" t="str">
            <v>C0010140</v>
          </cell>
          <cell r="I5">
            <v>0.02</v>
          </cell>
          <cell r="J5" t="str">
            <v>C0010620</v>
          </cell>
          <cell r="K5">
            <v>0.02</v>
          </cell>
          <cell r="L5" t="str">
            <v/>
          </cell>
          <cell r="M5"/>
          <cell r="N5"/>
          <cell r="O5" t="str">
            <v/>
          </cell>
          <cell r="P5" t="str">
            <v/>
          </cell>
          <cell r="Q5" t="str">
            <v/>
          </cell>
          <cell r="R5" t="str">
            <v/>
          </cell>
          <cell r="S5" t="str">
            <v/>
          </cell>
          <cell r="T5" t="str">
            <v/>
          </cell>
          <cell r="U5" t="str">
            <v/>
          </cell>
          <cell r="V5" t="str">
            <v/>
          </cell>
          <cell r="W5" t="str">
            <v/>
          </cell>
          <cell r="X5" t="str">
            <v/>
          </cell>
          <cell r="Y5" t="str">
            <v/>
          </cell>
          <cell r="Z5" t="str">
            <v/>
          </cell>
          <cell r="AA5" t="str">
            <v/>
          </cell>
          <cell r="AB5" t="str">
            <v/>
          </cell>
          <cell r="AC5" t="str">
            <v/>
          </cell>
          <cell r="AD5" t="str">
            <v/>
          </cell>
          <cell r="AE5" t="str">
            <v/>
          </cell>
          <cell r="AF5" t="str">
            <v/>
          </cell>
          <cell r="AG5" t="str">
            <v/>
          </cell>
          <cell r="AH5" t="str">
            <v/>
          </cell>
          <cell r="AI5" t="str">
            <v/>
          </cell>
          <cell r="AJ5" t="str">
            <v/>
          </cell>
          <cell r="AK5" t="str">
            <v/>
          </cell>
          <cell r="AL5" t="str">
            <v/>
          </cell>
          <cell r="AM5" t="str">
            <v/>
          </cell>
          <cell r="AN5" t="str">
            <v/>
          </cell>
          <cell r="AO5" t="str">
            <v/>
          </cell>
          <cell r="AP5" t="str">
            <v/>
          </cell>
          <cell r="AQ5" t="str">
            <v/>
          </cell>
          <cell r="AR5" t="str">
            <v/>
          </cell>
          <cell r="AS5" t="str">
            <v/>
          </cell>
          <cell r="AT5" t="str">
            <v/>
          </cell>
          <cell r="AU5" t="str">
            <v/>
          </cell>
          <cell r="AV5" t="str">
            <v/>
          </cell>
          <cell r="AW5" t="str">
            <v/>
          </cell>
          <cell r="AX5" t="str">
            <v/>
          </cell>
          <cell r="AY5" t="str">
            <v/>
          </cell>
          <cell r="AZ5" t="str">
            <v/>
          </cell>
          <cell r="BA5" t="str">
            <v/>
          </cell>
          <cell r="BB5" t="str">
            <v/>
          </cell>
          <cell r="BC5" t="str">
            <v/>
          </cell>
          <cell r="BD5" t="str">
            <v/>
          </cell>
          <cell r="BE5" t="str">
            <v/>
          </cell>
          <cell r="BF5" t="str">
            <v/>
          </cell>
          <cell r="BG5" t="str">
            <v/>
          </cell>
          <cell r="BH5" t="str">
            <v/>
          </cell>
          <cell r="BI5" t="str">
            <v/>
          </cell>
          <cell r="BJ5" t="str">
            <v/>
          </cell>
          <cell r="BK5" t="str">
            <v/>
          </cell>
          <cell r="BL5"/>
          <cell r="BM5"/>
          <cell r="BN5" t="str">
            <v>T0010040</v>
          </cell>
          <cell r="BO5">
            <v>3.5000000000000001E-3</v>
          </cell>
          <cell r="BP5" t="str">
            <v/>
          </cell>
          <cell r="BQ5" t="str">
            <v/>
          </cell>
          <cell r="BR5" t="str">
            <v/>
          </cell>
          <cell r="BS5" t="str">
            <v/>
          </cell>
          <cell r="BT5" t="str">
            <v/>
          </cell>
          <cell r="BU5" t="str">
            <v/>
          </cell>
          <cell r="BV5" t="str">
            <v/>
          </cell>
          <cell r="BW5" t="str">
            <v/>
          </cell>
          <cell r="BX5" t="str">
            <v>A0030040</v>
          </cell>
          <cell r="BY5">
            <v>400</v>
          </cell>
          <cell r="BZ5" t="str">
            <v/>
          </cell>
          <cell r="CA5" t="str">
            <v/>
          </cell>
          <cell r="CB5" t="str">
            <v/>
          </cell>
          <cell r="CC5" t="str">
            <v/>
          </cell>
          <cell r="CD5" t="str">
            <v/>
          </cell>
          <cell r="CE5" t="str">
            <v/>
          </cell>
          <cell r="CF5" t="str">
            <v/>
          </cell>
          <cell r="CG5" t="str">
            <v/>
          </cell>
          <cell r="CH5" t="str">
            <v/>
          </cell>
          <cell r="CI5" t="str">
            <v/>
          </cell>
          <cell r="CJ5" t="str">
            <v/>
          </cell>
          <cell r="CK5" t="str">
            <v/>
          </cell>
          <cell r="CL5" t="str">
            <v/>
          </cell>
          <cell r="CM5" t="str">
            <v/>
          </cell>
          <cell r="CN5" t="str">
            <v/>
          </cell>
          <cell r="CO5" t="str">
            <v/>
          </cell>
          <cell r="CP5" t="str">
            <v/>
          </cell>
          <cell r="CQ5" t="str">
            <v/>
          </cell>
          <cell r="CR5" t="str">
            <v/>
          </cell>
          <cell r="CS5" t="str">
            <v>Nota 1: Este solo es un Análisis de Precios Unitario de referencia. De ser necesario, se debe ajustar a las particularidades de cada proyecto.
Nota 2: Cuando se trate de Análisis de precios unitarios correspondientes a ítems de la propuesta económica apro</v>
          </cell>
          <cell r="CT5" t="str">
            <v>B</v>
          </cell>
        </row>
        <row r="6">
          <cell r="C6" t="str">
            <v>200,2,1</v>
          </cell>
          <cell r="D6" t="str">
            <v>ha</v>
          </cell>
          <cell r="E6" t="str">
            <v>DESMONTE Y LIMPIEZA EN ZONAS NO BOSCOSAS
(Analisis aplicado para actividad de aprovechamiento forestal donde la vegetación se presenta en forma de árboles aislados o grupos de árboles dentro de
superficies que no presenten características de bosque contin</v>
          </cell>
          <cell r="F6" t="str">
            <v>HERMENINV</v>
          </cell>
          <cell r="G6">
            <v>0.05</v>
          </cell>
          <cell r="H6" t="str">
            <v>C0010530</v>
          </cell>
          <cell r="I6">
            <v>9.7087378640776709</v>
          </cell>
          <cell r="J6" t="str">
            <v>C0010620</v>
          </cell>
          <cell r="K6">
            <v>9.7087378640776709</v>
          </cell>
          <cell r="L6"/>
          <cell r="M6"/>
          <cell r="N6" t="str">
            <v/>
          </cell>
          <cell r="O6" t="str">
            <v/>
          </cell>
          <cell r="P6" t="str">
            <v/>
          </cell>
          <cell r="Q6" t="str">
            <v/>
          </cell>
          <cell r="R6" t="str">
            <v/>
          </cell>
          <cell r="S6" t="str">
            <v/>
          </cell>
          <cell r="T6" t="str">
            <v/>
          </cell>
          <cell r="U6" t="str">
            <v/>
          </cell>
          <cell r="V6" t="str">
            <v/>
          </cell>
          <cell r="W6" t="str">
            <v/>
          </cell>
          <cell r="X6" t="str">
            <v/>
          </cell>
          <cell r="Y6" t="str">
            <v/>
          </cell>
          <cell r="Z6" t="str">
            <v/>
          </cell>
          <cell r="AA6" t="str">
            <v/>
          </cell>
          <cell r="AB6" t="str">
            <v/>
          </cell>
          <cell r="AC6" t="str">
            <v/>
          </cell>
          <cell r="AD6" t="str">
            <v/>
          </cell>
          <cell r="AE6" t="str">
            <v/>
          </cell>
          <cell r="AF6" t="str">
            <v/>
          </cell>
          <cell r="AG6" t="str">
            <v/>
          </cell>
          <cell r="AH6" t="str">
            <v/>
          </cell>
          <cell r="AI6" t="str">
            <v/>
          </cell>
          <cell r="AJ6" t="str">
            <v/>
          </cell>
          <cell r="AK6" t="str">
            <v/>
          </cell>
          <cell r="AL6" t="str">
            <v/>
          </cell>
          <cell r="AM6" t="str">
            <v/>
          </cell>
          <cell r="AN6" t="str">
            <v/>
          </cell>
          <cell r="AO6" t="str">
            <v/>
          </cell>
          <cell r="AP6" t="str">
            <v/>
          </cell>
          <cell r="AQ6" t="str">
            <v/>
          </cell>
          <cell r="AR6" t="str">
            <v/>
          </cell>
          <cell r="AS6" t="str">
            <v/>
          </cell>
          <cell r="AT6" t="str">
            <v/>
          </cell>
          <cell r="AU6" t="str">
            <v/>
          </cell>
          <cell r="AV6" t="str">
            <v/>
          </cell>
          <cell r="AW6" t="str">
            <v/>
          </cell>
          <cell r="AX6" t="str">
            <v/>
          </cell>
          <cell r="AY6" t="str">
            <v/>
          </cell>
          <cell r="AZ6" t="str">
            <v/>
          </cell>
          <cell r="BA6" t="str">
            <v/>
          </cell>
          <cell r="BB6" t="str">
            <v/>
          </cell>
          <cell r="BC6" t="str">
            <v/>
          </cell>
          <cell r="BD6" t="str">
            <v/>
          </cell>
          <cell r="BE6" t="str">
            <v/>
          </cell>
          <cell r="BF6" t="str">
            <v/>
          </cell>
          <cell r="BG6" t="str">
            <v/>
          </cell>
          <cell r="BH6" t="str">
            <v/>
          </cell>
          <cell r="BI6" t="str">
            <v/>
          </cell>
          <cell r="BJ6" t="str">
            <v/>
          </cell>
          <cell r="BK6" t="str">
            <v/>
          </cell>
          <cell r="BL6"/>
          <cell r="BM6"/>
          <cell r="BN6" t="str">
            <v>T0010040</v>
          </cell>
          <cell r="BO6">
            <v>17.5</v>
          </cell>
          <cell r="BP6" t="str">
            <v/>
          </cell>
          <cell r="BQ6" t="str">
            <v/>
          </cell>
          <cell r="BR6" t="str">
            <v/>
          </cell>
          <cell r="BS6" t="str">
            <v/>
          </cell>
          <cell r="BT6" t="str">
            <v/>
          </cell>
          <cell r="BU6" t="str">
            <v/>
          </cell>
          <cell r="BV6" t="str">
            <v/>
          </cell>
          <cell r="BW6" t="str">
            <v/>
          </cell>
          <cell r="BX6" t="str">
            <v>A0030020</v>
          </cell>
          <cell r="BY6">
            <v>0.82399999999999995</v>
          </cell>
          <cell r="BZ6" t="str">
            <v/>
          </cell>
          <cell r="CA6" t="str">
            <v/>
          </cell>
          <cell r="CB6" t="str">
            <v/>
          </cell>
          <cell r="CC6" t="str">
            <v/>
          </cell>
          <cell r="CD6" t="str">
            <v/>
          </cell>
          <cell r="CE6" t="str">
            <v/>
          </cell>
          <cell r="CF6" t="str">
            <v/>
          </cell>
          <cell r="CG6" t="str">
            <v/>
          </cell>
          <cell r="CH6" t="str">
            <v/>
          </cell>
          <cell r="CI6" t="str">
            <v/>
          </cell>
          <cell r="CJ6" t="str">
            <v/>
          </cell>
          <cell r="CK6" t="str">
            <v/>
          </cell>
          <cell r="CL6" t="str">
            <v/>
          </cell>
          <cell r="CM6" t="str">
            <v/>
          </cell>
          <cell r="CN6" t="str">
            <v/>
          </cell>
          <cell r="CO6" t="str">
            <v/>
          </cell>
          <cell r="CP6" t="str">
            <v/>
          </cell>
          <cell r="CQ6" t="str">
            <v/>
          </cell>
          <cell r="CR6" t="str">
            <v/>
          </cell>
          <cell r="CS6" t="str">
            <v>Nota 1: Este solo es un Análisis de Precios Unitario de referencia. De ser necesario, se debe ajustar a las particularidades de cada proyecto.
Nota 2: Cuando se trate de Análisis de precios unitarios correspondientes a ítems de la propuesta económica apro</v>
          </cell>
          <cell r="CT6" t="str">
            <v>B</v>
          </cell>
        </row>
        <row r="7">
          <cell r="C7" t="str">
            <v>200,2,2</v>
          </cell>
          <cell r="D7" t="str">
            <v>m2</v>
          </cell>
          <cell r="E7" t="str">
            <v>DESMONTE Y LIMPIEZA EN ZONA NO BOSCOSA
(Analisis aplicado para actividad de aprovechamiento forestal donde la vegetación se presenta en forma de árboles aislados o grupos de árboles dentro de
superficies que no presenten características de bosque continuo</v>
          </cell>
          <cell r="F7" t="str">
            <v>HERMENINV</v>
          </cell>
          <cell r="G7">
            <v>0.05</v>
          </cell>
          <cell r="H7" t="str">
            <v>C0010140</v>
          </cell>
          <cell r="I7">
            <v>1.3333333333333334E-2</v>
          </cell>
          <cell r="J7" t="str">
            <v>C0010620</v>
          </cell>
          <cell r="K7">
            <v>1.3333333333333334E-2</v>
          </cell>
          <cell r="L7" t="str">
            <v/>
          </cell>
          <cell r="M7" t="str">
            <v/>
          </cell>
          <cell r="N7" t="str">
            <v/>
          </cell>
          <cell r="O7" t="str">
            <v/>
          </cell>
          <cell r="P7" t="str">
            <v/>
          </cell>
          <cell r="Q7" t="str">
            <v/>
          </cell>
          <cell r="R7" t="str">
            <v/>
          </cell>
          <cell r="S7" t="str">
            <v/>
          </cell>
          <cell r="T7" t="str">
            <v/>
          </cell>
          <cell r="U7" t="str">
            <v/>
          </cell>
          <cell r="V7" t="str">
            <v/>
          </cell>
          <cell r="W7" t="str">
            <v/>
          </cell>
          <cell r="X7" t="str">
            <v/>
          </cell>
          <cell r="Y7" t="str">
            <v/>
          </cell>
          <cell r="Z7" t="str">
            <v/>
          </cell>
          <cell r="AA7" t="str">
            <v/>
          </cell>
          <cell r="AB7" t="str">
            <v/>
          </cell>
          <cell r="AC7" t="str">
            <v/>
          </cell>
          <cell r="AD7" t="str">
            <v/>
          </cell>
          <cell r="AE7" t="str">
            <v/>
          </cell>
          <cell r="AF7" t="str">
            <v/>
          </cell>
          <cell r="AG7" t="str">
            <v/>
          </cell>
          <cell r="AH7" t="str">
            <v/>
          </cell>
          <cell r="AI7" t="str">
            <v/>
          </cell>
          <cell r="AJ7" t="str">
            <v/>
          </cell>
          <cell r="AK7" t="str">
            <v/>
          </cell>
          <cell r="AL7" t="str">
            <v/>
          </cell>
          <cell r="AM7" t="str">
            <v/>
          </cell>
          <cell r="AN7" t="str">
            <v/>
          </cell>
          <cell r="AO7" t="str">
            <v/>
          </cell>
          <cell r="AP7" t="str">
            <v/>
          </cell>
          <cell r="AQ7" t="str">
            <v/>
          </cell>
          <cell r="AR7" t="str">
            <v/>
          </cell>
          <cell r="AS7" t="str">
            <v/>
          </cell>
          <cell r="AT7" t="str">
            <v/>
          </cell>
          <cell r="AU7" t="str">
            <v/>
          </cell>
          <cell r="AV7" t="str">
            <v/>
          </cell>
          <cell r="AW7" t="str">
            <v/>
          </cell>
          <cell r="AX7" t="str">
            <v/>
          </cell>
          <cell r="AY7" t="str">
            <v/>
          </cell>
          <cell r="AZ7" t="str">
            <v/>
          </cell>
          <cell r="BA7" t="str">
            <v/>
          </cell>
          <cell r="BB7" t="str">
            <v/>
          </cell>
          <cell r="BC7" t="str">
            <v/>
          </cell>
          <cell r="BD7" t="str">
            <v/>
          </cell>
          <cell r="BE7" t="str">
            <v/>
          </cell>
          <cell r="BF7" t="str">
            <v/>
          </cell>
          <cell r="BG7" t="str">
            <v/>
          </cell>
          <cell r="BH7" t="str">
            <v/>
          </cell>
          <cell r="BI7" t="str">
            <v/>
          </cell>
          <cell r="BJ7" t="str">
            <v/>
          </cell>
          <cell r="BK7" t="str">
            <v/>
          </cell>
          <cell r="BL7"/>
          <cell r="BM7"/>
          <cell r="BN7" t="str">
            <v>T0010040</v>
          </cell>
          <cell r="BO7">
            <v>1.75E-3</v>
          </cell>
          <cell r="BP7" t="str">
            <v/>
          </cell>
          <cell r="BQ7" t="str">
            <v/>
          </cell>
          <cell r="BR7" t="str">
            <v/>
          </cell>
          <cell r="BS7" t="str">
            <v/>
          </cell>
          <cell r="BT7" t="str">
            <v/>
          </cell>
          <cell r="BU7" t="str">
            <v/>
          </cell>
          <cell r="BV7" t="str">
            <v/>
          </cell>
          <cell r="BW7" t="str">
            <v/>
          </cell>
          <cell r="BX7" t="str">
            <v>A0030040</v>
          </cell>
          <cell r="BY7">
            <v>600</v>
          </cell>
          <cell r="BZ7" t="str">
            <v/>
          </cell>
          <cell r="CA7" t="str">
            <v/>
          </cell>
          <cell r="CB7" t="str">
            <v/>
          </cell>
          <cell r="CC7" t="str">
            <v/>
          </cell>
          <cell r="CD7" t="str">
            <v/>
          </cell>
          <cell r="CE7" t="str">
            <v/>
          </cell>
          <cell r="CF7" t="str">
            <v/>
          </cell>
          <cell r="CG7" t="str">
            <v/>
          </cell>
          <cell r="CH7" t="str">
            <v/>
          </cell>
          <cell r="CI7" t="str">
            <v/>
          </cell>
          <cell r="CJ7" t="str">
            <v/>
          </cell>
          <cell r="CK7" t="str">
            <v/>
          </cell>
          <cell r="CL7" t="str">
            <v/>
          </cell>
          <cell r="CM7" t="str">
            <v/>
          </cell>
          <cell r="CN7" t="str">
            <v/>
          </cell>
          <cell r="CO7" t="str">
            <v/>
          </cell>
          <cell r="CP7" t="str">
            <v/>
          </cell>
          <cell r="CQ7" t="str">
            <v/>
          </cell>
          <cell r="CR7" t="str">
            <v/>
          </cell>
          <cell r="CS7" t="str">
            <v>Nota 1: Este solo es un Análisis de Precios Unitario de referencia. De ser necesario, se debe ajustar a las particularidades de cada proyecto.
Nota 2: Cuando se trate de Análisis de precios unitarios correspondientes a ítems de la propuesta económica apro</v>
          </cell>
          <cell r="CT7" t="str">
            <v>B</v>
          </cell>
        </row>
        <row r="8">
          <cell r="C8" t="str">
            <v>201,10</v>
          </cell>
          <cell r="D8" t="str">
            <v>m</v>
          </cell>
          <cell r="E8" t="str">
            <v>DEMOLICIÓN DE BORDILLOS DE CONCRETO
(Analisis aplicado para la demolición mecánica y retiro de bordillos de concreto hidráulico  fundido en sitio de dimensiones típicas consideradas de 15 cm de ancho × 25 cm de alto × 1.00 m de largo, incluye el retiro de</v>
          </cell>
          <cell r="F8" t="str">
            <v>HERMENINV</v>
          </cell>
          <cell r="G8">
            <v>0.1</v>
          </cell>
          <cell r="H8" t="str">
            <v>C0010270</v>
          </cell>
          <cell r="I8">
            <v>0.05</v>
          </cell>
          <cell r="J8" t="str">
            <v/>
          </cell>
          <cell r="K8" t="str">
            <v/>
          </cell>
          <cell r="L8" t="str">
            <v/>
          </cell>
          <cell r="M8" t="str">
            <v/>
          </cell>
          <cell r="N8" t="str">
            <v/>
          </cell>
          <cell r="O8" t="str">
            <v/>
          </cell>
          <cell r="P8" t="str">
            <v/>
          </cell>
          <cell r="Q8" t="str">
            <v/>
          </cell>
          <cell r="R8" t="str">
            <v/>
          </cell>
          <cell r="S8" t="str">
            <v/>
          </cell>
          <cell r="T8" t="str">
            <v/>
          </cell>
          <cell r="U8" t="str">
            <v/>
          </cell>
          <cell r="V8" t="str">
            <v/>
          </cell>
          <cell r="W8" t="str">
            <v/>
          </cell>
          <cell r="X8" t="str">
            <v/>
          </cell>
          <cell r="Y8" t="str">
            <v/>
          </cell>
          <cell r="Z8" t="str">
            <v/>
          </cell>
          <cell r="AA8" t="str">
            <v/>
          </cell>
          <cell r="AB8" t="str">
            <v/>
          </cell>
          <cell r="AC8" t="str">
            <v/>
          </cell>
          <cell r="AD8" t="str">
            <v/>
          </cell>
          <cell r="AE8" t="str">
            <v/>
          </cell>
          <cell r="AF8" t="str">
            <v/>
          </cell>
          <cell r="AG8" t="str">
            <v/>
          </cell>
          <cell r="AH8" t="str">
            <v>B0013791</v>
          </cell>
          <cell r="AI8">
            <v>0.08</v>
          </cell>
          <cell r="AJ8" t="str">
            <v/>
          </cell>
          <cell r="AK8" t="str">
            <v/>
          </cell>
          <cell r="AL8" t="str">
            <v/>
          </cell>
          <cell r="AM8" t="str">
            <v/>
          </cell>
          <cell r="AN8" t="str">
            <v/>
          </cell>
          <cell r="AO8" t="str">
            <v/>
          </cell>
          <cell r="AP8" t="str">
            <v/>
          </cell>
          <cell r="AQ8" t="str">
            <v/>
          </cell>
          <cell r="AR8" t="str">
            <v/>
          </cell>
          <cell r="AS8" t="str">
            <v/>
          </cell>
          <cell r="AT8" t="str">
            <v/>
          </cell>
          <cell r="AU8" t="str">
            <v/>
          </cell>
          <cell r="AV8" t="str">
            <v/>
          </cell>
          <cell r="AW8" t="str">
            <v/>
          </cell>
          <cell r="AX8" t="str">
            <v/>
          </cell>
          <cell r="AY8" t="str">
            <v/>
          </cell>
          <cell r="AZ8" t="str">
            <v/>
          </cell>
          <cell r="BA8" t="str">
            <v/>
          </cell>
          <cell r="BB8" t="str">
            <v/>
          </cell>
          <cell r="BC8" t="str">
            <v/>
          </cell>
          <cell r="BD8" t="str">
            <v/>
          </cell>
          <cell r="BE8" t="str">
            <v/>
          </cell>
          <cell r="BF8" t="str">
            <v/>
          </cell>
          <cell r="BG8" t="str">
            <v/>
          </cell>
          <cell r="BH8" t="str">
            <v/>
          </cell>
          <cell r="BI8" t="str">
            <v/>
          </cell>
          <cell r="BJ8" t="str">
            <v/>
          </cell>
          <cell r="BK8" t="str">
            <v/>
          </cell>
          <cell r="BL8"/>
          <cell r="BM8"/>
          <cell r="BN8" t="str">
            <v>T0010032</v>
          </cell>
          <cell r="BO8">
            <v>0.08</v>
          </cell>
          <cell r="BP8" t="str">
            <v/>
          </cell>
          <cell r="BQ8" t="str">
            <v/>
          </cell>
          <cell r="BR8" t="str">
            <v/>
          </cell>
          <cell r="BS8" t="str">
            <v/>
          </cell>
          <cell r="BT8" t="str">
            <v/>
          </cell>
          <cell r="BU8" t="str">
            <v/>
          </cell>
          <cell r="BV8" t="str">
            <v/>
          </cell>
          <cell r="BW8" t="str">
            <v/>
          </cell>
          <cell r="BX8" t="str">
            <v>A0030020</v>
          </cell>
          <cell r="BY8">
            <v>160</v>
          </cell>
          <cell r="BZ8" t="str">
            <v/>
          </cell>
          <cell r="CA8" t="str">
            <v/>
          </cell>
          <cell r="CB8" t="str">
            <v/>
          </cell>
          <cell r="CC8" t="str">
            <v/>
          </cell>
          <cell r="CD8" t="str">
            <v/>
          </cell>
          <cell r="CE8" t="str">
            <v/>
          </cell>
          <cell r="CF8" t="str">
            <v/>
          </cell>
          <cell r="CG8" t="str">
            <v/>
          </cell>
          <cell r="CH8" t="str">
            <v/>
          </cell>
          <cell r="CI8" t="str">
            <v/>
          </cell>
          <cell r="CJ8" t="str">
            <v/>
          </cell>
          <cell r="CK8" t="str">
            <v/>
          </cell>
          <cell r="CL8" t="str">
            <v/>
          </cell>
          <cell r="CM8" t="str">
            <v/>
          </cell>
          <cell r="CN8" t="str">
            <v/>
          </cell>
          <cell r="CO8" t="str">
            <v/>
          </cell>
          <cell r="CP8" t="str">
            <v/>
          </cell>
          <cell r="CQ8" t="str">
            <v/>
          </cell>
          <cell r="CR8" t="str">
            <v/>
          </cell>
          <cell r="CS8" t="str">
            <v>Nota 1: Este solo es un Análisis de Precios Unitario de referencia. De ser necesario, se debe ajustar a las particularidades de cada proyecto.
Nota 2: Cuando se trate de Análisis de precios unitarios correspondientes a ítems de la propuesta económica apro</v>
          </cell>
          <cell r="CT8" t="str">
            <v>A</v>
          </cell>
        </row>
        <row r="9">
          <cell r="C9" t="str">
            <v>201,11</v>
          </cell>
          <cell r="D9" t="str">
            <v>kg</v>
          </cell>
          <cell r="E9" t="str">
            <v>DESMONTAJE Y TRASLADO DE ESTRUCTURAS METÁLICAS
(Analisis aplicado para un puente vehicular de 15 m de luz)</v>
          </cell>
          <cell r="F9" t="str">
            <v>HERMENINV</v>
          </cell>
          <cell r="G9">
            <v>0.1</v>
          </cell>
          <cell r="H9" t="str">
            <v>C0010330</v>
          </cell>
          <cell r="I9">
            <v>3.1199999999999999E-3</v>
          </cell>
          <cell r="J9" t="str">
            <v>C0010520</v>
          </cell>
          <cell r="K9">
            <v>3.1199999999999999E-3</v>
          </cell>
          <cell r="L9" t="str">
            <v>C0011106</v>
          </cell>
          <cell r="M9">
            <v>3.1199999999999999E-3</v>
          </cell>
          <cell r="N9" t="str">
            <v/>
          </cell>
          <cell r="O9" t="str">
            <v/>
          </cell>
          <cell r="P9" t="str">
            <v/>
          </cell>
          <cell r="Q9" t="str">
            <v/>
          </cell>
          <cell r="R9" t="str">
            <v/>
          </cell>
          <cell r="S9" t="str">
            <v/>
          </cell>
          <cell r="T9" t="str">
            <v/>
          </cell>
          <cell r="U9" t="str">
            <v/>
          </cell>
          <cell r="V9" t="str">
            <v/>
          </cell>
          <cell r="W9" t="str">
            <v/>
          </cell>
          <cell r="X9" t="str">
            <v/>
          </cell>
          <cell r="Y9" t="str">
            <v/>
          </cell>
          <cell r="Z9" t="str">
            <v/>
          </cell>
          <cell r="AA9" t="str">
            <v/>
          </cell>
          <cell r="AB9" t="str">
            <v/>
          </cell>
          <cell r="AC9" t="str">
            <v/>
          </cell>
          <cell r="AD9" t="str">
            <v/>
          </cell>
          <cell r="AE9" t="str">
            <v/>
          </cell>
          <cell r="AF9" t="str">
            <v/>
          </cell>
          <cell r="AG9" t="str">
            <v/>
          </cell>
          <cell r="AH9" t="str">
            <v>B0014060</v>
          </cell>
          <cell r="AI9">
            <v>5.0000000000000001E-3</v>
          </cell>
          <cell r="AJ9" t="str">
            <v>B0014640</v>
          </cell>
          <cell r="AK9">
            <v>5.0000000000000001E-3</v>
          </cell>
          <cell r="AL9" t="str">
            <v/>
          </cell>
          <cell r="AM9" t="str">
            <v/>
          </cell>
          <cell r="AN9" t="str">
            <v/>
          </cell>
          <cell r="AO9" t="str">
            <v/>
          </cell>
          <cell r="AP9" t="str">
            <v/>
          </cell>
          <cell r="AQ9" t="str">
            <v/>
          </cell>
          <cell r="AR9" t="str">
            <v/>
          </cell>
          <cell r="AS9" t="str">
            <v/>
          </cell>
          <cell r="AT9" t="str">
            <v/>
          </cell>
          <cell r="AU9" t="str">
            <v/>
          </cell>
          <cell r="AV9" t="str">
            <v/>
          </cell>
          <cell r="AW9" t="str">
            <v/>
          </cell>
          <cell r="AX9" t="str">
            <v/>
          </cell>
          <cell r="AY9" t="str">
            <v/>
          </cell>
          <cell r="AZ9" t="str">
            <v/>
          </cell>
          <cell r="BA9" t="str">
            <v/>
          </cell>
          <cell r="BB9" t="str">
            <v/>
          </cell>
          <cell r="BC9" t="str">
            <v/>
          </cell>
          <cell r="BD9" t="str">
            <v/>
          </cell>
          <cell r="BE9" t="str">
            <v/>
          </cell>
          <cell r="BF9" t="str">
            <v/>
          </cell>
          <cell r="BG9" t="str">
            <v/>
          </cell>
          <cell r="BH9" t="str">
            <v/>
          </cell>
          <cell r="BI9" t="str">
            <v/>
          </cell>
          <cell r="BJ9" t="str">
            <v/>
          </cell>
          <cell r="BK9" t="str">
            <v/>
          </cell>
          <cell r="BL9"/>
          <cell r="BM9"/>
          <cell r="BN9" t="str">
            <v>T0010160</v>
          </cell>
          <cell r="BO9">
            <v>1</v>
          </cell>
          <cell r="BP9" t="str">
            <v/>
          </cell>
          <cell r="BQ9" t="str">
            <v/>
          </cell>
          <cell r="BR9" t="str">
            <v/>
          </cell>
          <cell r="BS9" t="str">
            <v/>
          </cell>
          <cell r="BT9" t="str">
            <v/>
          </cell>
          <cell r="BU9" t="str">
            <v/>
          </cell>
          <cell r="BV9" t="str">
            <v/>
          </cell>
          <cell r="BW9" t="str">
            <v/>
          </cell>
          <cell r="BX9" t="str">
            <v>A0030050</v>
          </cell>
          <cell r="BY9">
            <v>2568</v>
          </cell>
          <cell r="BZ9" t="str">
            <v>A0040010</v>
          </cell>
          <cell r="CA9">
            <v>2568</v>
          </cell>
          <cell r="CB9" t="str">
            <v>A0100296</v>
          </cell>
          <cell r="CC9">
            <v>2568</v>
          </cell>
          <cell r="CD9" t="str">
            <v/>
          </cell>
          <cell r="CE9" t="str">
            <v/>
          </cell>
          <cell r="CF9" t="str">
            <v/>
          </cell>
          <cell r="CG9" t="str">
            <v/>
          </cell>
          <cell r="CH9" t="str">
            <v/>
          </cell>
          <cell r="CI9" t="str">
            <v/>
          </cell>
          <cell r="CJ9" t="str">
            <v/>
          </cell>
          <cell r="CK9" t="str">
            <v/>
          </cell>
          <cell r="CL9" t="str">
            <v/>
          </cell>
          <cell r="CM9" t="str">
            <v/>
          </cell>
          <cell r="CN9" t="str">
            <v/>
          </cell>
          <cell r="CO9" t="str">
            <v/>
          </cell>
          <cell r="CP9" t="str">
            <v/>
          </cell>
          <cell r="CQ9" t="str">
            <v/>
          </cell>
          <cell r="CR9" t="str">
            <v/>
          </cell>
          <cell r="CS9" t="str">
            <v>Nota 1: Este solo es un Análisis de Precios Unitario de referencia. De ser necesario, se debe ajustar a las particularidades de cada proyecto.
Nota 2: Cuando se trate de Análisis de precios unitarios correspondientes a ítems de la propuesta económica apro</v>
          </cell>
          <cell r="CT9" t="str">
            <v>A</v>
          </cell>
        </row>
        <row r="10">
          <cell r="C10" t="str">
            <v>201,12</v>
          </cell>
          <cell r="D10" t="str">
            <v>u</v>
          </cell>
          <cell r="E10" t="str">
            <v>REMOCIÓN DE ESPECIES VEGETALES 
(Análisis aplicado a árboles de 5 a 10 metros de altura)</v>
          </cell>
          <cell r="F10" t="str">
            <v>HERMENINV</v>
          </cell>
          <cell r="G10">
            <v>0.1</v>
          </cell>
          <cell r="H10" t="str">
            <v>C0010620</v>
          </cell>
          <cell r="I10">
            <v>0.16</v>
          </cell>
          <cell r="J10" t="str">
            <v>C0010790</v>
          </cell>
          <cell r="K10">
            <v>0.16</v>
          </cell>
          <cell r="L10" t="str">
            <v/>
          </cell>
          <cell r="M10"/>
          <cell r="N10" t="str">
            <v/>
          </cell>
          <cell r="O10" t="str">
            <v/>
          </cell>
          <cell r="P10" t="str">
            <v/>
          </cell>
          <cell r="Q10" t="str">
            <v/>
          </cell>
          <cell r="R10" t="str">
            <v/>
          </cell>
          <cell r="S10" t="str">
            <v/>
          </cell>
          <cell r="T10" t="str">
            <v/>
          </cell>
          <cell r="U10" t="str">
            <v/>
          </cell>
          <cell r="V10" t="str">
            <v/>
          </cell>
          <cell r="W10" t="str">
            <v/>
          </cell>
          <cell r="X10" t="str">
            <v/>
          </cell>
          <cell r="Y10" t="str">
            <v/>
          </cell>
          <cell r="Z10" t="str">
            <v/>
          </cell>
          <cell r="AA10" t="str">
            <v/>
          </cell>
          <cell r="AB10" t="str">
            <v/>
          </cell>
          <cell r="AC10" t="str">
            <v/>
          </cell>
          <cell r="AD10" t="str">
            <v/>
          </cell>
          <cell r="AE10" t="str">
            <v/>
          </cell>
          <cell r="AF10" t="str">
            <v/>
          </cell>
          <cell r="AG10" t="str">
            <v/>
          </cell>
          <cell r="AH10" t="str">
            <v>B0013791</v>
          </cell>
          <cell r="AI10">
            <v>21.81</v>
          </cell>
          <cell r="AJ10" t="str">
            <v/>
          </cell>
          <cell r="AK10" t="str">
            <v/>
          </cell>
          <cell r="AL10" t="str">
            <v/>
          </cell>
          <cell r="AM10" t="str">
            <v/>
          </cell>
          <cell r="AN10" t="str">
            <v/>
          </cell>
          <cell r="AO10" t="str">
            <v/>
          </cell>
          <cell r="AP10" t="str">
            <v/>
          </cell>
          <cell r="AQ10" t="str">
            <v/>
          </cell>
          <cell r="AR10" t="str">
            <v/>
          </cell>
          <cell r="AS10" t="str">
            <v/>
          </cell>
          <cell r="AT10" t="str">
            <v/>
          </cell>
          <cell r="AU10" t="str">
            <v/>
          </cell>
          <cell r="AV10" t="str">
            <v/>
          </cell>
          <cell r="AW10" t="str">
            <v/>
          </cell>
          <cell r="AX10" t="str">
            <v/>
          </cell>
          <cell r="AY10" t="str">
            <v/>
          </cell>
          <cell r="AZ10" t="str">
            <v/>
          </cell>
          <cell r="BA10" t="str">
            <v/>
          </cell>
          <cell r="BB10" t="str">
            <v/>
          </cell>
          <cell r="BC10" t="str">
            <v/>
          </cell>
          <cell r="BD10" t="str">
            <v/>
          </cell>
          <cell r="BE10" t="str">
            <v/>
          </cell>
          <cell r="BF10" t="str">
            <v/>
          </cell>
          <cell r="BG10" t="str">
            <v/>
          </cell>
          <cell r="BH10" t="str">
            <v/>
          </cell>
          <cell r="BI10" t="str">
            <v/>
          </cell>
          <cell r="BJ10" t="str">
            <v/>
          </cell>
          <cell r="BK10" t="str">
            <v/>
          </cell>
          <cell r="BL10"/>
          <cell r="BM10"/>
          <cell r="BN10" t="str">
            <v>T0010036</v>
          </cell>
          <cell r="BO10">
            <v>21.81</v>
          </cell>
          <cell r="BP10" t="str">
            <v/>
          </cell>
          <cell r="BQ10" t="str">
            <v/>
          </cell>
          <cell r="BR10" t="str">
            <v/>
          </cell>
          <cell r="BS10" t="str">
            <v/>
          </cell>
          <cell r="BT10" t="str">
            <v/>
          </cell>
          <cell r="BU10" t="str">
            <v/>
          </cell>
          <cell r="BV10" t="str">
            <v/>
          </cell>
          <cell r="BW10" t="str">
            <v/>
          </cell>
          <cell r="BX10" t="str">
            <v>A0040010</v>
          </cell>
          <cell r="BY10">
            <v>50</v>
          </cell>
          <cell r="BZ10" t="str">
            <v>A0030020</v>
          </cell>
          <cell r="CA10">
            <v>50</v>
          </cell>
          <cell r="CB10" t="str">
            <v/>
          </cell>
          <cell r="CC10" t="str">
            <v/>
          </cell>
          <cell r="CD10" t="str">
            <v/>
          </cell>
          <cell r="CE10" t="str">
            <v/>
          </cell>
          <cell r="CF10" t="str">
            <v/>
          </cell>
          <cell r="CG10" t="str">
            <v/>
          </cell>
          <cell r="CH10" t="str">
            <v/>
          </cell>
          <cell r="CI10" t="str">
            <v/>
          </cell>
          <cell r="CJ10" t="str">
            <v/>
          </cell>
          <cell r="CK10" t="str">
            <v/>
          </cell>
          <cell r="CL10" t="str">
            <v/>
          </cell>
          <cell r="CM10" t="str">
            <v/>
          </cell>
          <cell r="CN10" t="str">
            <v/>
          </cell>
          <cell r="CO10" t="str">
            <v/>
          </cell>
          <cell r="CP10" t="str">
            <v/>
          </cell>
          <cell r="CQ10" t="str">
            <v/>
          </cell>
          <cell r="CR10" t="str">
            <v/>
          </cell>
          <cell r="CS10" t="str">
            <v>Nota 1: Este solo es un Análisis de Precios Unitario de referencia. De ser necesario, se debe ajustar a las particularidades de cada proyecto.
Nota 2: Cuando se trate de Análisis de precios unitarios correspondientes a ítems de la propuesta económica apro</v>
          </cell>
          <cell r="CT10" t="str">
            <v>A</v>
          </cell>
        </row>
        <row r="11">
          <cell r="C11" t="str">
            <v>201,13,1</v>
          </cell>
          <cell r="D11" t="str">
            <v>u</v>
          </cell>
          <cell r="E11" t="str">
            <v>REMOCIÓN DE OBSTACULOS 
(Análisis aplicado para una señal vertical tipo reglamentaria de tamaño 1,20 X 1,20)</v>
          </cell>
          <cell r="F11" t="str">
            <v>HERMENINV</v>
          </cell>
          <cell r="G11">
            <v>0.05</v>
          </cell>
          <cell r="H11" t="str">
            <v/>
          </cell>
          <cell r="I11" t="str">
            <v/>
          </cell>
          <cell r="J11" t="str">
            <v/>
          </cell>
          <cell r="K11" t="str">
            <v/>
          </cell>
          <cell r="L11" t="str">
            <v/>
          </cell>
          <cell r="M11" t="str">
            <v/>
          </cell>
          <cell r="N11" t="str">
            <v/>
          </cell>
          <cell r="O11" t="str">
            <v/>
          </cell>
          <cell r="P11" t="str">
            <v/>
          </cell>
          <cell r="Q11" t="str">
            <v/>
          </cell>
          <cell r="R11" t="str">
            <v/>
          </cell>
          <cell r="S11" t="str">
            <v/>
          </cell>
          <cell r="T11" t="str">
            <v/>
          </cell>
          <cell r="U11" t="str">
            <v/>
          </cell>
          <cell r="V11" t="str">
            <v/>
          </cell>
          <cell r="W11" t="str">
            <v/>
          </cell>
          <cell r="X11" t="str">
            <v/>
          </cell>
          <cell r="Y11" t="str">
            <v/>
          </cell>
          <cell r="Z11" t="str">
            <v/>
          </cell>
          <cell r="AA11" t="str">
            <v/>
          </cell>
          <cell r="AB11" t="str">
            <v/>
          </cell>
          <cell r="AC11" t="str">
            <v/>
          </cell>
          <cell r="AD11" t="str">
            <v/>
          </cell>
          <cell r="AE11" t="str">
            <v/>
          </cell>
          <cell r="AF11" t="str">
            <v/>
          </cell>
          <cell r="AG11" t="str">
            <v/>
          </cell>
          <cell r="AH11" t="str">
            <v>B0013791</v>
          </cell>
          <cell r="AI11">
            <v>3.3000000000000002E-2</v>
          </cell>
          <cell r="AJ11" t="str">
            <v/>
          </cell>
          <cell r="AK11" t="str">
            <v/>
          </cell>
          <cell r="AL11" t="str">
            <v/>
          </cell>
          <cell r="AM11" t="str">
            <v/>
          </cell>
          <cell r="AN11" t="str">
            <v/>
          </cell>
          <cell r="AO11" t="str">
            <v/>
          </cell>
          <cell r="AP11" t="str">
            <v/>
          </cell>
          <cell r="AQ11" t="str">
            <v/>
          </cell>
          <cell r="AR11" t="str">
            <v/>
          </cell>
          <cell r="AS11" t="str">
            <v/>
          </cell>
          <cell r="AT11" t="str">
            <v/>
          </cell>
          <cell r="AU11" t="str">
            <v/>
          </cell>
          <cell r="AV11" t="str">
            <v/>
          </cell>
          <cell r="AW11" t="str">
            <v/>
          </cell>
          <cell r="AX11" t="str">
            <v/>
          </cell>
          <cell r="AY11" t="str">
            <v/>
          </cell>
          <cell r="AZ11" t="str">
            <v/>
          </cell>
          <cell r="BA11" t="str">
            <v/>
          </cell>
          <cell r="BB11" t="str">
            <v/>
          </cell>
          <cell r="BC11" t="str">
            <v/>
          </cell>
          <cell r="BD11" t="str">
            <v/>
          </cell>
          <cell r="BE11" t="str">
            <v/>
          </cell>
          <cell r="BF11" t="str">
            <v/>
          </cell>
          <cell r="BG11" t="str">
            <v/>
          </cell>
          <cell r="BH11" t="str">
            <v/>
          </cell>
          <cell r="BI11" t="str">
            <v/>
          </cell>
          <cell r="BJ11" t="str">
            <v/>
          </cell>
          <cell r="BK11" t="str">
            <v/>
          </cell>
          <cell r="BL11"/>
          <cell r="BM11"/>
          <cell r="BN11" t="str">
            <v>T0010032</v>
          </cell>
          <cell r="BO11">
            <v>3.3000000000000002E-2</v>
          </cell>
          <cell r="BP11" t="str">
            <v/>
          </cell>
          <cell r="BQ11" t="str">
            <v/>
          </cell>
          <cell r="BR11" t="str">
            <v/>
          </cell>
          <cell r="BS11" t="str">
            <v/>
          </cell>
          <cell r="BT11" t="str">
            <v/>
          </cell>
          <cell r="BU11" t="str">
            <v/>
          </cell>
          <cell r="BV11" t="str">
            <v/>
          </cell>
          <cell r="BW11" t="str">
            <v/>
          </cell>
          <cell r="BX11" t="str">
            <v>A0040010</v>
          </cell>
          <cell r="BY11">
            <v>18.05</v>
          </cell>
          <cell r="BZ11" t="str">
            <v>A0030020</v>
          </cell>
          <cell r="CA11">
            <v>18.05</v>
          </cell>
          <cell r="CB11" t="str">
            <v/>
          </cell>
          <cell r="CC11" t="str">
            <v/>
          </cell>
          <cell r="CD11" t="str">
            <v/>
          </cell>
          <cell r="CE11" t="str">
            <v/>
          </cell>
          <cell r="CF11" t="str">
            <v/>
          </cell>
          <cell r="CG11" t="str">
            <v/>
          </cell>
          <cell r="CH11" t="str">
            <v/>
          </cell>
          <cell r="CI11" t="str">
            <v/>
          </cell>
          <cell r="CJ11" t="str">
            <v/>
          </cell>
          <cell r="CK11" t="str">
            <v/>
          </cell>
          <cell r="CL11" t="str">
            <v/>
          </cell>
          <cell r="CM11" t="str">
            <v/>
          </cell>
          <cell r="CN11" t="str">
            <v/>
          </cell>
          <cell r="CO11" t="str">
            <v/>
          </cell>
          <cell r="CP11" t="str">
            <v/>
          </cell>
          <cell r="CQ11" t="str">
            <v/>
          </cell>
          <cell r="CR11" t="str">
            <v/>
          </cell>
          <cell r="CS11" t="str">
            <v>Nota 1: Este solo es un Análisis de Precios Unitario de referencia. De ser necesario, se debe ajustar a las particularidades de cada proyecto.
Nota 2: Cuando se trate de Análisis de precios unitarios correspondientes a ítems de la propuesta económica apro</v>
          </cell>
          <cell r="CT11" t="str">
            <v>C</v>
          </cell>
        </row>
        <row r="12">
          <cell r="C12" t="str">
            <v>201,14</v>
          </cell>
          <cell r="D12" t="str">
            <v>m</v>
          </cell>
          <cell r="E12" t="str">
            <v xml:space="preserve">REMOCIÓN DE DUCTOS DE SERVICIOS EXISTENTES
(Analisis aplicado para la excavación, remoción y disposición de ductos existentes de servicios públicos o privados, tales como electricidad, telecomunicaciones o fibra óptica, construidos en PVC, concreto PVC u </v>
          </cell>
          <cell r="F12" t="str">
            <v>HERMENINV</v>
          </cell>
          <cell r="G12">
            <v>0.02</v>
          </cell>
          <cell r="H12" t="str">
            <v>C0010765</v>
          </cell>
          <cell r="I12">
            <v>0.2</v>
          </cell>
          <cell r="J12" t="str">
            <v/>
          </cell>
          <cell r="K12" t="str">
            <v/>
          </cell>
          <cell r="L12" t="str">
            <v/>
          </cell>
          <cell r="M12" t="str">
            <v/>
          </cell>
          <cell r="N12" t="str">
            <v/>
          </cell>
          <cell r="O12" t="str">
            <v/>
          </cell>
          <cell r="P12" t="str">
            <v/>
          </cell>
          <cell r="Q12" t="str">
            <v/>
          </cell>
          <cell r="R12" t="str">
            <v/>
          </cell>
          <cell r="S12" t="str">
            <v/>
          </cell>
          <cell r="T12" t="str">
            <v/>
          </cell>
          <cell r="U12" t="str">
            <v/>
          </cell>
          <cell r="V12" t="str">
            <v/>
          </cell>
          <cell r="W12" t="str">
            <v/>
          </cell>
          <cell r="X12" t="str">
            <v/>
          </cell>
          <cell r="Y12" t="str">
            <v/>
          </cell>
          <cell r="Z12" t="str">
            <v/>
          </cell>
          <cell r="AA12" t="str">
            <v/>
          </cell>
          <cell r="AB12" t="str">
            <v/>
          </cell>
          <cell r="AC12" t="str">
            <v/>
          </cell>
          <cell r="AD12" t="str">
            <v/>
          </cell>
          <cell r="AE12" t="str">
            <v/>
          </cell>
          <cell r="AF12" t="str">
            <v/>
          </cell>
          <cell r="AG12" t="str">
            <v/>
          </cell>
          <cell r="AH12" t="str">
            <v>B0013791</v>
          </cell>
          <cell r="AI12">
            <v>0.7</v>
          </cell>
          <cell r="AJ12" t="str">
            <v/>
          </cell>
          <cell r="AK12" t="str">
            <v/>
          </cell>
          <cell r="AL12" t="str">
            <v/>
          </cell>
          <cell r="AM12" t="str">
            <v/>
          </cell>
          <cell r="AN12" t="str">
            <v/>
          </cell>
          <cell r="AO12" t="str">
            <v/>
          </cell>
          <cell r="AP12" t="str">
            <v/>
          </cell>
          <cell r="AQ12" t="str">
            <v/>
          </cell>
          <cell r="AR12" t="str">
            <v/>
          </cell>
          <cell r="AS12" t="str">
            <v/>
          </cell>
          <cell r="AT12" t="str">
            <v/>
          </cell>
          <cell r="AU12" t="str">
            <v/>
          </cell>
          <cell r="AV12" t="str">
            <v/>
          </cell>
          <cell r="AW12" t="str">
            <v/>
          </cell>
          <cell r="AX12" t="str">
            <v/>
          </cell>
          <cell r="AY12" t="str">
            <v/>
          </cell>
          <cell r="AZ12" t="str">
            <v/>
          </cell>
          <cell r="BA12" t="str">
            <v/>
          </cell>
          <cell r="BB12" t="str">
            <v/>
          </cell>
          <cell r="BC12" t="str">
            <v/>
          </cell>
          <cell r="BD12" t="str">
            <v/>
          </cell>
          <cell r="BE12" t="str">
            <v/>
          </cell>
          <cell r="BF12" t="str">
            <v/>
          </cell>
          <cell r="BG12" t="str">
            <v/>
          </cell>
          <cell r="BH12" t="str">
            <v/>
          </cell>
          <cell r="BI12" t="str">
            <v/>
          </cell>
          <cell r="BJ12" t="str">
            <v/>
          </cell>
          <cell r="BK12" t="str">
            <v/>
          </cell>
          <cell r="BL12"/>
          <cell r="BM12"/>
          <cell r="BN12" t="str">
            <v>T0010036</v>
          </cell>
          <cell r="BO12">
            <v>0.7</v>
          </cell>
          <cell r="BP12" t="str">
            <v/>
          </cell>
          <cell r="BQ12" t="str">
            <v/>
          </cell>
          <cell r="BR12" t="str">
            <v/>
          </cell>
          <cell r="BS12" t="str">
            <v/>
          </cell>
          <cell r="BT12" t="str">
            <v/>
          </cell>
          <cell r="BU12" t="str">
            <v/>
          </cell>
          <cell r="BV12" t="str">
            <v/>
          </cell>
          <cell r="BW12" t="str">
            <v/>
          </cell>
          <cell r="BX12" t="str">
            <v>A0040010</v>
          </cell>
          <cell r="BY12">
            <v>40</v>
          </cell>
          <cell r="BZ12" t="str">
            <v>A0030020</v>
          </cell>
          <cell r="CA12">
            <v>40</v>
          </cell>
          <cell r="CB12" t="str">
            <v/>
          </cell>
          <cell r="CC12" t="str">
            <v/>
          </cell>
          <cell r="CD12" t="str">
            <v/>
          </cell>
          <cell r="CE12" t="str">
            <v/>
          </cell>
          <cell r="CF12" t="str">
            <v/>
          </cell>
          <cell r="CG12" t="str">
            <v/>
          </cell>
          <cell r="CH12" t="str">
            <v/>
          </cell>
          <cell r="CI12" t="str">
            <v/>
          </cell>
          <cell r="CJ12" t="str">
            <v/>
          </cell>
          <cell r="CK12" t="str">
            <v/>
          </cell>
          <cell r="CL12" t="str">
            <v/>
          </cell>
          <cell r="CM12" t="str">
            <v/>
          </cell>
          <cell r="CN12" t="str">
            <v/>
          </cell>
          <cell r="CO12" t="str">
            <v/>
          </cell>
          <cell r="CP12" t="str">
            <v/>
          </cell>
          <cell r="CQ12" t="str">
            <v/>
          </cell>
          <cell r="CR12" t="str">
            <v/>
          </cell>
          <cell r="CS12" t="str">
            <v>Nota 1: Este solo es un Análisis de Precios Unitario de referencia. De ser necesario, se debe ajustar a las particularidades de cada proyecto.
Nota 2: Cuando se trate de Análisis de precios unitarios correspondientes a ítems de la propuesta económica apro</v>
          </cell>
          <cell r="CT12" t="str">
            <v>A</v>
          </cell>
        </row>
        <row r="13">
          <cell r="C13" t="str">
            <v>201,15</v>
          </cell>
          <cell r="D13" t="str">
            <v>m</v>
          </cell>
          <cell r="E13" t="str">
            <v>REMOCIÓN DE ALCANTARILLAS
(Analisis aplicado para la remoción de alcantarillas de concreto armado, ya sea tipo cajón (box culvert) o de secciones circulares prefabricadas, alcantarilla de concreto (prefabricada o fundida in situ), diámetro o sección ≤ 1.0</v>
          </cell>
          <cell r="F13" t="str">
            <v>HERMENINV</v>
          </cell>
          <cell r="G13">
            <v>0.02</v>
          </cell>
          <cell r="H13" t="str">
            <v>C0010765</v>
          </cell>
          <cell r="I13">
            <v>0.25</v>
          </cell>
          <cell r="J13" t="str">
            <v/>
          </cell>
          <cell r="K13" t="str">
            <v/>
          </cell>
          <cell r="L13" t="str">
            <v/>
          </cell>
          <cell r="M13" t="str">
            <v/>
          </cell>
          <cell r="N13" t="str">
            <v/>
          </cell>
          <cell r="O13" t="str">
            <v/>
          </cell>
          <cell r="P13" t="str">
            <v/>
          </cell>
          <cell r="Q13" t="str">
            <v/>
          </cell>
          <cell r="R13" t="str">
            <v/>
          </cell>
          <cell r="S13" t="str">
            <v/>
          </cell>
          <cell r="T13" t="str">
            <v/>
          </cell>
          <cell r="U13" t="str">
            <v/>
          </cell>
          <cell r="V13" t="str">
            <v/>
          </cell>
          <cell r="W13" t="str">
            <v/>
          </cell>
          <cell r="X13" t="str">
            <v/>
          </cell>
          <cell r="Y13" t="str">
            <v/>
          </cell>
          <cell r="Z13" t="str">
            <v/>
          </cell>
          <cell r="AA13" t="str">
            <v/>
          </cell>
          <cell r="AB13" t="str">
            <v/>
          </cell>
          <cell r="AC13" t="str">
            <v/>
          </cell>
          <cell r="AD13" t="str">
            <v/>
          </cell>
          <cell r="AE13" t="str">
            <v/>
          </cell>
          <cell r="AF13" t="str">
            <v/>
          </cell>
          <cell r="AG13" t="str">
            <v/>
          </cell>
          <cell r="AH13" t="str">
            <v/>
          </cell>
          <cell r="AI13" t="str">
            <v/>
          </cell>
          <cell r="AJ13" t="str">
            <v/>
          </cell>
          <cell r="AK13" t="str">
            <v/>
          </cell>
          <cell r="AL13" t="str">
            <v/>
          </cell>
          <cell r="AM13" t="str">
            <v/>
          </cell>
          <cell r="AN13" t="str">
            <v/>
          </cell>
          <cell r="AO13" t="str">
            <v/>
          </cell>
          <cell r="AP13" t="str">
            <v/>
          </cell>
          <cell r="AQ13" t="str">
            <v/>
          </cell>
          <cell r="AR13" t="str">
            <v/>
          </cell>
          <cell r="AS13" t="str">
            <v/>
          </cell>
          <cell r="AT13" t="str">
            <v/>
          </cell>
          <cell r="AU13" t="str">
            <v/>
          </cell>
          <cell r="AV13" t="str">
            <v/>
          </cell>
          <cell r="AW13" t="str">
            <v/>
          </cell>
          <cell r="AX13" t="str">
            <v/>
          </cell>
          <cell r="AY13" t="str">
            <v/>
          </cell>
          <cell r="AZ13" t="str">
            <v/>
          </cell>
          <cell r="BA13" t="str">
            <v/>
          </cell>
          <cell r="BB13" t="str">
            <v/>
          </cell>
          <cell r="BC13" t="str">
            <v/>
          </cell>
          <cell r="BD13" t="str">
            <v/>
          </cell>
          <cell r="BE13" t="str">
            <v/>
          </cell>
          <cell r="BF13" t="str">
            <v/>
          </cell>
          <cell r="BG13" t="str">
            <v/>
          </cell>
          <cell r="BH13" t="str">
            <v/>
          </cell>
          <cell r="BI13" t="str">
            <v/>
          </cell>
          <cell r="BJ13" t="str">
            <v/>
          </cell>
          <cell r="BK13" t="str">
            <v/>
          </cell>
          <cell r="BL13"/>
          <cell r="BM13"/>
          <cell r="BN13" t="str">
            <v>T0010036</v>
          </cell>
          <cell r="BO13">
            <v>3.03</v>
          </cell>
          <cell r="BP13" t="str">
            <v/>
          </cell>
          <cell r="BQ13" t="str">
            <v/>
          </cell>
          <cell r="BR13" t="str">
            <v/>
          </cell>
          <cell r="BS13" t="str">
            <v/>
          </cell>
          <cell r="BT13" t="str">
            <v/>
          </cell>
          <cell r="BU13" t="str">
            <v/>
          </cell>
          <cell r="BV13" t="str">
            <v/>
          </cell>
          <cell r="BW13" t="str">
            <v/>
          </cell>
          <cell r="BX13" t="str">
            <v>A0030020</v>
          </cell>
          <cell r="BY13">
            <v>32</v>
          </cell>
          <cell r="BZ13" t="str">
            <v/>
          </cell>
          <cell r="CA13" t="str">
            <v/>
          </cell>
          <cell r="CB13" t="str">
            <v/>
          </cell>
          <cell r="CC13" t="str">
            <v/>
          </cell>
          <cell r="CD13" t="str">
            <v/>
          </cell>
          <cell r="CE13" t="str">
            <v/>
          </cell>
          <cell r="CF13" t="str">
            <v/>
          </cell>
          <cell r="CG13" t="str">
            <v/>
          </cell>
          <cell r="CH13" t="str">
            <v/>
          </cell>
          <cell r="CI13" t="str">
            <v/>
          </cell>
          <cell r="CJ13" t="str">
            <v/>
          </cell>
          <cell r="CK13" t="str">
            <v/>
          </cell>
          <cell r="CL13" t="str">
            <v/>
          </cell>
          <cell r="CM13" t="str">
            <v/>
          </cell>
          <cell r="CN13" t="str">
            <v/>
          </cell>
          <cell r="CO13" t="str">
            <v/>
          </cell>
          <cell r="CP13" t="str">
            <v/>
          </cell>
          <cell r="CQ13" t="str">
            <v/>
          </cell>
          <cell r="CR13" t="str">
            <v/>
          </cell>
          <cell r="CS13" t="str">
            <v>Nota 1: Este solo es un Análisis de Precios Unitario de referencia. De ser necesario, se debe ajustar a las particularidades de cada proyecto.
Nota 2: Cuando se trate de Análisis de precios unitarios correspondientes a ítems de la propuesta económica apro</v>
          </cell>
          <cell r="CT13" t="str">
            <v>A</v>
          </cell>
        </row>
        <row r="14">
          <cell r="C14" t="str">
            <v>201,16</v>
          </cell>
          <cell r="D14" t="str">
            <v>m</v>
          </cell>
          <cell r="E14" t="str">
            <v>REMOCIÓN DE CERCAS DE ALAMBRE
(Analisis aplicado para la remoción manual completa de cercas de alambre, considerado cerca con postes de madera,con alambre de púas o tejido simple
y Altura típica de 1.2 a 1.5 m)</v>
          </cell>
          <cell r="F14" t="str">
            <v>HERMENINV</v>
          </cell>
          <cell r="G14">
            <v>0.1</v>
          </cell>
          <cell r="H14" t="str">
            <v/>
          </cell>
          <cell r="I14" t="str">
            <v/>
          </cell>
          <cell r="J14" t="str">
            <v/>
          </cell>
          <cell r="K14" t="str">
            <v/>
          </cell>
          <cell r="L14" t="str">
            <v/>
          </cell>
          <cell r="M14" t="str">
            <v/>
          </cell>
          <cell r="N14" t="str">
            <v/>
          </cell>
          <cell r="O14" t="str">
            <v/>
          </cell>
          <cell r="P14" t="str">
            <v/>
          </cell>
          <cell r="Q14" t="str">
            <v/>
          </cell>
          <cell r="R14" t="str">
            <v/>
          </cell>
          <cell r="S14" t="str">
            <v/>
          </cell>
          <cell r="T14" t="str">
            <v/>
          </cell>
          <cell r="U14" t="str">
            <v/>
          </cell>
          <cell r="V14" t="str">
            <v/>
          </cell>
          <cell r="W14" t="str">
            <v/>
          </cell>
          <cell r="X14" t="str">
            <v/>
          </cell>
          <cell r="Y14" t="str">
            <v/>
          </cell>
          <cell r="Z14" t="str">
            <v/>
          </cell>
          <cell r="AA14" t="str">
            <v/>
          </cell>
          <cell r="AB14" t="str">
            <v/>
          </cell>
          <cell r="AC14" t="str">
            <v/>
          </cell>
          <cell r="AD14" t="str">
            <v/>
          </cell>
          <cell r="AE14" t="str">
            <v/>
          </cell>
          <cell r="AF14" t="str">
            <v/>
          </cell>
          <cell r="AG14" t="str">
            <v/>
          </cell>
          <cell r="AH14" t="str">
            <v/>
          </cell>
          <cell r="AI14" t="str">
            <v/>
          </cell>
          <cell r="AJ14" t="str">
            <v/>
          </cell>
          <cell r="AK14" t="str">
            <v/>
          </cell>
          <cell r="AL14" t="str">
            <v/>
          </cell>
          <cell r="AM14" t="str">
            <v/>
          </cell>
          <cell r="AN14" t="str">
            <v/>
          </cell>
          <cell r="AO14" t="str">
            <v/>
          </cell>
          <cell r="AP14" t="str">
            <v/>
          </cell>
          <cell r="AQ14" t="str">
            <v/>
          </cell>
          <cell r="AR14" t="str">
            <v/>
          </cell>
          <cell r="AS14" t="str">
            <v/>
          </cell>
          <cell r="AT14" t="str">
            <v/>
          </cell>
          <cell r="AU14" t="str">
            <v/>
          </cell>
          <cell r="AV14" t="str">
            <v/>
          </cell>
          <cell r="AW14" t="str">
            <v/>
          </cell>
          <cell r="AX14" t="str">
            <v/>
          </cell>
          <cell r="AY14" t="str">
            <v/>
          </cell>
          <cell r="AZ14" t="str">
            <v/>
          </cell>
          <cell r="BA14" t="str">
            <v/>
          </cell>
          <cell r="BB14" t="str">
            <v/>
          </cell>
          <cell r="BC14" t="str">
            <v/>
          </cell>
          <cell r="BD14" t="str">
            <v/>
          </cell>
          <cell r="BE14" t="str">
            <v/>
          </cell>
          <cell r="BF14" t="str">
            <v/>
          </cell>
          <cell r="BG14" t="str">
            <v/>
          </cell>
          <cell r="BH14" t="str">
            <v/>
          </cell>
          <cell r="BI14" t="str">
            <v/>
          </cell>
          <cell r="BJ14" t="str">
            <v/>
          </cell>
          <cell r="BK14" t="str">
            <v/>
          </cell>
          <cell r="BL14"/>
          <cell r="BM14"/>
          <cell r="BN14" t="str">
            <v/>
          </cell>
          <cell r="BO14" t="str">
            <v/>
          </cell>
          <cell r="BP14" t="str">
            <v/>
          </cell>
          <cell r="BQ14" t="str">
            <v/>
          </cell>
          <cell r="BR14" t="str">
            <v/>
          </cell>
          <cell r="BS14" t="str">
            <v/>
          </cell>
          <cell r="BT14" t="str">
            <v/>
          </cell>
          <cell r="BU14" t="str">
            <v/>
          </cell>
          <cell r="BV14" t="str">
            <v/>
          </cell>
          <cell r="BW14" t="str">
            <v/>
          </cell>
          <cell r="BX14" t="str">
            <v>A0030040</v>
          </cell>
          <cell r="BY14">
            <v>150</v>
          </cell>
          <cell r="BZ14" t="str">
            <v/>
          </cell>
          <cell r="CA14" t="str">
            <v/>
          </cell>
          <cell r="CB14" t="str">
            <v/>
          </cell>
          <cell r="CC14" t="str">
            <v/>
          </cell>
          <cell r="CD14" t="str">
            <v/>
          </cell>
          <cell r="CE14" t="str">
            <v/>
          </cell>
          <cell r="CF14" t="str">
            <v/>
          </cell>
          <cell r="CG14" t="str">
            <v/>
          </cell>
          <cell r="CH14" t="str">
            <v/>
          </cell>
          <cell r="CI14" t="str">
            <v/>
          </cell>
          <cell r="CJ14" t="str">
            <v/>
          </cell>
          <cell r="CK14" t="str">
            <v/>
          </cell>
          <cell r="CL14" t="str">
            <v/>
          </cell>
          <cell r="CM14" t="str">
            <v/>
          </cell>
          <cell r="CN14" t="str">
            <v/>
          </cell>
          <cell r="CO14" t="str">
            <v/>
          </cell>
          <cell r="CP14" t="str">
            <v/>
          </cell>
          <cell r="CQ14" t="str">
            <v/>
          </cell>
          <cell r="CR14" t="str">
            <v/>
          </cell>
          <cell r="CS14" t="str">
            <v>Nota 1: Este solo es un Análisis de Precios Unitario de referencia. De ser necesario, se debe ajustar a las particularidades de cada proyecto.
Nota 2: Cuando se trate de Análisis de precios unitarios correspondientes a ítems de la propuesta económica apro</v>
          </cell>
          <cell r="CT14" t="str">
            <v>C</v>
          </cell>
        </row>
        <row r="15">
          <cell r="C15" t="str">
            <v>201,17</v>
          </cell>
          <cell r="D15" t="str">
            <v xml:space="preserve">u </v>
          </cell>
          <cell r="E15" t="str">
            <v>TRASLADO DE POSTES
(Análisis aplicado para el traslado de postes de alumbrado público de 12 metros que implica el desmontaje, carga, transporte y descarga en un nuevo sitio de acopio temporal o definitivo, sin considerar su reinstalación ni conexión eléct</v>
          </cell>
          <cell r="F15" t="str">
            <v>HERMENINV</v>
          </cell>
          <cell r="G15">
            <v>0.1</v>
          </cell>
          <cell r="H15" t="str">
            <v>C0010500</v>
          </cell>
          <cell r="I15">
            <v>1.3</v>
          </cell>
          <cell r="J15" t="str">
            <v>C0010270</v>
          </cell>
          <cell r="K15">
            <v>1.3</v>
          </cell>
          <cell r="L15" t="str">
            <v/>
          </cell>
          <cell r="M15" t="str">
            <v/>
          </cell>
          <cell r="N15" t="str">
            <v/>
          </cell>
          <cell r="O15" t="str">
            <v/>
          </cell>
          <cell r="P15" t="str">
            <v/>
          </cell>
          <cell r="Q15" t="str">
            <v/>
          </cell>
          <cell r="R15" t="str">
            <v/>
          </cell>
          <cell r="S15" t="str">
            <v/>
          </cell>
          <cell r="T15" t="str">
            <v/>
          </cell>
          <cell r="U15" t="str">
            <v/>
          </cell>
          <cell r="V15" t="str">
            <v/>
          </cell>
          <cell r="W15" t="str">
            <v/>
          </cell>
          <cell r="X15" t="str">
            <v/>
          </cell>
          <cell r="Y15" t="str">
            <v/>
          </cell>
          <cell r="Z15" t="str">
            <v/>
          </cell>
          <cell r="AA15" t="str">
            <v/>
          </cell>
          <cell r="AB15" t="str">
            <v/>
          </cell>
          <cell r="AC15" t="str">
            <v/>
          </cell>
          <cell r="AD15" t="str">
            <v/>
          </cell>
          <cell r="AE15" t="str">
            <v/>
          </cell>
          <cell r="AF15" t="str">
            <v/>
          </cell>
          <cell r="AG15" t="str">
            <v/>
          </cell>
          <cell r="AH15" t="str">
            <v>B0013791</v>
          </cell>
          <cell r="AI15">
            <v>1</v>
          </cell>
          <cell r="AJ15" t="str">
            <v/>
          </cell>
          <cell r="AK15" t="str">
            <v/>
          </cell>
          <cell r="AL15" t="str">
            <v/>
          </cell>
          <cell r="AM15" t="str">
            <v/>
          </cell>
          <cell r="AN15" t="str">
            <v/>
          </cell>
          <cell r="AO15" t="str">
            <v/>
          </cell>
          <cell r="AP15" t="str">
            <v/>
          </cell>
          <cell r="AQ15" t="str">
            <v/>
          </cell>
          <cell r="AR15" t="str">
            <v/>
          </cell>
          <cell r="AS15" t="str">
            <v/>
          </cell>
          <cell r="AT15" t="str">
            <v/>
          </cell>
          <cell r="AU15" t="str">
            <v/>
          </cell>
          <cell r="AV15" t="str">
            <v/>
          </cell>
          <cell r="AW15" t="str">
            <v/>
          </cell>
          <cell r="AX15" t="str">
            <v/>
          </cell>
          <cell r="AY15" t="str">
            <v/>
          </cell>
          <cell r="AZ15" t="str">
            <v/>
          </cell>
          <cell r="BA15" t="str">
            <v/>
          </cell>
          <cell r="BB15" t="str">
            <v/>
          </cell>
          <cell r="BC15" t="str">
            <v/>
          </cell>
          <cell r="BD15" t="str">
            <v/>
          </cell>
          <cell r="BE15" t="str">
            <v/>
          </cell>
          <cell r="BF15" t="str">
            <v/>
          </cell>
          <cell r="BG15" t="str">
            <v/>
          </cell>
          <cell r="BH15" t="str">
            <v/>
          </cell>
          <cell r="BI15" t="str">
            <v/>
          </cell>
          <cell r="BJ15" t="str">
            <v/>
          </cell>
          <cell r="BK15" t="str">
            <v/>
          </cell>
          <cell r="BL15"/>
          <cell r="BM15"/>
          <cell r="BN15" t="str">
            <v>T0100015</v>
          </cell>
          <cell r="BO15">
            <v>1</v>
          </cell>
          <cell r="BP15" t="str">
            <v/>
          </cell>
          <cell r="BQ15" t="str">
            <v/>
          </cell>
          <cell r="BR15" t="str">
            <v/>
          </cell>
          <cell r="BS15" t="str">
            <v/>
          </cell>
          <cell r="BT15" t="str">
            <v/>
          </cell>
          <cell r="BU15" t="str">
            <v/>
          </cell>
          <cell r="BV15" t="str">
            <v/>
          </cell>
          <cell r="BW15" t="str">
            <v/>
          </cell>
          <cell r="BX15" t="str">
            <v>A0030020</v>
          </cell>
          <cell r="BY15">
            <v>6.16</v>
          </cell>
          <cell r="BZ15" t="str">
            <v>A0040010</v>
          </cell>
          <cell r="CA15">
            <v>6.16</v>
          </cell>
          <cell r="CB15" t="str">
            <v/>
          </cell>
          <cell r="CC15" t="str">
            <v/>
          </cell>
          <cell r="CD15" t="str">
            <v/>
          </cell>
          <cell r="CE15" t="str">
            <v/>
          </cell>
          <cell r="CF15" t="str">
            <v/>
          </cell>
          <cell r="CG15" t="str">
            <v/>
          </cell>
          <cell r="CH15" t="str">
            <v/>
          </cell>
          <cell r="CI15" t="str">
            <v/>
          </cell>
          <cell r="CJ15" t="str">
            <v/>
          </cell>
          <cell r="CK15" t="str">
            <v/>
          </cell>
          <cell r="CL15" t="str">
            <v/>
          </cell>
          <cell r="CM15" t="str">
            <v/>
          </cell>
          <cell r="CN15" t="str">
            <v/>
          </cell>
          <cell r="CO15" t="str">
            <v/>
          </cell>
          <cell r="CP15" t="str">
            <v/>
          </cell>
          <cell r="CQ15" t="str">
            <v/>
          </cell>
          <cell r="CR15" t="str">
            <v/>
          </cell>
          <cell r="CS15" t="str">
            <v>Nota 1: Este solo es un Análisis de Precios Unitario de referencia. De ser necesario, se debe ajustar a las particularidades de cada proyecto.
Nota 2: Cuando se trate de Análisis de precios unitarios correspondientes a ítems de la propuesta económica apro</v>
          </cell>
          <cell r="CT15" t="str">
            <v>A</v>
          </cell>
        </row>
        <row r="16">
          <cell r="C16" t="str">
            <v>201,18</v>
          </cell>
          <cell r="D16" t="str">
            <v xml:space="preserve">u </v>
          </cell>
          <cell r="E16" t="str">
            <v>TRASLADO DE TORRES
(Análisis aplicado para el desmontaje, embalaje, transporte y descarga de una torre de celosía metálica estándar de 40 metros de altura, con base de 1.40 m. No se incluye la reinstalación ni la cimentación en el nuevo sitio)</v>
          </cell>
          <cell r="F16" t="str">
            <v>HERMENINV</v>
          </cell>
          <cell r="G16">
            <v>0.1</v>
          </cell>
          <cell r="H16" t="str">
            <v>C0010520</v>
          </cell>
          <cell r="I16">
            <v>2.5</v>
          </cell>
          <cell r="J16" t="str">
            <v>C0010270</v>
          </cell>
          <cell r="K16">
            <v>2.5</v>
          </cell>
          <cell r="L16" t="str">
            <v>C0010330</v>
          </cell>
          <cell r="M16">
            <v>2.5</v>
          </cell>
          <cell r="N16" t="str">
            <v>C0010790</v>
          </cell>
          <cell r="O16">
            <v>2.5</v>
          </cell>
          <cell r="P16" t="str">
            <v>C0011107</v>
          </cell>
          <cell r="Q16">
            <v>2.5</v>
          </cell>
          <cell r="R16" t="str">
            <v/>
          </cell>
          <cell r="S16" t="str">
            <v/>
          </cell>
          <cell r="T16" t="str">
            <v/>
          </cell>
          <cell r="U16" t="str">
            <v/>
          </cell>
          <cell r="V16" t="str">
            <v/>
          </cell>
          <cell r="W16" t="str">
            <v/>
          </cell>
          <cell r="X16" t="str">
            <v/>
          </cell>
          <cell r="Y16" t="str">
            <v/>
          </cell>
          <cell r="Z16" t="str">
            <v/>
          </cell>
          <cell r="AA16" t="str">
            <v/>
          </cell>
          <cell r="AB16" t="str">
            <v/>
          </cell>
          <cell r="AC16" t="str">
            <v/>
          </cell>
          <cell r="AD16" t="str">
            <v/>
          </cell>
          <cell r="AE16" t="str">
            <v/>
          </cell>
          <cell r="AF16" t="str">
            <v/>
          </cell>
          <cell r="AG16" t="str">
            <v/>
          </cell>
          <cell r="AH16" t="str">
            <v>B0014060</v>
          </cell>
          <cell r="AI16">
            <v>5.0000000000000001E-3</v>
          </cell>
          <cell r="AJ16" t="str">
            <v>B0014640</v>
          </cell>
          <cell r="AK16">
            <v>5.0000000000000001E-3</v>
          </cell>
          <cell r="AL16" t="str">
            <v/>
          </cell>
          <cell r="AM16" t="str">
            <v/>
          </cell>
          <cell r="AN16" t="str">
            <v/>
          </cell>
          <cell r="AO16" t="str">
            <v/>
          </cell>
          <cell r="AP16" t="str">
            <v/>
          </cell>
          <cell r="AQ16" t="str">
            <v/>
          </cell>
          <cell r="AR16" t="str">
            <v/>
          </cell>
          <cell r="AS16" t="str">
            <v/>
          </cell>
          <cell r="AT16" t="str">
            <v/>
          </cell>
          <cell r="AU16" t="str">
            <v/>
          </cell>
          <cell r="AV16" t="str">
            <v/>
          </cell>
          <cell r="AW16" t="str">
            <v/>
          </cell>
          <cell r="AX16" t="str">
            <v/>
          </cell>
          <cell r="AY16" t="str">
            <v/>
          </cell>
          <cell r="AZ16" t="str">
            <v/>
          </cell>
          <cell r="BA16" t="str">
            <v/>
          </cell>
          <cell r="BB16" t="str">
            <v/>
          </cell>
          <cell r="BC16" t="str">
            <v/>
          </cell>
          <cell r="BD16" t="str">
            <v/>
          </cell>
          <cell r="BE16" t="str">
            <v/>
          </cell>
          <cell r="BF16" t="str">
            <v/>
          </cell>
          <cell r="BG16" t="str">
            <v/>
          </cell>
          <cell r="BH16" t="str">
            <v/>
          </cell>
          <cell r="BI16" t="str">
            <v/>
          </cell>
          <cell r="BJ16" t="str">
            <v/>
          </cell>
          <cell r="BK16" t="str">
            <v/>
          </cell>
          <cell r="BL16"/>
          <cell r="BM16"/>
          <cell r="BN16" t="str">
            <v>T0010160</v>
          </cell>
          <cell r="BO16">
            <v>11.407</v>
          </cell>
          <cell r="BP16" t="str">
            <v/>
          </cell>
          <cell r="BQ16" t="str">
            <v/>
          </cell>
          <cell r="BR16" t="str">
            <v/>
          </cell>
          <cell r="BS16" t="str">
            <v/>
          </cell>
          <cell r="BT16" t="str">
            <v/>
          </cell>
          <cell r="BU16" t="str">
            <v/>
          </cell>
          <cell r="BV16" t="str">
            <v/>
          </cell>
          <cell r="BW16" t="str">
            <v/>
          </cell>
          <cell r="BX16" t="str">
            <v>A0030040</v>
          </cell>
          <cell r="BY16">
            <v>0.4</v>
          </cell>
          <cell r="BZ16" t="str">
            <v>A0040010</v>
          </cell>
          <cell r="CA16">
            <v>0.4</v>
          </cell>
          <cell r="CB16" t="str">
            <v>A0100296</v>
          </cell>
          <cell r="CC16">
            <v>0.4</v>
          </cell>
          <cell r="CD16" t="str">
            <v/>
          </cell>
          <cell r="CE16" t="str">
            <v/>
          </cell>
          <cell r="CF16" t="str">
            <v/>
          </cell>
          <cell r="CG16" t="str">
            <v/>
          </cell>
          <cell r="CH16" t="str">
            <v/>
          </cell>
          <cell r="CI16" t="str">
            <v/>
          </cell>
          <cell r="CJ16" t="str">
            <v/>
          </cell>
          <cell r="CK16" t="str">
            <v/>
          </cell>
          <cell r="CL16" t="str">
            <v/>
          </cell>
          <cell r="CM16" t="str">
            <v/>
          </cell>
          <cell r="CN16" t="str">
            <v/>
          </cell>
          <cell r="CO16" t="str">
            <v/>
          </cell>
          <cell r="CP16" t="str">
            <v/>
          </cell>
          <cell r="CQ16" t="str">
            <v/>
          </cell>
          <cell r="CR16" t="str">
            <v/>
          </cell>
          <cell r="CS16" t="str">
            <v>Nota 1: Este solo es un Análisis de Precios Unitario de referencia. De ser necesario, se debe ajustar a las particularidades de cada proyecto.
Nota 2: Cuando se trate de Análisis de precios unitarios correspondientes a ítems de la propuesta económica apro</v>
          </cell>
          <cell r="CT16" t="str">
            <v>A</v>
          </cell>
        </row>
        <row r="17">
          <cell r="C17" t="str">
            <v>201,19</v>
          </cell>
          <cell r="D17" t="str">
            <v>m</v>
          </cell>
          <cell r="E17" t="str">
            <v>REMOCIÓN DE RIELES
(Analisis aplicado para la remoción total de rieles metálicos de vías férreas, considerando un tipo de riel de acero, fijado sobre durmientes de madera, incluye Corte y,Retiro de durmientes de madera, cargue de material y Transporte has</v>
          </cell>
          <cell r="F17" t="str">
            <v>HERMENINV</v>
          </cell>
          <cell r="G17">
            <v>0.01</v>
          </cell>
          <cell r="H17" t="str">
            <v>C0010790</v>
          </cell>
          <cell r="I17">
            <v>2.2222222222222223E-2</v>
          </cell>
          <cell r="J17" t="str">
            <v/>
          </cell>
          <cell r="K17" t="str">
            <v/>
          </cell>
          <cell r="L17" t="str">
            <v/>
          </cell>
          <cell r="M17" t="str">
            <v/>
          </cell>
          <cell r="N17" t="str">
            <v/>
          </cell>
          <cell r="O17" t="str">
            <v/>
          </cell>
          <cell r="P17" t="str">
            <v/>
          </cell>
          <cell r="Q17" t="str">
            <v/>
          </cell>
          <cell r="R17" t="str">
            <v/>
          </cell>
          <cell r="S17" t="str">
            <v/>
          </cell>
          <cell r="T17" t="str">
            <v/>
          </cell>
          <cell r="U17" t="str">
            <v/>
          </cell>
          <cell r="V17" t="str">
            <v/>
          </cell>
          <cell r="W17" t="str">
            <v/>
          </cell>
          <cell r="X17" t="str">
            <v/>
          </cell>
          <cell r="Y17" t="str">
            <v/>
          </cell>
          <cell r="Z17" t="str">
            <v/>
          </cell>
          <cell r="AA17" t="str">
            <v/>
          </cell>
          <cell r="AB17" t="str">
            <v/>
          </cell>
          <cell r="AC17" t="str">
            <v/>
          </cell>
          <cell r="AD17" t="str">
            <v/>
          </cell>
          <cell r="AE17" t="str">
            <v/>
          </cell>
          <cell r="AF17" t="str">
            <v/>
          </cell>
          <cell r="AG17" t="str">
            <v/>
          </cell>
          <cell r="AH17" t="str">
            <v/>
          </cell>
          <cell r="AI17" t="str">
            <v/>
          </cell>
          <cell r="AJ17" t="str">
            <v/>
          </cell>
          <cell r="AK17" t="str">
            <v/>
          </cell>
          <cell r="AL17" t="str">
            <v/>
          </cell>
          <cell r="AM17" t="str">
            <v/>
          </cell>
          <cell r="AN17" t="str">
            <v/>
          </cell>
          <cell r="AO17" t="str">
            <v/>
          </cell>
          <cell r="AP17" t="str">
            <v/>
          </cell>
          <cell r="AQ17" t="str">
            <v/>
          </cell>
          <cell r="AR17" t="str">
            <v/>
          </cell>
          <cell r="AS17" t="str">
            <v/>
          </cell>
          <cell r="AT17" t="str">
            <v/>
          </cell>
          <cell r="AU17" t="str">
            <v/>
          </cell>
          <cell r="AV17" t="str">
            <v/>
          </cell>
          <cell r="AW17" t="str">
            <v/>
          </cell>
          <cell r="AX17" t="str">
            <v/>
          </cell>
          <cell r="AY17" t="str">
            <v/>
          </cell>
          <cell r="AZ17" t="str">
            <v/>
          </cell>
          <cell r="BA17" t="str">
            <v/>
          </cell>
          <cell r="BB17" t="str">
            <v/>
          </cell>
          <cell r="BC17" t="str">
            <v/>
          </cell>
          <cell r="BD17" t="str">
            <v/>
          </cell>
          <cell r="BE17" t="str">
            <v/>
          </cell>
          <cell r="BF17" t="str">
            <v/>
          </cell>
          <cell r="BG17" t="str">
            <v/>
          </cell>
          <cell r="BH17" t="str">
            <v/>
          </cell>
          <cell r="BI17" t="str">
            <v/>
          </cell>
          <cell r="BJ17" t="str">
            <v/>
          </cell>
          <cell r="BK17" t="str">
            <v/>
          </cell>
          <cell r="BL17"/>
          <cell r="BM17"/>
          <cell r="BN17" t="str">
            <v>T0010036</v>
          </cell>
          <cell r="BO17">
            <v>0.7</v>
          </cell>
          <cell r="BP17" t="str">
            <v/>
          </cell>
          <cell r="BQ17" t="str">
            <v/>
          </cell>
          <cell r="BR17" t="str">
            <v/>
          </cell>
          <cell r="BS17" t="str">
            <v/>
          </cell>
          <cell r="BT17" t="str">
            <v/>
          </cell>
          <cell r="BU17" t="str">
            <v/>
          </cell>
          <cell r="BV17" t="str">
            <v/>
          </cell>
          <cell r="BW17" t="str">
            <v/>
          </cell>
          <cell r="BX17" t="str">
            <v>A0030010</v>
          </cell>
          <cell r="BY17">
            <v>360</v>
          </cell>
          <cell r="BZ17" t="str">
            <v/>
          </cell>
          <cell r="CA17" t="str">
            <v/>
          </cell>
          <cell r="CB17" t="str">
            <v/>
          </cell>
          <cell r="CC17" t="str">
            <v/>
          </cell>
          <cell r="CD17" t="str">
            <v/>
          </cell>
          <cell r="CE17" t="str">
            <v/>
          </cell>
          <cell r="CF17" t="str">
            <v/>
          </cell>
          <cell r="CG17" t="str">
            <v/>
          </cell>
          <cell r="CH17" t="str">
            <v/>
          </cell>
          <cell r="CI17" t="str">
            <v/>
          </cell>
          <cell r="CJ17" t="str">
            <v/>
          </cell>
          <cell r="CK17" t="str">
            <v/>
          </cell>
          <cell r="CL17" t="str">
            <v/>
          </cell>
          <cell r="CM17" t="str">
            <v/>
          </cell>
          <cell r="CN17" t="str">
            <v/>
          </cell>
          <cell r="CO17" t="str">
            <v/>
          </cell>
          <cell r="CP17" t="str">
            <v/>
          </cell>
          <cell r="CQ17" t="str">
            <v/>
          </cell>
          <cell r="CR17" t="str">
            <v/>
          </cell>
          <cell r="CS17" t="str">
            <v>Nota 1: Este solo es un Análisis de Precios Unitario de referencia. De ser necesario, se debe ajustar a las particularidades de cada proyecto.
Nota 2: Cuando se trate de Análisis de precios unitarios correspondientes a ítems de la propuesta económica apro</v>
          </cell>
          <cell r="CT17" t="str">
            <v>A</v>
          </cell>
        </row>
        <row r="18">
          <cell r="C18" t="str">
            <v>201,20</v>
          </cell>
          <cell r="D18" t="str">
            <v>m</v>
          </cell>
          <cell r="E18" t="str">
            <v>REMOCIÓN DE DEFENSAS METÁLICAS
(Analisis aplicado para la remoción de defensas metálicas tipo W o similares, instaladas en bordes de vías, anclados al suelo que incluye Corte o desatornillado de los tramos de lámina galvanizada, Desmonte y extracción de p</v>
          </cell>
          <cell r="F18" t="str">
            <v>HERMENINV</v>
          </cell>
          <cell r="G18">
            <v>0.1</v>
          </cell>
          <cell r="H18" t="str">
            <v/>
          </cell>
          <cell r="I18" t="str">
            <v/>
          </cell>
          <cell r="J18" t="str">
            <v/>
          </cell>
          <cell r="K18" t="str">
            <v/>
          </cell>
          <cell r="L18" t="str">
            <v/>
          </cell>
          <cell r="M18" t="str">
            <v/>
          </cell>
          <cell r="N18" t="str">
            <v/>
          </cell>
          <cell r="O18" t="str">
            <v/>
          </cell>
          <cell r="P18" t="str">
            <v/>
          </cell>
          <cell r="Q18" t="str">
            <v/>
          </cell>
          <cell r="R18" t="str">
            <v/>
          </cell>
          <cell r="S18" t="str">
            <v/>
          </cell>
          <cell r="T18" t="str">
            <v/>
          </cell>
          <cell r="U18" t="str">
            <v/>
          </cell>
          <cell r="V18" t="str">
            <v/>
          </cell>
          <cell r="W18" t="str">
            <v/>
          </cell>
          <cell r="X18" t="str">
            <v/>
          </cell>
          <cell r="Y18" t="str">
            <v/>
          </cell>
          <cell r="Z18" t="str">
            <v/>
          </cell>
          <cell r="AA18" t="str">
            <v/>
          </cell>
          <cell r="AB18" t="str">
            <v/>
          </cell>
          <cell r="AC18" t="str">
            <v/>
          </cell>
          <cell r="AD18" t="str">
            <v/>
          </cell>
          <cell r="AE18" t="str">
            <v/>
          </cell>
          <cell r="AF18" t="str">
            <v/>
          </cell>
          <cell r="AG18" t="str">
            <v/>
          </cell>
          <cell r="AH18" t="str">
            <v/>
          </cell>
          <cell r="AI18" t="str">
            <v/>
          </cell>
          <cell r="AJ18" t="str">
            <v/>
          </cell>
          <cell r="AK18" t="str">
            <v/>
          </cell>
          <cell r="AL18" t="str">
            <v/>
          </cell>
          <cell r="AM18" t="str">
            <v/>
          </cell>
          <cell r="AN18" t="str">
            <v/>
          </cell>
          <cell r="AO18" t="str">
            <v/>
          </cell>
          <cell r="AP18" t="str">
            <v/>
          </cell>
          <cell r="AQ18" t="str">
            <v/>
          </cell>
          <cell r="AR18" t="str">
            <v/>
          </cell>
          <cell r="AS18" t="str">
            <v/>
          </cell>
          <cell r="AT18" t="str">
            <v/>
          </cell>
          <cell r="AU18" t="str">
            <v/>
          </cell>
          <cell r="AV18" t="str">
            <v/>
          </cell>
          <cell r="AW18" t="str">
            <v/>
          </cell>
          <cell r="AX18" t="str">
            <v/>
          </cell>
          <cell r="AY18" t="str">
            <v/>
          </cell>
          <cell r="AZ18" t="str">
            <v/>
          </cell>
          <cell r="BA18" t="str">
            <v/>
          </cell>
          <cell r="BB18" t="str">
            <v/>
          </cell>
          <cell r="BC18" t="str">
            <v/>
          </cell>
          <cell r="BD18" t="str">
            <v/>
          </cell>
          <cell r="BE18" t="str">
            <v/>
          </cell>
          <cell r="BF18" t="str">
            <v/>
          </cell>
          <cell r="BG18" t="str">
            <v/>
          </cell>
          <cell r="BH18" t="str">
            <v/>
          </cell>
          <cell r="BI18" t="str">
            <v/>
          </cell>
          <cell r="BJ18" t="str">
            <v/>
          </cell>
          <cell r="BK18" t="str">
            <v/>
          </cell>
          <cell r="BL18"/>
          <cell r="BM18"/>
          <cell r="BN18" t="str">
            <v>T0010160</v>
          </cell>
          <cell r="BO18">
            <v>10.78</v>
          </cell>
          <cell r="BP18" t="str">
            <v/>
          </cell>
          <cell r="BQ18" t="str">
            <v/>
          </cell>
          <cell r="BR18" t="str">
            <v/>
          </cell>
          <cell r="BS18" t="str">
            <v/>
          </cell>
          <cell r="BT18" t="str">
            <v/>
          </cell>
          <cell r="BU18" t="str">
            <v/>
          </cell>
          <cell r="BV18" t="str">
            <v/>
          </cell>
          <cell r="BW18" t="str">
            <v/>
          </cell>
          <cell r="BX18" t="str">
            <v>A0030040</v>
          </cell>
          <cell r="BY18">
            <v>360</v>
          </cell>
          <cell r="BZ18" t="str">
            <v/>
          </cell>
          <cell r="CA18" t="str">
            <v/>
          </cell>
          <cell r="CB18" t="str">
            <v/>
          </cell>
          <cell r="CC18" t="str">
            <v/>
          </cell>
          <cell r="CD18" t="str">
            <v/>
          </cell>
          <cell r="CE18" t="str">
            <v/>
          </cell>
          <cell r="CF18" t="str">
            <v/>
          </cell>
          <cell r="CG18" t="str">
            <v/>
          </cell>
          <cell r="CH18" t="str">
            <v/>
          </cell>
          <cell r="CI18" t="str">
            <v/>
          </cell>
          <cell r="CJ18" t="str">
            <v/>
          </cell>
          <cell r="CK18" t="str">
            <v/>
          </cell>
          <cell r="CL18" t="str">
            <v/>
          </cell>
          <cell r="CM18" t="str">
            <v/>
          </cell>
          <cell r="CN18" t="str">
            <v/>
          </cell>
          <cell r="CO18" t="str">
            <v/>
          </cell>
          <cell r="CP18" t="str">
            <v/>
          </cell>
          <cell r="CQ18" t="str">
            <v/>
          </cell>
          <cell r="CR18" t="str">
            <v/>
          </cell>
          <cell r="CS18" t="str">
            <v>Nota 1: Este solo es un Análisis de Precios Unitario de referencia. De ser necesario, se debe ajustar a las particularidades de cada proyecto.
Nota 2: Cuando se trate de Análisis de precios unitarios correspondientes a ítems de la propuesta económica apro</v>
          </cell>
          <cell r="CT18" t="str">
            <v>C</v>
          </cell>
        </row>
        <row r="19">
          <cell r="C19" t="str">
            <v>201,21</v>
          </cell>
          <cell r="D19" t="str">
            <v>m</v>
          </cell>
          <cell r="E19" t="str">
            <v>REMOCIÓN DE BARRERAS DE SEGURIDAD
(Analisis aplicado para la remoción y retiro de barreras de seguridad instaladas como elementos de contención, considerando una Barrera tipo New Jersey de concreto prefabricado (altura ≈ 0.8 m – 1.0 m) que incluye retiro,</v>
          </cell>
          <cell r="F19" t="str">
            <v>HERMENINV</v>
          </cell>
          <cell r="G19">
            <v>0.01</v>
          </cell>
          <cell r="H19" t="str">
            <v>C0010790</v>
          </cell>
          <cell r="I19">
            <v>2.2222222222222223E-2</v>
          </cell>
          <cell r="J19" t="str">
            <v/>
          </cell>
          <cell r="K19" t="str">
            <v/>
          </cell>
          <cell r="L19" t="str">
            <v/>
          </cell>
          <cell r="M19" t="str">
            <v/>
          </cell>
          <cell r="N19" t="str">
            <v/>
          </cell>
          <cell r="O19" t="str">
            <v/>
          </cell>
          <cell r="P19" t="str">
            <v/>
          </cell>
          <cell r="Q19" t="str">
            <v/>
          </cell>
          <cell r="R19" t="str">
            <v/>
          </cell>
          <cell r="S19" t="str">
            <v/>
          </cell>
          <cell r="T19" t="str">
            <v/>
          </cell>
          <cell r="U19" t="str">
            <v/>
          </cell>
          <cell r="V19" t="str">
            <v/>
          </cell>
          <cell r="W19" t="str">
            <v/>
          </cell>
          <cell r="X19" t="str">
            <v/>
          </cell>
          <cell r="Y19" t="str">
            <v/>
          </cell>
          <cell r="Z19" t="str">
            <v/>
          </cell>
          <cell r="AA19" t="str">
            <v/>
          </cell>
          <cell r="AB19" t="str">
            <v/>
          </cell>
          <cell r="AC19" t="str">
            <v/>
          </cell>
          <cell r="AD19" t="str">
            <v/>
          </cell>
          <cell r="AE19" t="str">
            <v/>
          </cell>
          <cell r="AF19" t="str">
            <v/>
          </cell>
          <cell r="AG19" t="str">
            <v/>
          </cell>
          <cell r="AH19" t="str">
            <v/>
          </cell>
          <cell r="AI19" t="str">
            <v/>
          </cell>
          <cell r="AJ19" t="str">
            <v/>
          </cell>
          <cell r="AK19" t="str">
            <v/>
          </cell>
          <cell r="AL19" t="str">
            <v/>
          </cell>
          <cell r="AM19" t="str">
            <v/>
          </cell>
          <cell r="AN19" t="str">
            <v/>
          </cell>
          <cell r="AO19" t="str">
            <v/>
          </cell>
          <cell r="AP19" t="str">
            <v/>
          </cell>
          <cell r="AQ19" t="str">
            <v/>
          </cell>
          <cell r="AR19" t="str">
            <v/>
          </cell>
          <cell r="AS19" t="str">
            <v/>
          </cell>
          <cell r="AT19" t="str">
            <v/>
          </cell>
          <cell r="AU19" t="str">
            <v/>
          </cell>
          <cell r="AV19" t="str">
            <v/>
          </cell>
          <cell r="AW19" t="str">
            <v/>
          </cell>
          <cell r="AX19" t="str">
            <v/>
          </cell>
          <cell r="AY19" t="str">
            <v/>
          </cell>
          <cell r="AZ19" t="str">
            <v/>
          </cell>
          <cell r="BA19" t="str">
            <v/>
          </cell>
          <cell r="BB19" t="str">
            <v/>
          </cell>
          <cell r="BC19" t="str">
            <v/>
          </cell>
          <cell r="BD19" t="str">
            <v/>
          </cell>
          <cell r="BE19" t="str">
            <v/>
          </cell>
          <cell r="BF19" t="str">
            <v/>
          </cell>
          <cell r="BG19" t="str">
            <v/>
          </cell>
          <cell r="BH19" t="str">
            <v/>
          </cell>
          <cell r="BI19" t="str">
            <v/>
          </cell>
          <cell r="BJ19" t="str">
            <v/>
          </cell>
          <cell r="BK19" t="str">
            <v/>
          </cell>
          <cell r="BL19"/>
          <cell r="BM19"/>
          <cell r="BN19" t="str">
            <v>T0010053</v>
          </cell>
          <cell r="BO19">
            <v>0.81049499999999997</v>
          </cell>
          <cell r="BP19" t="str">
            <v/>
          </cell>
          <cell r="BQ19" t="str">
            <v/>
          </cell>
          <cell r="BR19" t="str">
            <v/>
          </cell>
          <cell r="BS19" t="str">
            <v/>
          </cell>
          <cell r="BT19" t="str">
            <v/>
          </cell>
          <cell r="BU19" t="str">
            <v/>
          </cell>
          <cell r="BV19" t="str">
            <v/>
          </cell>
          <cell r="BW19" t="str">
            <v/>
          </cell>
          <cell r="BX19" t="str">
            <v>A0030010</v>
          </cell>
          <cell r="BY19">
            <v>360</v>
          </cell>
          <cell r="BZ19" t="str">
            <v/>
          </cell>
          <cell r="CA19" t="str">
            <v/>
          </cell>
          <cell r="CB19" t="str">
            <v/>
          </cell>
          <cell r="CC19" t="str">
            <v/>
          </cell>
          <cell r="CD19" t="str">
            <v/>
          </cell>
          <cell r="CE19" t="str">
            <v/>
          </cell>
          <cell r="CF19" t="str">
            <v/>
          </cell>
          <cell r="CG19" t="str">
            <v/>
          </cell>
          <cell r="CH19" t="str">
            <v/>
          </cell>
          <cell r="CI19" t="str">
            <v/>
          </cell>
          <cell r="CJ19" t="str">
            <v/>
          </cell>
          <cell r="CK19" t="str">
            <v/>
          </cell>
          <cell r="CL19" t="str">
            <v/>
          </cell>
          <cell r="CM19" t="str">
            <v/>
          </cell>
          <cell r="CN19" t="str">
            <v/>
          </cell>
          <cell r="CO19" t="str">
            <v/>
          </cell>
          <cell r="CP19" t="str">
            <v/>
          </cell>
          <cell r="CQ19" t="str">
            <v/>
          </cell>
          <cell r="CR19" t="str">
            <v/>
          </cell>
          <cell r="CS19" t="str">
            <v>Nota 1: Este solo es un Análisis de Precios Unitario de referencia. De ser necesario, se debe ajustar a las particularidades de cada proyecto.
Nota 2: Cuando se trate de Análisis de precios unitarios correspondientes a ítems de la propuesta económica apro</v>
          </cell>
          <cell r="CT19" t="str">
            <v>A</v>
          </cell>
        </row>
        <row r="20">
          <cell r="C20" t="str">
            <v>201,7</v>
          </cell>
          <cell r="D20" t="str">
            <v>m3</v>
          </cell>
          <cell r="E20" t="str">
            <v>DEMOLICIÓN DE ESTRUCTURAS
(Analisis aplicado para la demolición controlada y mecanizada de estructuras en concreto reforzado y cualquier componente de concreto fundido en sitio o prefabricado. Se utiliza para esta operación maquinaria pesada y herramienta</v>
          </cell>
          <cell r="F20" t="str">
            <v>HERMENINV</v>
          </cell>
          <cell r="G20">
            <v>0.05</v>
          </cell>
          <cell r="H20" t="str">
            <v>C0010790</v>
          </cell>
          <cell r="I20">
            <v>0.4</v>
          </cell>
          <cell r="J20" t="str">
            <v>C0010270</v>
          </cell>
          <cell r="K20">
            <v>0.4</v>
          </cell>
          <cell r="L20" t="str">
            <v/>
          </cell>
          <cell r="M20" t="str">
            <v/>
          </cell>
          <cell r="N20" t="str">
            <v/>
          </cell>
          <cell r="O20" t="str">
            <v/>
          </cell>
          <cell r="P20" t="str">
            <v/>
          </cell>
          <cell r="Q20" t="str">
            <v/>
          </cell>
          <cell r="R20" t="str">
            <v/>
          </cell>
          <cell r="S20" t="str">
            <v/>
          </cell>
          <cell r="T20" t="str">
            <v/>
          </cell>
          <cell r="U20" t="str">
            <v/>
          </cell>
          <cell r="V20" t="str">
            <v/>
          </cell>
          <cell r="W20" t="str">
            <v/>
          </cell>
          <cell r="X20" t="str">
            <v/>
          </cell>
          <cell r="Y20" t="str">
            <v/>
          </cell>
          <cell r="Z20" t="str">
            <v/>
          </cell>
          <cell r="AA20" t="str">
            <v/>
          </cell>
          <cell r="AB20" t="str">
            <v/>
          </cell>
          <cell r="AC20" t="str">
            <v/>
          </cell>
          <cell r="AD20" t="str">
            <v/>
          </cell>
          <cell r="AE20" t="str">
            <v/>
          </cell>
          <cell r="AF20" t="str">
            <v/>
          </cell>
          <cell r="AG20" t="str">
            <v/>
          </cell>
          <cell r="AH20" t="str">
            <v>B0013791</v>
          </cell>
          <cell r="AI20">
            <v>1.4</v>
          </cell>
          <cell r="AJ20" t="str">
            <v/>
          </cell>
          <cell r="AK20" t="str">
            <v/>
          </cell>
          <cell r="AL20" t="str">
            <v/>
          </cell>
          <cell r="AM20" t="str">
            <v/>
          </cell>
          <cell r="AN20" t="str">
            <v/>
          </cell>
          <cell r="AO20" t="str">
            <v/>
          </cell>
          <cell r="AP20" t="str">
            <v/>
          </cell>
          <cell r="AQ20" t="str">
            <v/>
          </cell>
          <cell r="AR20" t="str">
            <v/>
          </cell>
          <cell r="AS20" t="str">
            <v/>
          </cell>
          <cell r="AT20" t="str">
            <v/>
          </cell>
          <cell r="AU20" t="str">
            <v/>
          </cell>
          <cell r="AV20" t="str">
            <v/>
          </cell>
          <cell r="AW20" t="str">
            <v/>
          </cell>
          <cell r="AX20" t="str">
            <v/>
          </cell>
          <cell r="AY20" t="str">
            <v/>
          </cell>
          <cell r="AZ20" t="str">
            <v/>
          </cell>
          <cell r="BA20" t="str">
            <v/>
          </cell>
          <cell r="BB20" t="str">
            <v/>
          </cell>
          <cell r="BC20" t="str">
            <v/>
          </cell>
          <cell r="BD20" t="str">
            <v/>
          </cell>
          <cell r="BE20" t="str">
            <v/>
          </cell>
          <cell r="BF20" t="str">
            <v/>
          </cell>
          <cell r="BG20" t="str">
            <v/>
          </cell>
          <cell r="BH20" t="str">
            <v/>
          </cell>
          <cell r="BI20" t="str">
            <v/>
          </cell>
          <cell r="BJ20" t="str">
            <v/>
          </cell>
          <cell r="BK20" t="str">
            <v/>
          </cell>
          <cell r="BL20"/>
          <cell r="BM20"/>
          <cell r="BN20" t="str">
            <v>T0010032</v>
          </cell>
          <cell r="BO20">
            <v>1.4</v>
          </cell>
          <cell r="BP20" t="str">
            <v/>
          </cell>
          <cell r="BQ20" t="str">
            <v/>
          </cell>
          <cell r="BR20" t="str">
            <v/>
          </cell>
          <cell r="BS20" t="str">
            <v/>
          </cell>
          <cell r="BT20" t="str">
            <v/>
          </cell>
          <cell r="BU20" t="str">
            <v/>
          </cell>
          <cell r="BV20" t="str">
            <v/>
          </cell>
          <cell r="BW20" t="str">
            <v/>
          </cell>
          <cell r="BX20" t="str">
            <v>A0030020</v>
          </cell>
          <cell r="BY20">
            <v>20</v>
          </cell>
          <cell r="BZ20" t="str">
            <v>A0040010</v>
          </cell>
          <cell r="CA20">
            <v>20</v>
          </cell>
          <cell r="CB20" t="str">
            <v/>
          </cell>
          <cell r="CC20" t="str">
            <v/>
          </cell>
          <cell r="CD20" t="str">
            <v/>
          </cell>
          <cell r="CE20" t="str">
            <v/>
          </cell>
          <cell r="CF20" t="str">
            <v/>
          </cell>
          <cell r="CG20" t="str">
            <v/>
          </cell>
          <cell r="CH20" t="str">
            <v/>
          </cell>
          <cell r="CI20" t="str">
            <v/>
          </cell>
          <cell r="CJ20" t="str">
            <v/>
          </cell>
          <cell r="CK20" t="str">
            <v/>
          </cell>
          <cell r="CL20" t="str">
            <v/>
          </cell>
          <cell r="CM20" t="str">
            <v/>
          </cell>
          <cell r="CN20" t="str">
            <v/>
          </cell>
          <cell r="CO20" t="str">
            <v/>
          </cell>
          <cell r="CP20" t="str">
            <v/>
          </cell>
          <cell r="CQ20" t="str">
            <v/>
          </cell>
          <cell r="CR20" t="str">
            <v/>
          </cell>
          <cell r="CS20" t="str">
            <v>Nota 1: Este solo es un Análisis de Precios Unitario de referencia. De ser necesario, se debe ajustar a las particularidades de cada proyecto.
Nota 2: Cuando se trate de Análisis de precios unitarios correspondientes a ítems de la propuesta económica apro</v>
          </cell>
          <cell r="CT20" t="str">
            <v>A</v>
          </cell>
        </row>
        <row r="21">
          <cell r="C21" t="str">
            <v>201,8,1</v>
          </cell>
          <cell r="D21" t="str">
            <v>m2</v>
          </cell>
          <cell r="E21" t="str">
            <v>DEMOLICIÓN DE PAVIMENTOS RIGIDOS 
(Análisis aplicado para una demolición total de la capa de rodadura con espesor de 15 cm)</v>
          </cell>
          <cell r="F21" t="str">
            <v>HERMENINV</v>
          </cell>
          <cell r="G21">
            <v>0.02</v>
          </cell>
          <cell r="H21" t="str">
            <v>C0010140</v>
          </cell>
          <cell r="I21">
            <v>4.5449999999999997E-2</v>
          </cell>
          <cell r="J21" t="str">
            <v>C0011119</v>
          </cell>
          <cell r="K21">
            <v>4.5449999999999997E-2</v>
          </cell>
          <cell r="L21" t="str">
            <v>C0010290</v>
          </cell>
          <cell r="M21">
            <v>4.5449999999999997E-2</v>
          </cell>
          <cell r="N21" t="str">
            <v/>
          </cell>
          <cell r="O21" t="str">
            <v/>
          </cell>
          <cell r="P21" t="str">
            <v/>
          </cell>
          <cell r="Q21" t="str">
            <v/>
          </cell>
          <cell r="R21" t="str">
            <v/>
          </cell>
          <cell r="S21" t="str">
            <v/>
          </cell>
          <cell r="T21" t="str">
            <v/>
          </cell>
          <cell r="U21" t="str">
            <v/>
          </cell>
          <cell r="V21" t="str">
            <v/>
          </cell>
          <cell r="W21" t="str">
            <v/>
          </cell>
          <cell r="X21" t="str">
            <v/>
          </cell>
          <cell r="Y21" t="str">
            <v/>
          </cell>
          <cell r="Z21" t="str">
            <v/>
          </cell>
          <cell r="AA21" t="str">
            <v/>
          </cell>
          <cell r="AB21" t="str">
            <v/>
          </cell>
          <cell r="AC21" t="str">
            <v/>
          </cell>
          <cell r="AD21" t="str">
            <v/>
          </cell>
          <cell r="AE21" t="str">
            <v/>
          </cell>
          <cell r="AF21" t="str">
            <v/>
          </cell>
          <cell r="AG21" t="str">
            <v/>
          </cell>
          <cell r="AH21" t="str">
            <v>B0013791</v>
          </cell>
          <cell r="AI21">
            <v>0.21</v>
          </cell>
          <cell r="AJ21" t="str">
            <v/>
          </cell>
          <cell r="AK21" t="str">
            <v/>
          </cell>
          <cell r="AL21" t="str">
            <v/>
          </cell>
          <cell r="AM21" t="str">
            <v/>
          </cell>
          <cell r="AN21" t="str">
            <v/>
          </cell>
          <cell r="AO21" t="str">
            <v/>
          </cell>
          <cell r="AP21" t="str">
            <v/>
          </cell>
          <cell r="AQ21" t="str">
            <v/>
          </cell>
          <cell r="AR21" t="str">
            <v/>
          </cell>
          <cell r="AS21" t="str">
            <v/>
          </cell>
          <cell r="AT21" t="str">
            <v/>
          </cell>
          <cell r="AU21" t="str">
            <v/>
          </cell>
          <cell r="AV21" t="str">
            <v/>
          </cell>
          <cell r="AW21" t="str">
            <v/>
          </cell>
          <cell r="AX21" t="str">
            <v/>
          </cell>
          <cell r="AY21" t="str">
            <v/>
          </cell>
          <cell r="AZ21" t="str">
            <v/>
          </cell>
          <cell r="BA21" t="str">
            <v/>
          </cell>
          <cell r="BB21" t="str">
            <v/>
          </cell>
          <cell r="BC21" t="str">
            <v/>
          </cell>
          <cell r="BD21" t="str">
            <v/>
          </cell>
          <cell r="BE21" t="str">
            <v/>
          </cell>
          <cell r="BF21" t="str">
            <v/>
          </cell>
          <cell r="BG21" t="str">
            <v/>
          </cell>
          <cell r="BH21" t="str">
            <v/>
          </cell>
          <cell r="BI21" t="str">
            <v/>
          </cell>
          <cell r="BJ21" t="str">
            <v/>
          </cell>
          <cell r="BK21" t="str">
            <v/>
          </cell>
          <cell r="BL21"/>
          <cell r="BM21"/>
          <cell r="BN21" t="str">
            <v>T0010032</v>
          </cell>
          <cell r="BO21">
            <v>0.21</v>
          </cell>
          <cell r="BP21" t="str">
            <v/>
          </cell>
          <cell r="BQ21" t="str">
            <v/>
          </cell>
          <cell r="BR21" t="str">
            <v/>
          </cell>
          <cell r="BS21" t="str">
            <v/>
          </cell>
          <cell r="BT21" t="str">
            <v/>
          </cell>
          <cell r="BU21" t="str">
            <v/>
          </cell>
          <cell r="BV21" t="str">
            <v/>
          </cell>
          <cell r="BW21" t="str">
            <v/>
          </cell>
          <cell r="BX21" t="str">
            <v>A0030020</v>
          </cell>
          <cell r="BY21">
            <v>176</v>
          </cell>
          <cell r="BZ21" t="str">
            <v>A0040010</v>
          </cell>
          <cell r="CA21">
            <v>176</v>
          </cell>
          <cell r="CB21" t="str">
            <v/>
          </cell>
          <cell r="CC21" t="str">
            <v/>
          </cell>
          <cell r="CD21" t="str">
            <v/>
          </cell>
          <cell r="CE21" t="str">
            <v/>
          </cell>
          <cell r="CF21" t="str">
            <v/>
          </cell>
          <cell r="CG21" t="str">
            <v/>
          </cell>
          <cell r="CH21" t="str">
            <v/>
          </cell>
          <cell r="CI21" t="str">
            <v/>
          </cell>
          <cell r="CJ21" t="str">
            <v/>
          </cell>
          <cell r="CK21" t="str">
            <v/>
          </cell>
          <cell r="CL21" t="str">
            <v/>
          </cell>
          <cell r="CM21" t="str">
            <v/>
          </cell>
          <cell r="CN21" t="str">
            <v/>
          </cell>
          <cell r="CO21" t="str">
            <v/>
          </cell>
          <cell r="CP21" t="str">
            <v/>
          </cell>
          <cell r="CQ21" t="str">
            <v/>
          </cell>
          <cell r="CR21" t="str">
            <v/>
          </cell>
          <cell r="CS21" t="str">
            <v>Nota 1: Este solo es un Análisis de Precios Unitario de referencia. De ser necesario, se debe ajustar a las particularidades de cada proyecto.
Nota 2: Cuando se trate de Análisis de precios unitarios correspondientes a ítems de la propuesta económica apro</v>
          </cell>
          <cell r="CT21" t="str">
            <v>A</v>
          </cell>
        </row>
        <row r="22">
          <cell r="C22" t="str">
            <v>201,9</v>
          </cell>
          <cell r="D22" t="str">
            <v>m2</v>
          </cell>
          <cell r="E22" t="str">
            <v>DEMOLICIÓN DE PISOS Y ANDENES DE CONCRETO
(Analisis aplicado para la demolición mecánica controlada de un andén vehicular, construido en concreto reforzado con espesor entre 15 - 20 cm, incluyendo el retiro de la losa, recolección de escombros y su transp</v>
          </cell>
          <cell r="F22" t="str">
            <v>HERMENINV</v>
          </cell>
          <cell r="G22">
            <v>0.02</v>
          </cell>
          <cell r="H22" t="str">
            <v>C0010140</v>
          </cell>
          <cell r="I22">
            <v>4.5454545454545456E-2</v>
          </cell>
          <cell r="J22" t="str">
            <v>C0010270</v>
          </cell>
          <cell r="K22">
            <v>4.5454545454545456E-2</v>
          </cell>
          <cell r="L22" t="str">
            <v/>
          </cell>
          <cell r="M22" t="str">
            <v/>
          </cell>
          <cell r="N22" t="str">
            <v/>
          </cell>
          <cell r="O22" t="str">
            <v/>
          </cell>
          <cell r="P22" t="str">
            <v/>
          </cell>
          <cell r="Q22" t="str">
            <v/>
          </cell>
          <cell r="R22" t="str">
            <v/>
          </cell>
          <cell r="S22" t="str">
            <v/>
          </cell>
          <cell r="T22" t="str">
            <v/>
          </cell>
          <cell r="U22" t="str">
            <v/>
          </cell>
          <cell r="V22" t="str">
            <v/>
          </cell>
          <cell r="W22" t="str">
            <v/>
          </cell>
          <cell r="X22" t="str">
            <v/>
          </cell>
          <cell r="Y22" t="str">
            <v/>
          </cell>
          <cell r="Z22" t="str">
            <v/>
          </cell>
          <cell r="AA22" t="str">
            <v/>
          </cell>
          <cell r="AB22" t="str">
            <v/>
          </cell>
          <cell r="AC22" t="str">
            <v/>
          </cell>
          <cell r="AD22" t="str">
            <v/>
          </cell>
          <cell r="AE22" t="str">
            <v/>
          </cell>
          <cell r="AF22" t="str">
            <v/>
          </cell>
          <cell r="AG22" t="str">
            <v/>
          </cell>
          <cell r="AH22" t="str">
            <v>B0013791</v>
          </cell>
          <cell r="AI22">
            <v>0.21</v>
          </cell>
          <cell r="AJ22" t="str">
            <v/>
          </cell>
          <cell r="AK22" t="str">
            <v/>
          </cell>
          <cell r="AL22" t="str">
            <v/>
          </cell>
          <cell r="AM22" t="str">
            <v/>
          </cell>
          <cell r="AN22" t="str">
            <v/>
          </cell>
          <cell r="AO22" t="str">
            <v/>
          </cell>
          <cell r="AP22" t="str">
            <v/>
          </cell>
          <cell r="AQ22" t="str">
            <v/>
          </cell>
          <cell r="AR22" t="str">
            <v/>
          </cell>
          <cell r="AS22" t="str">
            <v/>
          </cell>
          <cell r="AT22" t="str">
            <v/>
          </cell>
          <cell r="AU22" t="str">
            <v/>
          </cell>
          <cell r="AV22" t="str">
            <v/>
          </cell>
          <cell r="AW22" t="str">
            <v/>
          </cell>
          <cell r="AX22" t="str">
            <v/>
          </cell>
          <cell r="AY22" t="str">
            <v/>
          </cell>
          <cell r="AZ22" t="str">
            <v/>
          </cell>
          <cell r="BA22" t="str">
            <v/>
          </cell>
          <cell r="BB22" t="str">
            <v/>
          </cell>
          <cell r="BC22" t="str">
            <v/>
          </cell>
          <cell r="BD22" t="str">
            <v/>
          </cell>
          <cell r="BE22" t="str">
            <v/>
          </cell>
          <cell r="BF22" t="str">
            <v/>
          </cell>
          <cell r="BG22" t="str">
            <v/>
          </cell>
          <cell r="BH22" t="str">
            <v/>
          </cell>
          <cell r="BI22" t="str">
            <v/>
          </cell>
          <cell r="BJ22" t="str">
            <v/>
          </cell>
          <cell r="BK22" t="str">
            <v/>
          </cell>
          <cell r="BL22"/>
          <cell r="BM22"/>
          <cell r="BN22" t="str">
            <v>T0010032</v>
          </cell>
          <cell r="BO22">
            <v>0.21</v>
          </cell>
          <cell r="BP22" t="str">
            <v/>
          </cell>
          <cell r="BQ22" t="str">
            <v/>
          </cell>
          <cell r="BR22" t="str">
            <v/>
          </cell>
          <cell r="BS22" t="str">
            <v/>
          </cell>
          <cell r="BT22" t="str">
            <v/>
          </cell>
          <cell r="BU22" t="str">
            <v/>
          </cell>
          <cell r="BV22" t="str">
            <v/>
          </cell>
          <cell r="BW22" t="str">
            <v/>
          </cell>
          <cell r="BX22" t="str">
            <v>A0030020</v>
          </cell>
          <cell r="BY22">
            <v>176</v>
          </cell>
          <cell r="BZ22" t="str">
            <v>A0040010</v>
          </cell>
          <cell r="CA22">
            <v>176</v>
          </cell>
          <cell r="CB22" t="str">
            <v/>
          </cell>
          <cell r="CC22" t="str">
            <v/>
          </cell>
          <cell r="CD22" t="str">
            <v/>
          </cell>
          <cell r="CE22" t="str">
            <v/>
          </cell>
          <cell r="CF22" t="str">
            <v/>
          </cell>
          <cell r="CG22" t="str">
            <v/>
          </cell>
          <cell r="CH22" t="str">
            <v/>
          </cell>
          <cell r="CI22" t="str">
            <v/>
          </cell>
          <cell r="CJ22" t="str">
            <v/>
          </cell>
          <cell r="CK22" t="str">
            <v/>
          </cell>
          <cell r="CL22" t="str">
            <v/>
          </cell>
          <cell r="CM22" t="str">
            <v/>
          </cell>
          <cell r="CN22" t="str">
            <v/>
          </cell>
          <cell r="CO22" t="str">
            <v/>
          </cell>
          <cell r="CP22" t="str">
            <v/>
          </cell>
          <cell r="CQ22" t="str">
            <v/>
          </cell>
          <cell r="CR22" t="str">
            <v/>
          </cell>
          <cell r="CS22" t="str">
            <v>Nota 1: Este solo es un Análisis de Precios Unitario de referencia. De ser necesario, se debe ajustar a las particularidades de cada proyecto.
Nota 2: Cuando se trate de Análisis de precios unitarios correspondientes a ítems de la propuesta económica apro</v>
          </cell>
          <cell r="CT22" t="str">
            <v>A</v>
          </cell>
        </row>
        <row r="23">
          <cell r="C23" t="str">
            <v>203,1</v>
          </cell>
          <cell r="D23" t="str">
            <v>u</v>
          </cell>
          <cell r="E23" t="str">
            <v>TRANSPLANTE DE ARBOLES TIPO I TRASLADO CORTO
(Analisis aplicado para el trasplante en sitio o reubicación inmediata dentro del mismo predio o área de obra ≤ 15 m para un Árbol adulto (&gt; 20 m altura, Diam. &gt; 10 m), inckuye Extracción del cepellón, Izaje, e</v>
          </cell>
          <cell r="F23" t="str">
            <v>HERMENINV</v>
          </cell>
          <cell r="G23">
            <v>0.05</v>
          </cell>
          <cell r="H23" t="str">
            <v>C0010490</v>
          </cell>
          <cell r="I23">
            <v>1.6</v>
          </cell>
          <cell r="J23" t="str">
            <v>C0010125</v>
          </cell>
          <cell r="K23">
            <v>1.6</v>
          </cell>
          <cell r="L23" t="str">
            <v/>
          </cell>
          <cell r="M23" t="str">
            <v/>
          </cell>
          <cell r="N23" t="str">
            <v/>
          </cell>
          <cell r="O23" t="str">
            <v/>
          </cell>
          <cell r="P23" t="str">
            <v/>
          </cell>
          <cell r="Q23" t="str">
            <v/>
          </cell>
          <cell r="R23" t="str">
            <v/>
          </cell>
          <cell r="S23" t="str">
            <v/>
          </cell>
          <cell r="T23" t="str">
            <v/>
          </cell>
          <cell r="U23" t="str">
            <v/>
          </cell>
          <cell r="V23" t="str">
            <v/>
          </cell>
          <cell r="W23" t="str">
            <v/>
          </cell>
          <cell r="X23" t="str">
            <v/>
          </cell>
          <cell r="Y23" t="str">
            <v/>
          </cell>
          <cell r="Z23" t="str">
            <v/>
          </cell>
          <cell r="AA23" t="str">
            <v/>
          </cell>
          <cell r="AB23" t="str">
            <v/>
          </cell>
          <cell r="AC23" t="str">
            <v/>
          </cell>
          <cell r="AD23" t="str">
            <v/>
          </cell>
          <cell r="AE23" t="str">
            <v/>
          </cell>
          <cell r="AF23" t="str">
            <v/>
          </cell>
          <cell r="AG23" t="str">
            <v/>
          </cell>
          <cell r="AH23" t="str">
            <v>B0013740</v>
          </cell>
          <cell r="AI23">
            <v>3</v>
          </cell>
          <cell r="AJ23" t="str">
            <v>B0013580</v>
          </cell>
          <cell r="AK23">
            <v>1</v>
          </cell>
          <cell r="AL23" t="str">
            <v>B0013991</v>
          </cell>
          <cell r="AM23">
            <v>0.3</v>
          </cell>
          <cell r="AN23" t="str">
            <v>B0015130</v>
          </cell>
          <cell r="AO23">
            <v>2</v>
          </cell>
          <cell r="AP23" t="str">
            <v>B0014229</v>
          </cell>
          <cell r="AQ23">
            <v>1</v>
          </cell>
          <cell r="AR23" t="str">
            <v>B0013790</v>
          </cell>
          <cell r="AS23">
            <v>0.5</v>
          </cell>
          <cell r="AT23" t="str">
            <v/>
          </cell>
          <cell r="AU23" t="str">
            <v/>
          </cell>
          <cell r="AV23" t="str">
            <v/>
          </cell>
          <cell r="AW23" t="str">
            <v/>
          </cell>
          <cell r="AX23" t="str">
            <v/>
          </cell>
          <cell r="AY23" t="str">
            <v/>
          </cell>
          <cell r="AZ23" t="str">
            <v/>
          </cell>
          <cell r="BA23" t="str">
            <v/>
          </cell>
          <cell r="BB23" t="str">
            <v/>
          </cell>
          <cell r="BC23" t="str">
            <v/>
          </cell>
          <cell r="BD23" t="str">
            <v/>
          </cell>
          <cell r="BE23" t="str">
            <v/>
          </cell>
          <cell r="BF23" t="str">
            <v/>
          </cell>
          <cell r="BG23" t="str">
            <v/>
          </cell>
          <cell r="BH23" t="str">
            <v/>
          </cell>
          <cell r="BI23" t="str">
            <v/>
          </cell>
          <cell r="BJ23" t="str">
            <v/>
          </cell>
          <cell r="BK23" t="str">
            <v/>
          </cell>
          <cell r="BL23"/>
          <cell r="BM23"/>
          <cell r="BN23" t="str">
            <v>T0010480</v>
          </cell>
          <cell r="BO23">
            <v>0.5</v>
          </cell>
          <cell r="BP23" t="str">
            <v/>
          </cell>
          <cell r="BQ23" t="str">
            <v/>
          </cell>
          <cell r="BR23" t="str">
            <v/>
          </cell>
          <cell r="BS23" t="str">
            <v/>
          </cell>
          <cell r="BT23" t="str">
            <v/>
          </cell>
          <cell r="BU23" t="str">
            <v/>
          </cell>
          <cell r="BV23" t="str">
            <v/>
          </cell>
          <cell r="BW23" t="str">
            <v/>
          </cell>
          <cell r="BX23" t="str">
            <v>A0030050</v>
          </cell>
          <cell r="BY23">
            <v>5</v>
          </cell>
          <cell r="BZ23" t="str">
            <v/>
          </cell>
          <cell r="CA23" t="str">
            <v/>
          </cell>
          <cell r="CB23" t="str">
            <v/>
          </cell>
          <cell r="CC23" t="str">
            <v/>
          </cell>
          <cell r="CD23" t="str">
            <v/>
          </cell>
          <cell r="CE23" t="str">
            <v/>
          </cell>
          <cell r="CF23" t="str">
            <v/>
          </cell>
          <cell r="CG23" t="str">
            <v/>
          </cell>
          <cell r="CH23" t="str">
            <v/>
          </cell>
          <cell r="CI23" t="str">
            <v/>
          </cell>
          <cell r="CJ23" t="str">
            <v/>
          </cell>
          <cell r="CK23" t="str">
            <v/>
          </cell>
          <cell r="CL23" t="str">
            <v/>
          </cell>
          <cell r="CM23" t="str">
            <v/>
          </cell>
          <cell r="CN23" t="str">
            <v/>
          </cell>
          <cell r="CO23" t="str">
            <v/>
          </cell>
          <cell r="CP23" t="str">
            <v/>
          </cell>
          <cell r="CQ23" t="str">
            <v/>
          </cell>
          <cell r="CR23" t="str">
            <v/>
          </cell>
          <cell r="CS23" t="str">
            <v>Nota 1: Este solo es un Análisis de Precios Unitario de referencia. De ser necesario, se debe ajustar a las particularidades de cada proyecto.
Nota 2: Cuando se trate de Análisis de precios unitarios correspondientes a ítems de la propuesta económica apro</v>
          </cell>
          <cell r="CT23" t="str">
            <v>A</v>
          </cell>
        </row>
        <row r="24">
          <cell r="C24" t="str">
            <v>203,10</v>
          </cell>
          <cell r="D24" t="str">
            <v>u</v>
          </cell>
          <cell r="E24" t="str">
            <v>TRANSPLANTE DE ARBOLES TIPO IV TRASLADO CORTO
(Analisis aplicado para el trasplante en sitio o reubicación inmediata dentro del mismo predio o área de obra  ≤ 15 m para un Árbol (Altura &lt;5m, Diam. &lt; 2m), Extracción del cepellón, Izaje, excavacion manual (</v>
          </cell>
          <cell r="F24" t="str">
            <v>HERMENINV</v>
          </cell>
          <cell r="G24">
            <v>0.05</v>
          </cell>
          <cell r="H24" t="str">
            <v>C0010490</v>
          </cell>
          <cell r="I24">
            <v>0.66666666666666663</v>
          </cell>
          <cell r="J24" t="str">
            <v/>
          </cell>
          <cell r="K24" t="str">
            <v/>
          </cell>
          <cell r="L24" t="str">
            <v/>
          </cell>
          <cell r="M24" t="str">
            <v/>
          </cell>
          <cell r="N24" t="str">
            <v/>
          </cell>
          <cell r="O24" t="str">
            <v/>
          </cell>
          <cell r="P24" t="str">
            <v/>
          </cell>
          <cell r="Q24" t="str">
            <v/>
          </cell>
          <cell r="R24" t="str">
            <v/>
          </cell>
          <cell r="S24" t="str">
            <v/>
          </cell>
          <cell r="T24" t="str">
            <v/>
          </cell>
          <cell r="U24" t="str">
            <v/>
          </cell>
          <cell r="V24" t="str">
            <v/>
          </cell>
          <cell r="W24" t="str">
            <v/>
          </cell>
          <cell r="X24" t="str">
            <v/>
          </cell>
          <cell r="Y24" t="str">
            <v/>
          </cell>
          <cell r="Z24" t="str">
            <v/>
          </cell>
          <cell r="AA24" t="str">
            <v/>
          </cell>
          <cell r="AB24" t="str">
            <v/>
          </cell>
          <cell r="AC24" t="str">
            <v/>
          </cell>
          <cell r="AD24" t="str">
            <v/>
          </cell>
          <cell r="AE24" t="str">
            <v/>
          </cell>
          <cell r="AF24" t="str">
            <v/>
          </cell>
          <cell r="AG24" t="str">
            <v/>
          </cell>
          <cell r="AH24" t="str">
            <v>B0013740</v>
          </cell>
          <cell r="AI24">
            <v>3</v>
          </cell>
          <cell r="AJ24" t="str">
            <v>B0013580</v>
          </cell>
          <cell r="AK24">
            <v>1</v>
          </cell>
          <cell r="AL24" t="str">
            <v>B0013991</v>
          </cell>
          <cell r="AM24">
            <v>0.3</v>
          </cell>
          <cell r="AN24" t="str">
            <v>B0014229</v>
          </cell>
          <cell r="AO24">
            <v>1</v>
          </cell>
          <cell r="AP24" t="str">
            <v>B0013790</v>
          </cell>
          <cell r="AQ24">
            <v>0.5</v>
          </cell>
          <cell r="AR24" t="str">
            <v/>
          </cell>
          <cell r="AS24" t="str">
            <v/>
          </cell>
          <cell r="AT24" t="str">
            <v/>
          </cell>
          <cell r="AU24" t="str">
            <v/>
          </cell>
          <cell r="AV24" t="str">
            <v/>
          </cell>
          <cell r="AW24" t="str">
            <v/>
          </cell>
          <cell r="AX24" t="str">
            <v/>
          </cell>
          <cell r="AY24" t="str">
            <v/>
          </cell>
          <cell r="AZ24" t="str">
            <v/>
          </cell>
          <cell r="BA24" t="str">
            <v/>
          </cell>
          <cell r="BB24" t="str">
            <v/>
          </cell>
          <cell r="BC24" t="str">
            <v/>
          </cell>
          <cell r="BD24" t="str">
            <v/>
          </cell>
          <cell r="BE24" t="str">
            <v/>
          </cell>
          <cell r="BF24" t="str">
            <v/>
          </cell>
          <cell r="BG24" t="str">
            <v/>
          </cell>
          <cell r="BH24" t="str">
            <v/>
          </cell>
          <cell r="BI24" t="str">
            <v/>
          </cell>
          <cell r="BJ24" t="str">
            <v/>
          </cell>
          <cell r="BK24" t="str">
            <v/>
          </cell>
          <cell r="BL24"/>
          <cell r="BM24"/>
          <cell r="BN24" t="str">
            <v>T0010480</v>
          </cell>
          <cell r="BO24">
            <v>0.5</v>
          </cell>
          <cell r="BP24" t="str">
            <v/>
          </cell>
          <cell r="BQ24" t="str">
            <v/>
          </cell>
          <cell r="BR24" t="str">
            <v/>
          </cell>
          <cell r="BS24" t="str">
            <v/>
          </cell>
          <cell r="BT24" t="str">
            <v/>
          </cell>
          <cell r="BU24" t="str">
            <v/>
          </cell>
          <cell r="BV24" t="str">
            <v/>
          </cell>
          <cell r="BW24" t="str">
            <v/>
          </cell>
          <cell r="BX24" t="str">
            <v>A0030040</v>
          </cell>
          <cell r="BY24">
            <v>12</v>
          </cell>
          <cell r="BZ24" t="str">
            <v/>
          </cell>
          <cell r="CA24" t="str">
            <v/>
          </cell>
          <cell r="CB24" t="str">
            <v/>
          </cell>
          <cell r="CC24" t="str">
            <v/>
          </cell>
          <cell r="CD24" t="str">
            <v/>
          </cell>
          <cell r="CE24" t="str">
            <v/>
          </cell>
          <cell r="CF24" t="str">
            <v/>
          </cell>
          <cell r="CG24" t="str">
            <v/>
          </cell>
          <cell r="CH24" t="str">
            <v/>
          </cell>
          <cell r="CI24" t="str">
            <v/>
          </cell>
          <cell r="CJ24" t="str">
            <v/>
          </cell>
          <cell r="CK24" t="str">
            <v/>
          </cell>
          <cell r="CL24" t="str">
            <v/>
          </cell>
          <cell r="CM24" t="str">
            <v/>
          </cell>
          <cell r="CN24" t="str">
            <v/>
          </cell>
          <cell r="CO24" t="str">
            <v/>
          </cell>
          <cell r="CP24" t="str">
            <v/>
          </cell>
          <cell r="CQ24" t="str">
            <v/>
          </cell>
          <cell r="CR24" t="str">
            <v/>
          </cell>
          <cell r="CS24" t="str">
            <v>Nota 1: Este solo es un Análisis de Precios Unitario de referencia. De ser necesario, se debe ajustar a las particularidades de cada proyecto.
Nota 2: Cuando se trate de Análisis de precios unitarios correspondientes a ítems de la propuesta económica apro</v>
          </cell>
          <cell r="CT24" t="str">
            <v>A</v>
          </cell>
        </row>
        <row r="25">
          <cell r="C25" t="str">
            <v>203,11</v>
          </cell>
          <cell r="D25" t="str">
            <v>u</v>
          </cell>
          <cell r="E25" t="str">
            <v>TRANSPLANTE DE ARBOLES TIPO IV TRASLADO LARGO
(Analisis aplicado para el trasplante en sitio o reubicación inmediata dentro del mismo predio o área de obra entre 15,1m a 100,0m para un Árbol (Altura &lt;5m, Diam. &lt; 2m), Extracción del cepellón, preservando r</v>
          </cell>
          <cell r="F25" t="str">
            <v>HERMENINV</v>
          </cell>
          <cell r="G25">
            <v>0.05</v>
          </cell>
          <cell r="H25" t="str">
            <v>C0010490</v>
          </cell>
          <cell r="I25">
            <v>0.72727272727272729</v>
          </cell>
          <cell r="J25" t="str">
            <v>C0010960</v>
          </cell>
          <cell r="K25">
            <v>0.72727272727272729</v>
          </cell>
          <cell r="L25" t="str">
            <v/>
          </cell>
          <cell r="M25" t="str">
            <v/>
          </cell>
          <cell r="N25" t="str">
            <v/>
          </cell>
          <cell r="O25" t="str">
            <v/>
          </cell>
          <cell r="P25" t="str">
            <v/>
          </cell>
          <cell r="Q25" t="str">
            <v/>
          </cell>
          <cell r="R25" t="str">
            <v/>
          </cell>
          <cell r="S25" t="str">
            <v/>
          </cell>
          <cell r="T25" t="str">
            <v/>
          </cell>
          <cell r="U25" t="str">
            <v/>
          </cell>
          <cell r="V25" t="str">
            <v/>
          </cell>
          <cell r="W25" t="str">
            <v/>
          </cell>
          <cell r="X25" t="str">
            <v/>
          </cell>
          <cell r="Y25" t="str">
            <v/>
          </cell>
          <cell r="Z25" t="str">
            <v/>
          </cell>
          <cell r="AA25" t="str">
            <v/>
          </cell>
          <cell r="AB25" t="str">
            <v/>
          </cell>
          <cell r="AC25" t="str">
            <v/>
          </cell>
          <cell r="AD25" t="str">
            <v/>
          </cell>
          <cell r="AE25" t="str">
            <v/>
          </cell>
          <cell r="AF25" t="str">
            <v/>
          </cell>
          <cell r="AG25" t="str">
            <v/>
          </cell>
          <cell r="AH25" t="str">
            <v>B0013740</v>
          </cell>
          <cell r="AI25">
            <v>3</v>
          </cell>
          <cell r="AJ25" t="str">
            <v>B0013580</v>
          </cell>
          <cell r="AK25">
            <v>1</v>
          </cell>
          <cell r="AL25" t="str">
            <v>B0013991</v>
          </cell>
          <cell r="AM25">
            <v>0.3</v>
          </cell>
          <cell r="AN25" t="str">
            <v>B0014229</v>
          </cell>
          <cell r="AO25">
            <v>1</v>
          </cell>
          <cell r="AP25" t="str">
            <v>B0013790</v>
          </cell>
          <cell r="AQ25">
            <v>0.5</v>
          </cell>
          <cell r="AR25" t="str">
            <v/>
          </cell>
          <cell r="AS25" t="str">
            <v/>
          </cell>
          <cell r="AT25" t="str">
            <v/>
          </cell>
          <cell r="AU25" t="str">
            <v/>
          </cell>
          <cell r="AV25" t="str">
            <v/>
          </cell>
          <cell r="AW25" t="str">
            <v/>
          </cell>
          <cell r="AX25" t="str">
            <v/>
          </cell>
          <cell r="AY25" t="str">
            <v/>
          </cell>
          <cell r="AZ25" t="str">
            <v/>
          </cell>
          <cell r="BA25" t="str">
            <v/>
          </cell>
          <cell r="BB25" t="str">
            <v/>
          </cell>
          <cell r="BC25" t="str">
            <v/>
          </cell>
          <cell r="BD25" t="str">
            <v/>
          </cell>
          <cell r="BE25" t="str">
            <v/>
          </cell>
          <cell r="BF25" t="str">
            <v/>
          </cell>
          <cell r="BG25" t="str">
            <v/>
          </cell>
          <cell r="BH25" t="str">
            <v/>
          </cell>
          <cell r="BI25" t="str">
            <v/>
          </cell>
          <cell r="BJ25" t="str">
            <v/>
          </cell>
          <cell r="BK25" t="str">
            <v/>
          </cell>
          <cell r="BL25"/>
          <cell r="BM25"/>
          <cell r="BN25" t="str">
            <v>T0010480</v>
          </cell>
          <cell r="BO25">
            <v>0.5</v>
          </cell>
          <cell r="BP25" t="str">
            <v/>
          </cell>
          <cell r="BQ25" t="str">
            <v/>
          </cell>
          <cell r="BR25" t="str">
            <v/>
          </cell>
          <cell r="BS25" t="str">
            <v/>
          </cell>
          <cell r="BT25" t="str">
            <v/>
          </cell>
          <cell r="BU25" t="str">
            <v/>
          </cell>
          <cell r="BV25" t="str">
            <v/>
          </cell>
          <cell r="BW25" t="str">
            <v/>
          </cell>
          <cell r="BX25" t="str">
            <v>A0030040</v>
          </cell>
          <cell r="BY25">
            <v>11</v>
          </cell>
          <cell r="BZ25" t="str">
            <v/>
          </cell>
          <cell r="CA25" t="str">
            <v/>
          </cell>
          <cell r="CB25" t="str">
            <v/>
          </cell>
          <cell r="CC25" t="str">
            <v/>
          </cell>
          <cell r="CD25" t="str">
            <v/>
          </cell>
          <cell r="CE25" t="str">
            <v/>
          </cell>
          <cell r="CF25" t="str">
            <v/>
          </cell>
          <cell r="CG25" t="str">
            <v/>
          </cell>
          <cell r="CH25" t="str">
            <v/>
          </cell>
          <cell r="CI25" t="str">
            <v/>
          </cell>
          <cell r="CJ25" t="str">
            <v/>
          </cell>
          <cell r="CK25" t="str">
            <v/>
          </cell>
          <cell r="CL25" t="str">
            <v/>
          </cell>
          <cell r="CM25" t="str">
            <v/>
          </cell>
          <cell r="CN25" t="str">
            <v/>
          </cell>
          <cell r="CO25" t="str">
            <v/>
          </cell>
          <cell r="CP25" t="str">
            <v/>
          </cell>
          <cell r="CQ25" t="str">
            <v/>
          </cell>
          <cell r="CR25" t="str">
            <v/>
          </cell>
          <cell r="CS25" t="str">
            <v>Nota 1: Este solo es un Análisis de Precios Unitario de referencia. De ser necesario, se debe ajustar a las particularidades de cada proyecto.
Nota 2: Cuando se trate de Análisis de precios unitarios correspondientes a ítems de la propuesta económica apro</v>
          </cell>
          <cell r="CT25" t="str">
            <v>A</v>
          </cell>
        </row>
        <row r="26">
          <cell r="C26" t="str">
            <v>203,12</v>
          </cell>
          <cell r="D26" t="str">
            <v>u</v>
          </cell>
          <cell r="E26" t="str">
            <v>TRANSPLANTE DE ARBOLES TIPO IV TRASLADO ESPECIAL
(Analisis aplicado para el trasplante con logística de transporte interno controlado, usando grúa dentro del predio o hacia otro lote cercano &gt; 100,0m, para un Árbol (Altura &lt;5m, Diam. &lt; 2m), Extracción del</v>
          </cell>
          <cell r="F26" t="str">
            <v>HERMENINV</v>
          </cell>
          <cell r="G26">
            <v>0.05</v>
          </cell>
          <cell r="H26" t="str">
            <v>C0010490</v>
          </cell>
          <cell r="I26">
            <v>0.76190476190476186</v>
          </cell>
          <cell r="J26" t="str">
            <v>C0010960</v>
          </cell>
          <cell r="K26">
            <v>0.76190476190476186</v>
          </cell>
          <cell r="L26" t="str">
            <v/>
          </cell>
          <cell r="M26" t="str">
            <v/>
          </cell>
          <cell r="N26" t="str">
            <v/>
          </cell>
          <cell r="O26" t="str">
            <v/>
          </cell>
          <cell r="P26" t="str">
            <v/>
          </cell>
          <cell r="Q26" t="str">
            <v/>
          </cell>
          <cell r="R26" t="str">
            <v/>
          </cell>
          <cell r="S26" t="str">
            <v/>
          </cell>
          <cell r="T26" t="str">
            <v/>
          </cell>
          <cell r="U26" t="str">
            <v/>
          </cell>
          <cell r="V26" t="str">
            <v/>
          </cell>
          <cell r="W26" t="str">
            <v/>
          </cell>
          <cell r="X26" t="str">
            <v/>
          </cell>
          <cell r="Y26" t="str">
            <v/>
          </cell>
          <cell r="Z26" t="str">
            <v/>
          </cell>
          <cell r="AA26" t="str">
            <v/>
          </cell>
          <cell r="AB26" t="str">
            <v/>
          </cell>
          <cell r="AC26" t="str">
            <v/>
          </cell>
          <cell r="AD26" t="str">
            <v/>
          </cell>
          <cell r="AE26" t="str">
            <v/>
          </cell>
          <cell r="AF26" t="str">
            <v/>
          </cell>
          <cell r="AG26" t="str">
            <v/>
          </cell>
          <cell r="AH26" t="str">
            <v>B0013740</v>
          </cell>
          <cell r="AI26">
            <v>3</v>
          </cell>
          <cell r="AJ26" t="str">
            <v>B0013580</v>
          </cell>
          <cell r="AK26">
            <v>1</v>
          </cell>
          <cell r="AL26" t="str">
            <v>B0013991</v>
          </cell>
          <cell r="AM26">
            <v>0.3</v>
          </cell>
          <cell r="AN26" t="str">
            <v>B0014229</v>
          </cell>
          <cell r="AO26">
            <v>1</v>
          </cell>
          <cell r="AP26" t="str">
            <v>B0013790</v>
          </cell>
          <cell r="AQ26">
            <v>0.5</v>
          </cell>
          <cell r="AR26" t="str">
            <v/>
          </cell>
          <cell r="AS26" t="str">
            <v/>
          </cell>
          <cell r="AT26" t="str">
            <v/>
          </cell>
          <cell r="AU26" t="str">
            <v/>
          </cell>
          <cell r="AV26" t="str">
            <v/>
          </cell>
          <cell r="AW26" t="str">
            <v/>
          </cell>
          <cell r="AX26" t="str">
            <v/>
          </cell>
          <cell r="AY26" t="str">
            <v/>
          </cell>
          <cell r="AZ26" t="str">
            <v/>
          </cell>
          <cell r="BA26" t="str">
            <v/>
          </cell>
          <cell r="BB26" t="str">
            <v/>
          </cell>
          <cell r="BC26" t="str">
            <v/>
          </cell>
          <cell r="BD26" t="str">
            <v/>
          </cell>
          <cell r="BE26" t="str">
            <v/>
          </cell>
          <cell r="BF26" t="str">
            <v/>
          </cell>
          <cell r="BG26" t="str">
            <v/>
          </cell>
          <cell r="BH26" t="str">
            <v/>
          </cell>
          <cell r="BI26" t="str">
            <v/>
          </cell>
          <cell r="BJ26" t="str">
            <v/>
          </cell>
          <cell r="BK26" t="str">
            <v/>
          </cell>
          <cell r="BL26"/>
          <cell r="BM26"/>
          <cell r="BN26" t="str">
            <v>T0010480</v>
          </cell>
          <cell r="BO26">
            <v>0.5</v>
          </cell>
          <cell r="BP26" t="str">
            <v/>
          </cell>
          <cell r="BQ26" t="str">
            <v/>
          </cell>
          <cell r="BR26" t="str">
            <v/>
          </cell>
          <cell r="BS26" t="str">
            <v/>
          </cell>
          <cell r="BT26" t="str">
            <v/>
          </cell>
          <cell r="BU26" t="str">
            <v/>
          </cell>
          <cell r="BV26" t="str">
            <v/>
          </cell>
          <cell r="BW26" t="str">
            <v/>
          </cell>
          <cell r="BX26" t="str">
            <v>A0030040</v>
          </cell>
          <cell r="BY26">
            <v>10.5</v>
          </cell>
          <cell r="BZ26" t="str">
            <v/>
          </cell>
          <cell r="CA26" t="str">
            <v/>
          </cell>
          <cell r="CB26" t="str">
            <v/>
          </cell>
          <cell r="CC26" t="str">
            <v/>
          </cell>
          <cell r="CD26" t="str">
            <v/>
          </cell>
          <cell r="CE26" t="str">
            <v/>
          </cell>
          <cell r="CF26" t="str">
            <v/>
          </cell>
          <cell r="CG26" t="str">
            <v/>
          </cell>
          <cell r="CH26" t="str">
            <v/>
          </cell>
          <cell r="CI26" t="str">
            <v/>
          </cell>
          <cell r="CJ26" t="str">
            <v/>
          </cell>
          <cell r="CK26" t="str">
            <v/>
          </cell>
          <cell r="CL26" t="str">
            <v/>
          </cell>
          <cell r="CM26" t="str">
            <v/>
          </cell>
          <cell r="CN26" t="str">
            <v/>
          </cell>
          <cell r="CO26" t="str">
            <v/>
          </cell>
          <cell r="CP26" t="str">
            <v/>
          </cell>
          <cell r="CQ26" t="str">
            <v/>
          </cell>
          <cell r="CR26" t="str">
            <v/>
          </cell>
          <cell r="CS26" t="str">
            <v>Nota 1: Este solo es un Análisis de Precios Unitario de referencia. De ser necesario, se debe ajustar a las particularidades de cada proyecto.
Nota 2: Cuando se trate de Análisis de precios unitarios correspondientes a ítems de la propuesta económica apro</v>
          </cell>
          <cell r="CT26" t="str">
            <v>A</v>
          </cell>
        </row>
        <row r="27">
          <cell r="C27" t="str">
            <v>203,2</v>
          </cell>
          <cell r="D27" t="str">
            <v>u</v>
          </cell>
          <cell r="E27" t="str">
            <v>TRANSPLANTE DE ARBOLES TIPO I TRASLADO LARGO
(Analisis aplicado para el trasplante en sitio o reubicación inmediata dentro del mismo predio o área de obraentre 15,1m a 100,0m para un Árbol adulto (&gt; 20 m altura, Diam. &gt; 10 m), Extracción del cepellón, Iza</v>
          </cell>
          <cell r="F27" t="str">
            <v>HERMENINV</v>
          </cell>
          <cell r="G27">
            <v>0.05</v>
          </cell>
          <cell r="H27" t="str">
            <v>C0010125</v>
          </cell>
          <cell r="I27">
            <v>2</v>
          </cell>
          <cell r="J27" t="str">
            <v>C0010490</v>
          </cell>
          <cell r="K27">
            <v>2</v>
          </cell>
          <cell r="L27" t="str">
            <v/>
          </cell>
          <cell r="M27" t="str">
            <v/>
          </cell>
          <cell r="N27" t="str">
            <v/>
          </cell>
          <cell r="O27" t="str">
            <v/>
          </cell>
          <cell r="P27" t="str">
            <v/>
          </cell>
          <cell r="Q27" t="str">
            <v/>
          </cell>
          <cell r="R27" t="str">
            <v/>
          </cell>
          <cell r="S27" t="str">
            <v/>
          </cell>
          <cell r="T27" t="str">
            <v/>
          </cell>
          <cell r="U27" t="str">
            <v/>
          </cell>
          <cell r="V27" t="str">
            <v/>
          </cell>
          <cell r="W27" t="str">
            <v/>
          </cell>
          <cell r="X27" t="str">
            <v/>
          </cell>
          <cell r="Y27" t="str">
            <v/>
          </cell>
          <cell r="Z27" t="str">
            <v/>
          </cell>
          <cell r="AA27" t="str">
            <v/>
          </cell>
          <cell r="AB27" t="str">
            <v/>
          </cell>
          <cell r="AC27" t="str">
            <v/>
          </cell>
          <cell r="AD27" t="str">
            <v/>
          </cell>
          <cell r="AE27" t="str">
            <v/>
          </cell>
          <cell r="AF27" t="str">
            <v/>
          </cell>
          <cell r="AG27" t="str">
            <v/>
          </cell>
          <cell r="AH27" t="str">
            <v>B0013740</v>
          </cell>
          <cell r="AI27">
            <v>3</v>
          </cell>
          <cell r="AJ27" t="str">
            <v>B0013580</v>
          </cell>
          <cell r="AK27">
            <v>1</v>
          </cell>
          <cell r="AL27" t="str">
            <v>B0013991</v>
          </cell>
          <cell r="AM27">
            <v>0.3</v>
          </cell>
          <cell r="AN27" t="str">
            <v>B0015130</v>
          </cell>
          <cell r="AO27">
            <v>2</v>
          </cell>
          <cell r="AP27" t="str">
            <v>B0014229</v>
          </cell>
          <cell r="AQ27">
            <v>1</v>
          </cell>
          <cell r="AR27" t="str">
            <v>B0013790</v>
          </cell>
          <cell r="AS27">
            <v>0.5</v>
          </cell>
          <cell r="AT27" t="str">
            <v/>
          </cell>
          <cell r="AU27" t="str">
            <v/>
          </cell>
          <cell r="AV27" t="str">
            <v/>
          </cell>
          <cell r="AW27" t="str">
            <v/>
          </cell>
          <cell r="AX27" t="str">
            <v/>
          </cell>
          <cell r="AY27" t="str">
            <v/>
          </cell>
          <cell r="AZ27" t="str">
            <v/>
          </cell>
          <cell r="BA27" t="str">
            <v/>
          </cell>
          <cell r="BB27" t="str">
            <v/>
          </cell>
          <cell r="BC27" t="str">
            <v/>
          </cell>
          <cell r="BD27" t="str">
            <v/>
          </cell>
          <cell r="BE27" t="str">
            <v/>
          </cell>
          <cell r="BF27" t="str">
            <v/>
          </cell>
          <cell r="BG27" t="str">
            <v/>
          </cell>
          <cell r="BH27" t="str">
            <v/>
          </cell>
          <cell r="BI27" t="str">
            <v/>
          </cell>
          <cell r="BJ27" t="str">
            <v/>
          </cell>
          <cell r="BK27" t="str">
            <v/>
          </cell>
          <cell r="BL27"/>
          <cell r="BM27"/>
          <cell r="BN27" t="str">
            <v>T0010480</v>
          </cell>
          <cell r="BO27">
            <v>0.5</v>
          </cell>
          <cell r="BP27" t="str">
            <v/>
          </cell>
          <cell r="BQ27" t="str">
            <v/>
          </cell>
          <cell r="BR27" t="str">
            <v/>
          </cell>
          <cell r="BS27" t="str">
            <v/>
          </cell>
          <cell r="BT27" t="str">
            <v/>
          </cell>
          <cell r="BU27" t="str">
            <v/>
          </cell>
          <cell r="BV27" t="str">
            <v/>
          </cell>
          <cell r="BW27" t="str">
            <v/>
          </cell>
          <cell r="BX27" t="str">
            <v>A0030050</v>
          </cell>
          <cell r="BY27">
            <v>4</v>
          </cell>
          <cell r="BZ27" t="str">
            <v/>
          </cell>
          <cell r="CA27" t="str">
            <v/>
          </cell>
          <cell r="CB27" t="str">
            <v/>
          </cell>
          <cell r="CC27" t="str">
            <v/>
          </cell>
          <cell r="CD27" t="str">
            <v/>
          </cell>
          <cell r="CE27" t="str">
            <v/>
          </cell>
          <cell r="CF27" t="str">
            <v/>
          </cell>
          <cell r="CG27" t="str">
            <v/>
          </cell>
          <cell r="CH27" t="str">
            <v/>
          </cell>
          <cell r="CI27" t="str">
            <v/>
          </cell>
          <cell r="CJ27" t="str">
            <v/>
          </cell>
          <cell r="CK27" t="str">
            <v/>
          </cell>
          <cell r="CL27" t="str">
            <v/>
          </cell>
          <cell r="CM27" t="str">
            <v/>
          </cell>
          <cell r="CN27" t="str">
            <v/>
          </cell>
          <cell r="CO27" t="str">
            <v/>
          </cell>
          <cell r="CP27" t="str">
            <v/>
          </cell>
          <cell r="CQ27" t="str">
            <v/>
          </cell>
          <cell r="CR27" t="str">
            <v/>
          </cell>
          <cell r="CS27" t="str">
            <v>Nota 1: Este solo es un Análisis de Precios Unitario de referencia. De ser necesario, se debe ajustar a las particularidades de cada proyecto.
Nota 2: Cuando se trate de Análisis de precios unitarios correspondientes a ítems de la propuesta económica apro</v>
          </cell>
          <cell r="CT27" t="str">
            <v>A</v>
          </cell>
        </row>
        <row r="28">
          <cell r="C28" t="str">
            <v>203,3</v>
          </cell>
          <cell r="D28" t="str">
            <v>u</v>
          </cell>
          <cell r="E28" t="str">
            <v>TRANSPLANTE DE ARBOLES TIPO I TRASLADO ESPECIAL
(Analisis aplicado para el trasplante con logística de transporte interno controlado, usando grúa dentro del predio o hacia otro lote cercano &gt; 100,0m, para un Árbol adulto (&gt; 20 m altura, Diam. &gt; 10 m), Ext</v>
          </cell>
          <cell r="F28" t="str">
            <v>HERMENINV</v>
          </cell>
          <cell r="G28">
            <v>0.05</v>
          </cell>
          <cell r="H28" t="str">
            <v>C0010125</v>
          </cell>
          <cell r="I28">
            <v>2.2857142857142856</v>
          </cell>
          <cell r="J28" t="str">
            <v>C0010490</v>
          </cell>
          <cell r="K28">
            <v>2.2857142857142856</v>
          </cell>
          <cell r="L28" t="str">
            <v/>
          </cell>
          <cell r="M28" t="str">
            <v/>
          </cell>
          <cell r="N28" t="str">
            <v/>
          </cell>
          <cell r="O28" t="str">
            <v/>
          </cell>
          <cell r="P28" t="str">
            <v/>
          </cell>
          <cell r="Q28" t="str">
            <v/>
          </cell>
          <cell r="R28" t="str">
            <v/>
          </cell>
          <cell r="S28" t="str">
            <v/>
          </cell>
          <cell r="T28" t="str">
            <v/>
          </cell>
          <cell r="U28" t="str">
            <v/>
          </cell>
          <cell r="V28" t="str">
            <v/>
          </cell>
          <cell r="W28" t="str">
            <v/>
          </cell>
          <cell r="X28" t="str">
            <v/>
          </cell>
          <cell r="Y28" t="str">
            <v/>
          </cell>
          <cell r="Z28" t="str">
            <v/>
          </cell>
          <cell r="AA28" t="str">
            <v/>
          </cell>
          <cell r="AB28" t="str">
            <v/>
          </cell>
          <cell r="AC28" t="str">
            <v/>
          </cell>
          <cell r="AD28" t="str">
            <v/>
          </cell>
          <cell r="AE28" t="str">
            <v/>
          </cell>
          <cell r="AF28" t="str">
            <v/>
          </cell>
          <cell r="AG28" t="str">
            <v/>
          </cell>
          <cell r="AH28" t="str">
            <v>B0013740</v>
          </cell>
          <cell r="AI28">
            <v>3</v>
          </cell>
          <cell r="AJ28" t="str">
            <v>B0013580</v>
          </cell>
          <cell r="AK28">
            <v>1</v>
          </cell>
          <cell r="AL28" t="str">
            <v>B0013991</v>
          </cell>
          <cell r="AM28">
            <v>0.3</v>
          </cell>
          <cell r="AN28" t="str">
            <v>B0015130</v>
          </cell>
          <cell r="AO28">
            <v>2</v>
          </cell>
          <cell r="AP28" t="str">
            <v>B0014229</v>
          </cell>
          <cell r="AQ28">
            <v>1</v>
          </cell>
          <cell r="AR28" t="str">
            <v>B0013790</v>
          </cell>
          <cell r="AS28">
            <v>0.5</v>
          </cell>
          <cell r="AT28" t="str">
            <v/>
          </cell>
          <cell r="AU28" t="str">
            <v/>
          </cell>
          <cell r="AV28" t="str">
            <v/>
          </cell>
          <cell r="AW28" t="str">
            <v/>
          </cell>
          <cell r="AX28" t="str">
            <v/>
          </cell>
          <cell r="AY28" t="str">
            <v/>
          </cell>
          <cell r="AZ28" t="str">
            <v/>
          </cell>
          <cell r="BA28" t="str">
            <v/>
          </cell>
          <cell r="BB28" t="str">
            <v/>
          </cell>
          <cell r="BC28" t="str">
            <v/>
          </cell>
          <cell r="BD28" t="str">
            <v/>
          </cell>
          <cell r="BE28" t="str">
            <v/>
          </cell>
          <cell r="BF28" t="str">
            <v/>
          </cell>
          <cell r="BG28" t="str">
            <v/>
          </cell>
          <cell r="BH28" t="str">
            <v/>
          </cell>
          <cell r="BI28" t="str">
            <v/>
          </cell>
          <cell r="BJ28" t="str">
            <v/>
          </cell>
          <cell r="BK28" t="str">
            <v/>
          </cell>
          <cell r="BL28"/>
          <cell r="BM28"/>
          <cell r="BN28" t="str">
            <v>T0010480</v>
          </cell>
          <cell r="BO28">
            <v>0.5</v>
          </cell>
          <cell r="BP28" t="str">
            <v/>
          </cell>
          <cell r="BQ28" t="str">
            <v/>
          </cell>
          <cell r="BR28" t="str">
            <v/>
          </cell>
          <cell r="BS28" t="str">
            <v/>
          </cell>
          <cell r="BT28" t="str">
            <v/>
          </cell>
          <cell r="BU28" t="str">
            <v/>
          </cell>
          <cell r="BV28" t="str">
            <v/>
          </cell>
          <cell r="BW28" t="str">
            <v/>
          </cell>
          <cell r="BX28" t="str">
            <v>A0030050</v>
          </cell>
          <cell r="BY28">
            <v>3.5</v>
          </cell>
          <cell r="BZ28" t="str">
            <v/>
          </cell>
          <cell r="CA28" t="str">
            <v/>
          </cell>
          <cell r="CB28" t="str">
            <v/>
          </cell>
          <cell r="CC28" t="str">
            <v/>
          </cell>
          <cell r="CD28" t="str">
            <v/>
          </cell>
          <cell r="CE28" t="str">
            <v/>
          </cell>
          <cell r="CF28" t="str">
            <v/>
          </cell>
          <cell r="CG28" t="str">
            <v/>
          </cell>
          <cell r="CH28" t="str">
            <v/>
          </cell>
          <cell r="CI28" t="str">
            <v/>
          </cell>
          <cell r="CJ28" t="str">
            <v/>
          </cell>
          <cell r="CK28" t="str">
            <v/>
          </cell>
          <cell r="CL28" t="str">
            <v/>
          </cell>
          <cell r="CM28" t="str">
            <v/>
          </cell>
          <cell r="CN28" t="str">
            <v/>
          </cell>
          <cell r="CO28" t="str">
            <v/>
          </cell>
          <cell r="CP28" t="str">
            <v/>
          </cell>
          <cell r="CQ28" t="str">
            <v/>
          </cell>
          <cell r="CR28" t="str">
            <v/>
          </cell>
          <cell r="CS28" t="str">
            <v>Nota 1: Este solo es un Análisis de Precios Unitario de referencia. De ser necesario, se debe ajustar a las particularidades de cada proyecto.
Nota 2: Cuando se trate de Análisis de precios unitarios correspondientes a ítems de la propuesta económica apro</v>
          </cell>
          <cell r="CT28" t="str">
            <v>A</v>
          </cell>
        </row>
        <row r="29">
          <cell r="C29" t="str">
            <v>203,4</v>
          </cell>
          <cell r="D29" t="str">
            <v>u</v>
          </cell>
          <cell r="E29" t="str">
            <v>TRANSPLANTE DE ARBOLES TIPO II TRASLADO CORTO
(Analisis aplicado para el trasplante en sitio o reubicación inmediata dentro del mismo predio o área de obra ≤ 15 m para un Árbol adulto (Altura: entre 10,1m - 20,0 m, Diam. 5,1m -10,0 m), Extracción del cepe</v>
          </cell>
          <cell r="F29" t="str">
            <v>HERMENINV</v>
          </cell>
          <cell r="G29">
            <v>0.05</v>
          </cell>
          <cell r="H29" t="str">
            <v>C0010490</v>
          </cell>
          <cell r="I29">
            <v>1.1428571428571428</v>
          </cell>
          <cell r="J29" t="str">
            <v>C0010125</v>
          </cell>
          <cell r="K29">
            <v>1.1428571428571428</v>
          </cell>
          <cell r="L29" t="str">
            <v/>
          </cell>
          <cell r="M29" t="str">
            <v/>
          </cell>
          <cell r="N29" t="str">
            <v/>
          </cell>
          <cell r="O29" t="str">
            <v/>
          </cell>
          <cell r="P29" t="str">
            <v/>
          </cell>
          <cell r="Q29" t="str">
            <v/>
          </cell>
          <cell r="R29" t="str">
            <v/>
          </cell>
          <cell r="S29" t="str">
            <v/>
          </cell>
          <cell r="T29" t="str">
            <v/>
          </cell>
          <cell r="U29" t="str">
            <v/>
          </cell>
          <cell r="V29" t="str">
            <v/>
          </cell>
          <cell r="W29" t="str">
            <v/>
          </cell>
          <cell r="X29" t="str">
            <v/>
          </cell>
          <cell r="Y29" t="str">
            <v/>
          </cell>
          <cell r="Z29" t="str">
            <v/>
          </cell>
          <cell r="AA29" t="str">
            <v/>
          </cell>
          <cell r="AB29" t="str">
            <v/>
          </cell>
          <cell r="AC29" t="str">
            <v/>
          </cell>
          <cell r="AD29" t="str">
            <v/>
          </cell>
          <cell r="AE29" t="str">
            <v/>
          </cell>
          <cell r="AF29" t="str">
            <v/>
          </cell>
          <cell r="AG29" t="str">
            <v/>
          </cell>
          <cell r="AH29" t="str">
            <v>B0013740</v>
          </cell>
          <cell r="AI29">
            <v>3</v>
          </cell>
          <cell r="AJ29" t="str">
            <v>B0013580</v>
          </cell>
          <cell r="AK29">
            <v>1</v>
          </cell>
          <cell r="AL29" t="str">
            <v>B0013991</v>
          </cell>
          <cell r="AM29">
            <v>0.3</v>
          </cell>
          <cell r="AN29" t="str">
            <v>B0014229</v>
          </cell>
          <cell r="AO29">
            <v>1</v>
          </cell>
          <cell r="AP29" t="str">
            <v>B0013790</v>
          </cell>
          <cell r="AQ29">
            <v>0.5</v>
          </cell>
          <cell r="AR29" t="str">
            <v/>
          </cell>
          <cell r="AS29" t="str">
            <v/>
          </cell>
          <cell r="AT29" t="str">
            <v/>
          </cell>
          <cell r="AU29" t="str">
            <v/>
          </cell>
          <cell r="AV29" t="str">
            <v/>
          </cell>
          <cell r="AW29" t="str">
            <v/>
          </cell>
          <cell r="AX29" t="str">
            <v/>
          </cell>
          <cell r="AY29" t="str">
            <v/>
          </cell>
          <cell r="AZ29" t="str">
            <v/>
          </cell>
          <cell r="BA29" t="str">
            <v/>
          </cell>
          <cell r="BB29" t="str">
            <v/>
          </cell>
          <cell r="BC29" t="str">
            <v/>
          </cell>
          <cell r="BD29" t="str">
            <v/>
          </cell>
          <cell r="BE29" t="str">
            <v/>
          </cell>
          <cell r="BF29" t="str">
            <v/>
          </cell>
          <cell r="BG29" t="str">
            <v/>
          </cell>
          <cell r="BH29" t="str">
            <v/>
          </cell>
          <cell r="BI29" t="str">
            <v/>
          </cell>
          <cell r="BJ29" t="str">
            <v/>
          </cell>
          <cell r="BK29" t="str">
            <v/>
          </cell>
          <cell r="BL29"/>
          <cell r="BM29"/>
          <cell r="BN29" t="str">
            <v>T0010480</v>
          </cell>
          <cell r="BO29">
            <v>0.5</v>
          </cell>
          <cell r="BP29" t="str">
            <v/>
          </cell>
          <cell r="BQ29" t="str">
            <v/>
          </cell>
          <cell r="BR29" t="str">
            <v/>
          </cell>
          <cell r="BS29" t="str">
            <v/>
          </cell>
          <cell r="BT29" t="str">
            <v/>
          </cell>
          <cell r="BU29" t="str">
            <v/>
          </cell>
          <cell r="BV29" t="str">
            <v/>
          </cell>
          <cell r="BW29" t="str">
            <v/>
          </cell>
          <cell r="BX29" t="str">
            <v>A0030040</v>
          </cell>
          <cell r="BY29">
            <v>7</v>
          </cell>
          <cell r="BZ29" t="str">
            <v/>
          </cell>
          <cell r="CA29" t="str">
            <v/>
          </cell>
          <cell r="CB29" t="str">
            <v/>
          </cell>
          <cell r="CC29" t="str">
            <v/>
          </cell>
          <cell r="CD29" t="str">
            <v/>
          </cell>
          <cell r="CE29" t="str">
            <v/>
          </cell>
          <cell r="CF29" t="str">
            <v/>
          </cell>
          <cell r="CG29" t="str">
            <v/>
          </cell>
          <cell r="CH29" t="str">
            <v/>
          </cell>
          <cell r="CI29" t="str">
            <v/>
          </cell>
          <cell r="CJ29" t="str">
            <v/>
          </cell>
          <cell r="CK29" t="str">
            <v/>
          </cell>
          <cell r="CL29" t="str">
            <v/>
          </cell>
          <cell r="CM29" t="str">
            <v/>
          </cell>
          <cell r="CN29" t="str">
            <v/>
          </cell>
          <cell r="CO29" t="str">
            <v/>
          </cell>
          <cell r="CP29" t="str">
            <v/>
          </cell>
          <cell r="CQ29" t="str">
            <v/>
          </cell>
          <cell r="CR29" t="str">
            <v/>
          </cell>
          <cell r="CS29" t="str">
            <v>Nota 1: Este solo es un Análisis de Precios Unitario de referencia. De ser necesario, se debe ajustar a las particularidades de cada proyecto.
Nota 2: Cuando se trate de Análisis de precios unitarios correspondientes a ítems de la propuesta económica apro</v>
          </cell>
          <cell r="CT29" t="str">
            <v>A</v>
          </cell>
        </row>
        <row r="30">
          <cell r="C30" t="str">
            <v>203,5</v>
          </cell>
          <cell r="D30" t="str">
            <v>u</v>
          </cell>
          <cell r="E30" t="str">
            <v>TRANSPLANTE DE ARBOLES TIPO II. TRASLADO LARGO
(Analisis aplicado para el trasplante en sitio o reubicación inmediata dentro del mismo predio o área de obra entre 15,1m a 100,0m para un Árbol adulto (Altura: entre 10,1m - 20,0 m, Diam. 5,1m -10,0 m), Extr</v>
          </cell>
          <cell r="F30" t="str">
            <v>HERMENINV</v>
          </cell>
          <cell r="G30">
            <v>0.05</v>
          </cell>
          <cell r="H30" t="str">
            <v>C0010125</v>
          </cell>
          <cell r="I30">
            <v>1.3333333333333333</v>
          </cell>
          <cell r="J30" t="str">
            <v>C0010490</v>
          </cell>
          <cell r="K30">
            <v>1.3333333333333333</v>
          </cell>
          <cell r="L30" t="str">
            <v/>
          </cell>
          <cell r="M30" t="str">
            <v/>
          </cell>
          <cell r="N30" t="str">
            <v/>
          </cell>
          <cell r="O30" t="str">
            <v/>
          </cell>
          <cell r="P30" t="str">
            <v/>
          </cell>
          <cell r="Q30" t="str">
            <v/>
          </cell>
          <cell r="R30" t="str">
            <v/>
          </cell>
          <cell r="S30" t="str">
            <v/>
          </cell>
          <cell r="T30" t="str">
            <v/>
          </cell>
          <cell r="U30" t="str">
            <v/>
          </cell>
          <cell r="V30" t="str">
            <v/>
          </cell>
          <cell r="W30" t="str">
            <v/>
          </cell>
          <cell r="X30" t="str">
            <v/>
          </cell>
          <cell r="Y30" t="str">
            <v/>
          </cell>
          <cell r="Z30" t="str">
            <v/>
          </cell>
          <cell r="AA30" t="str">
            <v/>
          </cell>
          <cell r="AB30" t="str">
            <v/>
          </cell>
          <cell r="AC30" t="str">
            <v/>
          </cell>
          <cell r="AD30" t="str">
            <v/>
          </cell>
          <cell r="AE30" t="str">
            <v/>
          </cell>
          <cell r="AF30" t="str">
            <v/>
          </cell>
          <cell r="AG30" t="str">
            <v/>
          </cell>
          <cell r="AH30" t="str">
            <v>B0013740</v>
          </cell>
          <cell r="AI30">
            <v>3</v>
          </cell>
          <cell r="AJ30" t="str">
            <v>B0013580</v>
          </cell>
          <cell r="AK30">
            <v>1</v>
          </cell>
          <cell r="AL30" t="str">
            <v>B0013991</v>
          </cell>
          <cell r="AM30">
            <v>0.3</v>
          </cell>
          <cell r="AN30" t="str">
            <v>B0014229</v>
          </cell>
          <cell r="AO30">
            <v>1</v>
          </cell>
          <cell r="AP30" t="str">
            <v>B0013790</v>
          </cell>
          <cell r="AQ30">
            <v>0.5</v>
          </cell>
          <cell r="AR30" t="str">
            <v/>
          </cell>
          <cell r="AS30" t="str">
            <v/>
          </cell>
          <cell r="AT30" t="str">
            <v/>
          </cell>
          <cell r="AU30" t="str">
            <v/>
          </cell>
          <cell r="AV30" t="str">
            <v/>
          </cell>
          <cell r="AW30" t="str">
            <v/>
          </cell>
          <cell r="AX30" t="str">
            <v/>
          </cell>
          <cell r="AY30" t="str">
            <v/>
          </cell>
          <cell r="AZ30" t="str">
            <v/>
          </cell>
          <cell r="BA30" t="str">
            <v/>
          </cell>
          <cell r="BB30" t="str">
            <v/>
          </cell>
          <cell r="BC30" t="str">
            <v/>
          </cell>
          <cell r="BD30" t="str">
            <v/>
          </cell>
          <cell r="BE30" t="str">
            <v/>
          </cell>
          <cell r="BF30" t="str">
            <v/>
          </cell>
          <cell r="BG30" t="str">
            <v/>
          </cell>
          <cell r="BH30" t="str">
            <v/>
          </cell>
          <cell r="BI30" t="str">
            <v/>
          </cell>
          <cell r="BJ30" t="str">
            <v/>
          </cell>
          <cell r="BK30" t="str">
            <v/>
          </cell>
          <cell r="BL30"/>
          <cell r="BM30"/>
          <cell r="BN30" t="str">
            <v>T0010480</v>
          </cell>
          <cell r="BO30">
            <v>0.5</v>
          </cell>
          <cell r="BP30" t="str">
            <v/>
          </cell>
          <cell r="BQ30" t="str">
            <v/>
          </cell>
          <cell r="BR30" t="str">
            <v/>
          </cell>
          <cell r="BS30" t="str">
            <v/>
          </cell>
          <cell r="BT30" t="str">
            <v/>
          </cell>
          <cell r="BU30" t="str">
            <v/>
          </cell>
          <cell r="BV30" t="str">
            <v/>
          </cell>
          <cell r="BW30" t="str">
            <v/>
          </cell>
          <cell r="BX30" t="str">
            <v>A0030040</v>
          </cell>
          <cell r="BY30">
            <v>6</v>
          </cell>
          <cell r="BZ30" t="str">
            <v/>
          </cell>
          <cell r="CA30" t="str">
            <v/>
          </cell>
          <cell r="CB30" t="str">
            <v/>
          </cell>
          <cell r="CC30" t="str">
            <v/>
          </cell>
          <cell r="CD30" t="str">
            <v/>
          </cell>
          <cell r="CE30" t="str">
            <v/>
          </cell>
          <cell r="CF30" t="str">
            <v/>
          </cell>
          <cell r="CG30" t="str">
            <v/>
          </cell>
          <cell r="CH30" t="str">
            <v/>
          </cell>
          <cell r="CI30" t="str">
            <v/>
          </cell>
          <cell r="CJ30" t="str">
            <v/>
          </cell>
          <cell r="CK30" t="str">
            <v/>
          </cell>
          <cell r="CL30" t="str">
            <v/>
          </cell>
          <cell r="CM30" t="str">
            <v/>
          </cell>
          <cell r="CN30" t="str">
            <v/>
          </cell>
          <cell r="CO30" t="str">
            <v/>
          </cell>
          <cell r="CP30" t="str">
            <v/>
          </cell>
          <cell r="CQ30" t="str">
            <v/>
          </cell>
          <cell r="CR30" t="str">
            <v/>
          </cell>
          <cell r="CS30" t="str">
            <v>Nota 1: Este solo es un Análisis de Precios Unitario de referencia. De ser necesario, se debe ajustar a las particularidades de cada proyecto.
Nota 2: Cuando se trate de Análisis de precios unitarios correspondientes a ítems de la propuesta económica apro</v>
          </cell>
          <cell r="CT30" t="str">
            <v>A</v>
          </cell>
        </row>
        <row r="31">
          <cell r="C31" t="str">
            <v>203,6</v>
          </cell>
          <cell r="D31" t="str">
            <v>u</v>
          </cell>
          <cell r="E31" t="str">
            <v xml:space="preserve">TRANSPLANTE DE ARBOLES TIPO II TRASLADO ESPECIAL
(Analisis aplicado para el trasplante con logística de transporte interno controlado, usando grúa dentro del predio o hacia otro lote cercano, para un Árbol adulto (Altura: entre 10,1m - 20,0 m, Diam. 5,1m </v>
          </cell>
          <cell r="F31" t="str">
            <v>HERMENINV</v>
          </cell>
          <cell r="G31">
            <v>0.05</v>
          </cell>
          <cell r="H31" t="str">
            <v>C0010125</v>
          </cell>
          <cell r="I31">
            <v>1.4545454545454546</v>
          </cell>
          <cell r="J31" t="str">
            <v>C0010490</v>
          </cell>
          <cell r="K31">
            <v>1.4545454545454546</v>
          </cell>
          <cell r="L31" t="str">
            <v/>
          </cell>
          <cell r="M31" t="str">
            <v/>
          </cell>
          <cell r="N31" t="str">
            <v/>
          </cell>
          <cell r="O31" t="str">
            <v/>
          </cell>
          <cell r="P31" t="str">
            <v/>
          </cell>
          <cell r="Q31" t="str">
            <v/>
          </cell>
          <cell r="R31" t="str">
            <v/>
          </cell>
          <cell r="S31" t="str">
            <v/>
          </cell>
          <cell r="T31" t="str">
            <v/>
          </cell>
          <cell r="U31" t="str">
            <v/>
          </cell>
          <cell r="V31" t="str">
            <v/>
          </cell>
          <cell r="W31" t="str">
            <v/>
          </cell>
          <cell r="X31" t="str">
            <v/>
          </cell>
          <cell r="Y31" t="str">
            <v/>
          </cell>
          <cell r="Z31" t="str">
            <v/>
          </cell>
          <cell r="AA31" t="str">
            <v/>
          </cell>
          <cell r="AB31" t="str">
            <v/>
          </cell>
          <cell r="AC31" t="str">
            <v/>
          </cell>
          <cell r="AD31" t="str">
            <v/>
          </cell>
          <cell r="AE31" t="str">
            <v/>
          </cell>
          <cell r="AF31" t="str">
            <v/>
          </cell>
          <cell r="AG31" t="str">
            <v/>
          </cell>
          <cell r="AH31" t="str">
            <v>B0013740</v>
          </cell>
          <cell r="AI31">
            <v>3</v>
          </cell>
          <cell r="AJ31" t="str">
            <v>B0013580</v>
          </cell>
          <cell r="AK31">
            <v>1</v>
          </cell>
          <cell r="AL31" t="str">
            <v>B0013991</v>
          </cell>
          <cell r="AM31">
            <v>0.3</v>
          </cell>
          <cell r="AN31" t="str">
            <v>B0014229</v>
          </cell>
          <cell r="AO31">
            <v>1</v>
          </cell>
          <cell r="AP31" t="str">
            <v>B0013790</v>
          </cell>
          <cell r="AQ31">
            <v>0.5</v>
          </cell>
          <cell r="AR31" t="str">
            <v/>
          </cell>
          <cell r="AS31" t="str">
            <v/>
          </cell>
          <cell r="AT31" t="str">
            <v/>
          </cell>
          <cell r="AU31" t="str">
            <v/>
          </cell>
          <cell r="AV31" t="str">
            <v/>
          </cell>
          <cell r="AW31" t="str">
            <v/>
          </cell>
          <cell r="AX31" t="str">
            <v/>
          </cell>
          <cell r="AY31" t="str">
            <v/>
          </cell>
          <cell r="AZ31" t="str">
            <v/>
          </cell>
          <cell r="BA31" t="str">
            <v/>
          </cell>
          <cell r="BB31" t="str">
            <v/>
          </cell>
          <cell r="BC31" t="str">
            <v/>
          </cell>
          <cell r="BD31" t="str">
            <v/>
          </cell>
          <cell r="BE31" t="str">
            <v/>
          </cell>
          <cell r="BF31" t="str">
            <v/>
          </cell>
          <cell r="BG31" t="str">
            <v/>
          </cell>
          <cell r="BH31" t="str">
            <v/>
          </cell>
          <cell r="BI31" t="str">
            <v/>
          </cell>
          <cell r="BJ31" t="str">
            <v/>
          </cell>
          <cell r="BK31" t="str">
            <v/>
          </cell>
          <cell r="BL31"/>
          <cell r="BM31"/>
          <cell r="BN31" t="str">
            <v>T0010480</v>
          </cell>
          <cell r="BO31">
            <v>0.5</v>
          </cell>
          <cell r="BP31" t="str">
            <v/>
          </cell>
          <cell r="BQ31" t="str">
            <v/>
          </cell>
          <cell r="BR31" t="str">
            <v/>
          </cell>
          <cell r="BS31" t="str">
            <v/>
          </cell>
          <cell r="BT31" t="str">
            <v/>
          </cell>
          <cell r="BU31" t="str">
            <v/>
          </cell>
          <cell r="BV31" t="str">
            <v/>
          </cell>
          <cell r="BW31" t="str">
            <v/>
          </cell>
          <cell r="BX31" t="str">
            <v>A0030040</v>
          </cell>
          <cell r="BY31">
            <v>5.5</v>
          </cell>
          <cell r="BZ31" t="str">
            <v/>
          </cell>
          <cell r="CA31" t="str">
            <v/>
          </cell>
          <cell r="CB31" t="str">
            <v/>
          </cell>
          <cell r="CC31" t="str">
            <v/>
          </cell>
          <cell r="CD31" t="str">
            <v/>
          </cell>
          <cell r="CE31" t="str">
            <v/>
          </cell>
          <cell r="CF31" t="str">
            <v/>
          </cell>
          <cell r="CG31" t="str">
            <v/>
          </cell>
          <cell r="CH31" t="str">
            <v/>
          </cell>
          <cell r="CI31" t="str">
            <v/>
          </cell>
          <cell r="CJ31" t="str">
            <v/>
          </cell>
          <cell r="CK31" t="str">
            <v/>
          </cell>
          <cell r="CL31" t="str">
            <v/>
          </cell>
          <cell r="CM31" t="str">
            <v/>
          </cell>
          <cell r="CN31" t="str">
            <v/>
          </cell>
          <cell r="CO31" t="str">
            <v/>
          </cell>
          <cell r="CP31" t="str">
            <v/>
          </cell>
          <cell r="CQ31" t="str">
            <v/>
          </cell>
          <cell r="CR31" t="str">
            <v/>
          </cell>
          <cell r="CS31" t="str">
            <v>Nota 1: Este solo es un Análisis de Precios Unitario de referencia. De ser necesario, se debe ajustar a las particularidades de cada proyecto.
Nota 2: Cuando se trate de Análisis de precios unitarios correspondientes a ítems de la propuesta económica apro</v>
          </cell>
          <cell r="CT31" t="str">
            <v>A</v>
          </cell>
        </row>
        <row r="32">
          <cell r="C32" t="str">
            <v>203,7</v>
          </cell>
          <cell r="D32" t="str">
            <v>u</v>
          </cell>
          <cell r="E32" t="str">
            <v>TRANSPLANTE DE ARBOLES TIPO III TRASLADO CORTO
(Analisis aplicado para el trasplante en sitio o reubicación inmediata dentro del mismo predio o área de obra ≤ 15 m para un Árbol adulto (Altura 5m a 10,0m, Diam. 2m a 5m), Extracción del cepellón, Izaje, ex</v>
          </cell>
          <cell r="F32" t="str">
            <v>HERMENINV</v>
          </cell>
          <cell r="G32">
            <v>0.05</v>
          </cell>
          <cell r="H32" t="str">
            <v>C0010490</v>
          </cell>
          <cell r="I32">
            <v>0.88888888888888884</v>
          </cell>
          <cell r="J32" t="str">
            <v/>
          </cell>
          <cell r="K32" t="str">
            <v/>
          </cell>
          <cell r="L32" t="str">
            <v/>
          </cell>
          <cell r="M32" t="str">
            <v/>
          </cell>
          <cell r="N32" t="str">
            <v/>
          </cell>
          <cell r="O32" t="str">
            <v/>
          </cell>
          <cell r="P32" t="str">
            <v/>
          </cell>
          <cell r="Q32" t="str">
            <v/>
          </cell>
          <cell r="R32" t="str">
            <v/>
          </cell>
          <cell r="S32" t="str">
            <v/>
          </cell>
          <cell r="T32" t="str">
            <v/>
          </cell>
          <cell r="U32" t="str">
            <v/>
          </cell>
          <cell r="V32" t="str">
            <v/>
          </cell>
          <cell r="W32" t="str">
            <v/>
          </cell>
          <cell r="X32" t="str">
            <v/>
          </cell>
          <cell r="Y32" t="str">
            <v/>
          </cell>
          <cell r="Z32" t="str">
            <v/>
          </cell>
          <cell r="AA32" t="str">
            <v/>
          </cell>
          <cell r="AB32" t="str">
            <v/>
          </cell>
          <cell r="AC32" t="str">
            <v/>
          </cell>
          <cell r="AD32" t="str">
            <v/>
          </cell>
          <cell r="AE32" t="str">
            <v/>
          </cell>
          <cell r="AF32" t="str">
            <v/>
          </cell>
          <cell r="AG32" t="str">
            <v/>
          </cell>
          <cell r="AH32" t="str">
            <v>B0013740</v>
          </cell>
          <cell r="AI32">
            <v>3</v>
          </cell>
          <cell r="AJ32" t="str">
            <v>B0013991</v>
          </cell>
          <cell r="AK32">
            <v>0.3</v>
          </cell>
          <cell r="AL32" t="str">
            <v>B0013580</v>
          </cell>
          <cell r="AM32">
            <v>1</v>
          </cell>
          <cell r="AN32" t="str">
            <v>B0014229</v>
          </cell>
          <cell r="AO32">
            <v>1</v>
          </cell>
          <cell r="AP32" t="str">
            <v>B0013790</v>
          </cell>
          <cell r="AQ32">
            <v>0.5</v>
          </cell>
          <cell r="AR32" t="str">
            <v/>
          </cell>
          <cell r="AS32" t="str">
            <v/>
          </cell>
          <cell r="AT32" t="str">
            <v/>
          </cell>
          <cell r="AU32" t="str">
            <v/>
          </cell>
          <cell r="AV32" t="str">
            <v/>
          </cell>
          <cell r="AW32" t="str">
            <v/>
          </cell>
          <cell r="AX32" t="str">
            <v/>
          </cell>
          <cell r="AY32" t="str">
            <v/>
          </cell>
          <cell r="AZ32" t="str">
            <v/>
          </cell>
          <cell r="BA32" t="str">
            <v/>
          </cell>
          <cell r="BB32" t="str">
            <v/>
          </cell>
          <cell r="BC32" t="str">
            <v/>
          </cell>
          <cell r="BD32" t="str">
            <v/>
          </cell>
          <cell r="BE32" t="str">
            <v/>
          </cell>
          <cell r="BF32" t="str">
            <v/>
          </cell>
          <cell r="BG32" t="str">
            <v/>
          </cell>
          <cell r="BH32" t="str">
            <v/>
          </cell>
          <cell r="BI32" t="str">
            <v/>
          </cell>
          <cell r="BJ32" t="str">
            <v/>
          </cell>
          <cell r="BK32" t="str">
            <v/>
          </cell>
          <cell r="BL32"/>
          <cell r="BM32"/>
          <cell r="BN32" t="str">
            <v>T0010480</v>
          </cell>
          <cell r="BO32">
            <v>0.5</v>
          </cell>
          <cell r="BP32" t="str">
            <v/>
          </cell>
          <cell r="BQ32" t="str">
            <v/>
          </cell>
          <cell r="BR32" t="str">
            <v/>
          </cell>
          <cell r="BS32" t="str">
            <v/>
          </cell>
          <cell r="BT32" t="str">
            <v/>
          </cell>
          <cell r="BU32" t="str">
            <v/>
          </cell>
          <cell r="BV32" t="str">
            <v/>
          </cell>
          <cell r="BW32" t="str">
            <v/>
          </cell>
          <cell r="BX32" t="str">
            <v>A0030040</v>
          </cell>
          <cell r="BY32">
            <v>9</v>
          </cell>
          <cell r="BZ32" t="str">
            <v/>
          </cell>
          <cell r="CA32" t="str">
            <v/>
          </cell>
          <cell r="CB32" t="str">
            <v/>
          </cell>
          <cell r="CC32" t="str">
            <v/>
          </cell>
          <cell r="CD32" t="str">
            <v/>
          </cell>
          <cell r="CE32" t="str">
            <v/>
          </cell>
          <cell r="CF32" t="str">
            <v/>
          </cell>
          <cell r="CG32" t="str">
            <v/>
          </cell>
          <cell r="CH32" t="str">
            <v/>
          </cell>
          <cell r="CI32" t="str">
            <v/>
          </cell>
          <cell r="CJ32" t="str">
            <v/>
          </cell>
          <cell r="CK32" t="str">
            <v/>
          </cell>
          <cell r="CL32" t="str">
            <v/>
          </cell>
          <cell r="CM32" t="str">
            <v/>
          </cell>
          <cell r="CN32" t="str">
            <v/>
          </cell>
          <cell r="CO32" t="str">
            <v/>
          </cell>
          <cell r="CP32" t="str">
            <v/>
          </cell>
          <cell r="CQ32" t="str">
            <v/>
          </cell>
          <cell r="CR32" t="str">
            <v/>
          </cell>
          <cell r="CS32" t="str">
            <v>Nota 1: Este solo es un Análisis de Precios Unitario de referencia. De ser necesario, se debe ajustar a las particularidades de cada proyecto.
Nota 2: Cuando se trate de Análisis de precios unitarios correspondientes a ítems de la propuesta económica apro</v>
          </cell>
          <cell r="CT32" t="str">
            <v>A</v>
          </cell>
        </row>
        <row r="33">
          <cell r="C33" t="str">
            <v>203,8</v>
          </cell>
          <cell r="D33" t="str">
            <v>u</v>
          </cell>
          <cell r="E33" t="str">
            <v>TRANSPLANTE DE ARBOLE TIPO III TRASLADO LARGO
(Analisis aplicado para el trasplante en sitio o reubicación inmediata dentro del mismo predio o área de obra entre 15,1m a 100,0m para un Árbol adulto (Altura 5m a 10,0m, Diam. 2m a 5m), Extracción del cepell</v>
          </cell>
          <cell r="F33" t="str">
            <v>HERMENINV</v>
          </cell>
          <cell r="G33">
            <v>0.05</v>
          </cell>
          <cell r="H33" t="str">
            <v>C0010490</v>
          </cell>
          <cell r="I33">
            <v>1</v>
          </cell>
          <cell r="J33" t="str">
            <v>C0010960</v>
          </cell>
          <cell r="K33">
            <v>1</v>
          </cell>
          <cell r="L33" t="str">
            <v/>
          </cell>
          <cell r="M33" t="str">
            <v/>
          </cell>
          <cell r="N33" t="str">
            <v/>
          </cell>
          <cell r="O33" t="str">
            <v/>
          </cell>
          <cell r="P33" t="str">
            <v/>
          </cell>
          <cell r="Q33" t="str">
            <v/>
          </cell>
          <cell r="R33" t="str">
            <v/>
          </cell>
          <cell r="S33" t="str">
            <v/>
          </cell>
          <cell r="T33" t="str">
            <v/>
          </cell>
          <cell r="U33" t="str">
            <v/>
          </cell>
          <cell r="V33" t="str">
            <v/>
          </cell>
          <cell r="W33" t="str">
            <v/>
          </cell>
          <cell r="X33" t="str">
            <v/>
          </cell>
          <cell r="Y33" t="str">
            <v/>
          </cell>
          <cell r="Z33" t="str">
            <v/>
          </cell>
          <cell r="AA33" t="str">
            <v/>
          </cell>
          <cell r="AB33" t="str">
            <v/>
          </cell>
          <cell r="AC33" t="str">
            <v/>
          </cell>
          <cell r="AD33" t="str">
            <v/>
          </cell>
          <cell r="AE33" t="str">
            <v/>
          </cell>
          <cell r="AF33" t="str">
            <v/>
          </cell>
          <cell r="AG33" t="str">
            <v/>
          </cell>
          <cell r="AH33" t="str">
            <v>B0013740</v>
          </cell>
          <cell r="AI33">
            <v>3</v>
          </cell>
          <cell r="AJ33" t="str">
            <v>B0013991</v>
          </cell>
          <cell r="AK33">
            <v>0.3</v>
          </cell>
          <cell r="AL33" t="str">
            <v>B0013580</v>
          </cell>
          <cell r="AM33">
            <v>1</v>
          </cell>
          <cell r="AN33" t="str">
            <v>B0014229</v>
          </cell>
          <cell r="AO33">
            <v>1</v>
          </cell>
          <cell r="AP33" t="str">
            <v>B0013790</v>
          </cell>
          <cell r="AQ33">
            <v>0.5</v>
          </cell>
          <cell r="AR33" t="str">
            <v/>
          </cell>
          <cell r="AS33" t="str">
            <v/>
          </cell>
          <cell r="AT33" t="str">
            <v/>
          </cell>
          <cell r="AU33" t="str">
            <v/>
          </cell>
          <cell r="AV33" t="str">
            <v/>
          </cell>
          <cell r="AW33" t="str">
            <v/>
          </cell>
          <cell r="AX33" t="str">
            <v/>
          </cell>
          <cell r="AY33" t="str">
            <v/>
          </cell>
          <cell r="AZ33" t="str">
            <v/>
          </cell>
          <cell r="BA33" t="str">
            <v/>
          </cell>
          <cell r="BB33" t="str">
            <v/>
          </cell>
          <cell r="BC33" t="str">
            <v/>
          </cell>
          <cell r="BD33" t="str">
            <v/>
          </cell>
          <cell r="BE33" t="str">
            <v/>
          </cell>
          <cell r="BF33" t="str">
            <v/>
          </cell>
          <cell r="BG33" t="str">
            <v/>
          </cell>
          <cell r="BH33" t="str">
            <v/>
          </cell>
          <cell r="BI33" t="str">
            <v/>
          </cell>
          <cell r="BJ33" t="str">
            <v/>
          </cell>
          <cell r="BK33" t="str">
            <v/>
          </cell>
          <cell r="BL33"/>
          <cell r="BM33"/>
          <cell r="BN33" t="str">
            <v>T0010480</v>
          </cell>
          <cell r="BO33">
            <v>0.5</v>
          </cell>
          <cell r="BP33" t="str">
            <v/>
          </cell>
          <cell r="BQ33" t="str">
            <v/>
          </cell>
          <cell r="BR33" t="str">
            <v/>
          </cell>
          <cell r="BS33" t="str">
            <v/>
          </cell>
          <cell r="BT33" t="str">
            <v/>
          </cell>
          <cell r="BU33" t="str">
            <v/>
          </cell>
          <cell r="BV33" t="str">
            <v/>
          </cell>
          <cell r="BW33" t="str">
            <v/>
          </cell>
          <cell r="BX33" t="str">
            <v>A0030040</v>
          </cell>
          <cell r="BY33">
            <v>8</v>
          </cell>
          <cell r="BZ33" t="str">
            <v/>
          </cell>
          <cell r="CA33" t="str">
            <v/>
          </cell>
          <cell r="CB33" t="str">
            <v/>
          </cell>
          <cell r="CC33" t="str">
            <v/>
          </cell>
          <cell r="CD33" t="str">
            <v/>
          </cell>
          <cell r="CE33" t="str">
            <v/>
          </cell>
          <cell r="CF33" t="str">
            <v/>
          </cell>
          <cell r="CG33" t="str">
            <v/>
          </cell>
          <cell r="CH33" t="str">
            <v/>
          </cell>
          <cell r="CI33" t="str">
            <v/>
          </cell>
          <cell r="CJ33" t="str">
            <v/>
          </cell>
          <cell r="CK33" t="str">
            <v/>
          </cell>
          <cell r="CL33" t="str">
            <v/>
          </cell>
          <cell r="CM33" t="str">
            <v/>
          </cell>
          <cell r="CN33" t="str">
            <v/>
          </cell>
          <cell r="CO33" t="str">
            <v/>
          </cell>
          <cell r="CP33" t="str">
            <v/>
          </cell>
          <cell r="CQ33" t="str">
            <v/>
          </cell>
          <cell r="CR33" t="str">
            <v/>
          </cell>
          <cell r="CS33" t="str">
            <v>Nota 1: Este solo es un Análisis de Precios Unitario de referencia. De ser necesario, se debe ajustar a las particularidades de cada proyecto.
Nota 2: Cuando se trate de Análisis de precios unitarios correspondientes a ítems de la propuesta económica apro</v>
          </cell>
          <cell r="CT33" t="str">
            <v>A</v>
          </cell>
        </row>
        <row r="34">
          <cell r="C34" t="str">
            <v>203,9</v>
          </cell>
          <cell r="D34" t="str">
            <v>u</v>
          </cell>
          <cell r="E34" t="str">
            <v xml:space="preserve">TRANSPLANTE  DE ARBOLES TIPO III TRASLADO ESPECIAL
(Analisis aplicado para el trasplante con logística de transporte interno controlado, usando grúa dentro del predio o hacia otro lote cercano &gt; 100,0m, para un Árbol adulto (Altura 5m a 10,0m, Diam. 2m a </v>
          </cell>
          <cell r="F34" t="str">
            <v>HERMENINV</v>
          </cell>
          <cell r="G34">
            <v>0.05</v>
          </cell>
          <cell r="H34" t="str">
            <v>C0010490</v>
          </cell>
          <cell r="I34">
            <v>1.0666666666666667</v>
          </cell>
          <cell r="J34" t="str">
            <v>C0010960</v>
          </cell>
          <cell r="K34">
            <v>1.0666666666666667</v>
          </cell>
          <cell r="L34" t="str">
            <v/>
          </cell>
          <cell r="M34" t="str">
            <v/>
          </cell>
          <cell r="N34" t="str">
            <v/>
          </cell>
          <cell r="O34" t="str">
            <v/>
          </cell>
          <cell r="P34" t="str">
            <v/>
          </cell>
          <cell r="Q34" t="str">
            <v/>
          </cell>
          <cell r="R34" t="str">
            <v/>
          </cell>
          <cell r="S34" t="str">
            <v/>
          </cell>
          <cell r="T34" t="str">
            <v/>
          </cell>
          <cell r="U34" t="str">
            <v/>
          </cell>
          <cell r="V34" t="str">
            <v/>
          </cell>
          <cell r="W34" t="str">
            <v/>
          </cell>
          <cell r="X34" t="str">
            <v/>
          </cell>
          <cell r="Y34" t="str">
            <v/>
          </cell>
          <cell r="Z34" t="str">
            <v/>
          </cell>
          <cell r="AA34" t="str">
            <v/>
          </cell>
          <cell r="AB34" t="str">
            <v/>
          </cell>
          <cell r="AC34" t="str">
            <v/>
          </cell>
          <cell r="AD34" t="str">
            <v/>
          </cell>
          <cell r="AE34" t="str">
            <v/>
          </cell>
          <cell r="AF34" t="str">
            <v/>
          </cell>
          <cell r="AG34" t="str">
            <v/>
          </cell>
          <cell r="AH34" t="str">
            <v>B0013740</v>
          </cell>
          <cell r="AI34">
            <v>3</v>
          </cell>
          <cell r="AJ34" t="str">
            <v>B0013580</v>
          </cell>
          <cell r="AK34">
            <v>1</v>
          </cell>
          <cell r="AL34" t="str">
            <v>B0013991</v>
          </cell>
          <cell r="AM34">
            <v>0.3</v>
          </cell>
          <cell r="AN34" t="str">
            <v>B0014229</v>
          </cell>
          <cell r="AO34">
            <v>1</v>
          </cell>
          <cell r="AP34" t="str">
            <v>B0013790</v>
          </cell>
          <cell r="AQ34">
            <v>0.5</v>
          </cell>
          <cell r="AR34" t="str">
            <v/>
          </cell>
          <cell r="AS34" t="str">
            <v/>
          </cell>
          <cell r="AT34" t="str">
            <v/>
          </cell>
          <cell r="AU34" t="str">
            <v/>
          </cell>
          <cell r="AV34" t="str">
            <v/>
          </cell>
          <cell r="AW34" t="str">
            <v/>
          </cell>
          <cell r="AX34" t="str">
            <v/>
          </cell>
          <cell r="AY34" t="str">
            <v/>
          </cell>
          <cell r="AZ34" t="str">
            <v/>
          </cell>
          <cell r="BA34" t="str">
            <v/>
          </cell>
          <cell r="BB34" t="str">
            <v/>
          </cell>
          <cell r="BC34" t="str">
            <v/>
          </cell>
          <cell r="BD34" t="str">
            <v/>
          </cell>
          <cell r="BE34" t="str">
            <v/>
          </cell>
          <cell r="BF34" t="str">
            <v/>
          </cell>
          <cell r="BG34" t="str">
            <v/>
          </cell>
          <cell r="BH34" t="str">
            <v/>
          </cell>
          <cell r="BI34" t="str">
            <v/>
          </cell>
          <cell r="BJ34" t="str">
            <v/>
          </cell>
          <cell r="BK34" t="str">
            <v/>
          </cell>
          <cell r="BL34"/>
          <cell r="BM34"/>
          <cell r="BN34" t="str">
            <v>T0010480</v>
          </cell>
          <cell r="BO34">
            <v>0.5</v>
          </cell>
          <cell r="BP34" t="str">
            <v/>
          </cell>
          <cell r="BQ34" t="str">
            <v/>
          </cell>
          <cell r="BR34" t="str">
            <v/>
          </cell>
          <cell r="BS34" t="str">
            <v/>
          </cell>
          <cell r="BT34" t="str">
            <v/>
          </cell>
          <cell r="BU34" t="str">
            <v/>
          </cell>
          <cell r="BV34" t="str">
            <v/>
          </cell>
          <cell r="BW34" t="str">
            <v/>
          </cell>
          <cell r="BX34" t="str">
            <v>A0030040</v>
          </cell>
          <cell r="BY34">
            <v>7.5</v>
          </cell>
          <cell r="BZ34" t="str">
            <v/>
          </cell>
          <cell r="CA34" t="str">
            <v/>
          </cell>
          <cell r="CB34" t="str">
            <v/>
          </cell>
          <cell r="CC34" t="str">
            <v/>
          </cell>
          <cell r="CD34" t="str">
            <v/>
          </cell>
          <cell r="CE34" t="str">
            <v/>
          </cell>
          <cell r="CF34" t="str">
            <v/>
          </cell>
          <cell r="CG34" t="str">
            <v/>
          </cell>
          <cell r="CH34" t="str">
            <v/>
          </cell>
          <cell r="CI34" t="str">
            <v/>
          </cell>
          <cell r="CJ34" t="str">
            <v/>
          </cell>
          <cell r="CK34" t="str">
            <v/>
          </cell>
          <cell r="CL34" t="str">
            <v/>
          </cell>
          <cell r="CM34" t="str">
            <v/>
          </cell>
          <cell r="CN34" t="str">
            <v/>
          </cell>
          <cell r="CO34" t="str">
            <v/>
          </cell>
          <cell r="CP34" t="str">
            <v/>
          </cell>
          <cell r="CQ34" t="str">
            <v/>
          </cell>
          <cell r="CR34" t="str">
            <v/>
          </cell>
          <cell r="CS34" t="str">
            <v>Nota 1: Este solo es un Análisis de Precios Unitario de referencia. De ser necesario, se debe ajustar a las particularidades de cada proyecto.
Nota 2: Cuando se trate de Análisis de precios unitarios correspondientes a ítems de la propuesta económica apro</v>
          </cell>
          <cell r="CT34" t="str">
            <v>A</v>
          </cell>
        </row>
        <row r="35">
          <cell r="C35" t="str">
            <v>210,1,1</v>
          </cell>
          <cell r="D35" t="str">
            <v>m3</v>
          </cell>
          <cell r="E35" t="str">
            <v>EXCAVACIÓN SIN CLASIFICAR DE LA EXPLANACIÓN Y CANALES
(Analisis aplicado para la excavación mecánica de material sin clasificar, Incluye la disposicion final.)</v>
          </cell>
          <cell r="F35" t="str">
            <v>HERMENINV</v>
          </cell>
          <cell r="G35">
            <v>0.05</v>
          </cell>
          <cell r="H35" t="str">
            <v>C0010790</v>
          </cell>
          <cell r="I35">
            <v>1.8823529411764704E-2</v>
          </cell>
          <cell r="J35" t="str">
            <v>C0010052</v>
          </cell>
          <cell r="K35">
            <v>1.4285714285714285E-2</v>
          </cell>
          <cell r="L35" t="str">
            <v>C0010610</v>
          </cell>
          <cell r="M35">
            <v>1.8823529411764704E-2</v>
          </cell>
          <cell r="N35" t="str">
            <v>C0010214</v>
          </cell>
          <cell r="O35">
            <v>1.8823529411764704E-2</v>
          </cell>
          <cell r="P35" t="str">
            <v/>
          </cell>
          <cell r="Q35" t="str">
            <v/>
          </cell>
          <cell r="R35" t="str">
            <v/>
          </cell>
          <cell r="S35" t="str">
            <v/>
          </cell>
          <cell r="T35" t="str">
            <v/>
          </cell>
          <cell r="U35" t="str">
            <v/>
          </cell>
          <cell r="V35" t="str">
            <v/>
          </cell>
          <cell r="W35" t="str">
            <v/>
          </cell>
          <cell r="X35" t="str">
            <v/>
          </cell>
          <cell r="Y35" t="str">
            <v/>
          </cell>
          <cell r="Z35" t="str">
            <v/>
          </cell>
          <cell r="AA35" t="str">
            <v/>
          </cell>
          <cell r="AB35" t="str">
            <v/>
          </cell>
          <cell r="AC35" t="str">
            <v/>
          </cell>
          <cell r="AD35" t="str">
            <v/>
          </cell>
          <cell r="AE35" t="str">
            <v/>
          </cell>
          <cell r="AF35" t="str">
            <v/>
          </cell>
          <cell r="AG35" t="str">
            <v/>
          </cell>
          <cell r="AH35" t="str">
            <v>B0013790</v>
          </cell>
          <cell r="AI35">
            <v>1</v>
          </cell>
          <cell r="AJ35" t="str">
            <v/>
          </cell>
          <cell r="AK35" t="str">
            <v/>
          </cell>
          <cell r="AL35" t="str">
            <v/>
          </cell>
          <cell r="AM35" t="str">
            <v/>
          </cell>
          <cell r="AN35" t="str">
            <v/>
          </cell>
          <cell r="AO35" t="str">
            <v/>
          </cell>
          <cell r="AP35" t="str">
            <v/>
          </cell>
          <cell r="AQ35" t="str">
            <v/>
          </cell>
          <cell r="AR35" t="str">
            <v/>
          </cell>
          <cell r="AS35" t="str">
            <v/>
          </cell>
          <cell r="AT35" t="str">
            <v/>
          </cell>
          <cell r="AU35" t="str">
            <v/>
          </cell>
          <cell r="AV35" t="str">
            <v/>
          </cell>
          <cell r="AW35" t="str">
            <v/>
          </cell>
          <cell r="AX35" t="str">
            <v/>
          </cell>
          <cell r="AY35" t="str">
            <v/>
          </cell>
          <cell r="AZ35" t="str">
            <v/>
          </cell>
          <cell r="BA35" t="str">
            <v/>
          </cell>
          <cell r="BB35" t="str">
            <v/>
          </cell>
          <cell r="BC35" t="str">
            <v/>
          </cell>
          <cell r="BD35" t="str">
            <v/>
          </cell>
          <cell r="BE35" t="str">
            <v/>
          </cell>
          <cell r="BF35" t="str">
            <v/>
          </cell>
          <cell r="BG35" t="str">
            <v/>
          </cell>
          <cell r="BH35" t="str">
            <v/>
          </cell>
          <cell r="BI35" t="str">
            <v/>
          </cell>
          <cell r="BJ35" t="str">
            <v/>
          </cell>
          <cell r="BK35" t="str">
            <v/>
          </cell>
          <cell r="BL35"/>
          <cell r="BM35"/>
          <cell r="BN35" t="str">
            <v/>
          </cell>
          <cell r="BO35" t="str">
            <v/>
          </cell>
          <cell r="BP35" t="str">
            <v/>
          </cell>
          <cell r="BQ35" t="str">
            <v/>
          </cell>
          <cell r="BR35" t="str">
            <v/>
          </cell>
          <cell r="BS35" t="str">
            <v/>
          </cell>
          <cell r="BT35" t="str">
            <v/>
          </cell>
          <cell r="BU35" t="str">
            <v/>
          </cell>
          <cell r="BV35" t="str">
            <v/>
          </cell>
          <cell r="BW35" t="str">
            <v/>
          </cell>
          <cell r="BX35" t="str">
            <v>A0030020</v>
          </cell>
          <cell r="BY35">
            <v>425</v>
          </cell>
          <cell r="BZ35" t="str">
            <v>A0040010</v>
          </cell>
          <cell r="CA35">
            <v>425</v>
          </cell>
          <cell r="CB35" t="str">
            <v/>
          </cell>
          <cell r="CC35" t="str">
            <v/>
          </cell>
          <cell r="CD35" t="str">
            <v/>
          </cell>
          <cell r="CE35" t="str">
            <v/>
          </cell>
          <cell r="CF35" t="str">
            <v/>
          </cell>
          <cell r="CG35" t="str">
            <v/>
          </cell>
          <cell r="CH35" t="str">
            <v/>
          </cell>
          <cell r="CI35" t="str">
            <v/>
          </cell>
          <cell r="CJ35" t="str">
            <v/>
          </cell>
          <cell r="CK35" t="str">
            <v/>
          </cell>
          <cell r="CL35" t="str">
            <v/>
          </cell>
          <cell r="CM35" t="str">
            <v/>
          </cell>
          <cell r="CN35" t="str">
            <v/>
          </cell>
          <cell r="CO35" t="str">
            <v/>
          </cell>
          <cell r="CP35" t="str">
            <v/>
          </cell>
          <cell r="CQ35" t="str">
            <v/>
          </cell>
          <cell r="CR35" t="str">
            <v/>
          </cell>
          <cell r="CS35" t="str">
            <v>Nota 1: Este solo es un Análisis de Precios Unitario de referencia. De ser necesario, se debe ajustar a las particularidades de cada proyecto.
Nota 2: Cuando se trate de Análisis de precios unitarios correspondientes a ítems de la propuesta económica apro</v>
          </cell>
          <cell r="CT35" t="str">
            <v>A</v>
          </cell>
        </row>
        <row r="36">
          <cell r="C36" t="str">
            <v>210,1,2</v>
          </cell>
          <cell r="D36" t="str">
            <v>m3</v>
          </cell>
          <cell r="E36" t="str">
            <v>EXCAVACION SIN CLASIFICAR DE PRESTAMOS 
(Analisis aplicado para la excavación mecánica de materiales provenientes de zonas de préstamo autorizadas, sin diferenciación de tipo de suelo )</v>
          </cell>
          <cell r="F36" t="str">
            <v>HERMENINV</v>
          </cell>
          <cell r="G36">
            <v>0.01</v>
          </cell>
          <cell r="H36" t="str">
            <v>C0010790</v>
          </cell>
          <cell r="I36">
            <v>1.5151515151515152E-2</v>
          </cell>
          <cell r="J36" t="str">
            <v/>
          </cell>
          <cell r="K36" t="str">
            <v/>
          </cell>
          <cell r="L36" t="str">
            <v/>
          </cell>
          <cell r="M36" t="str">
            <v/>
          </cell>
          <cell r="N36" t="str">
            <v/>
          </cell>
          <cell r="O36" t="str">
            <v/>
          </cell>
          <cell r="P36" t="str">
            <v/>
          </cell>
          <cell r="Q36" t="str">
            <v/>
          </cell>
          <cell r="R36" t="str">
            <v/>
          </cell>
          <cell r="S36" t="str">
            <v/>
          </cell>
          <cell r="T36" t="str">
            <v/>
          </cell>
          <cell r="U36" t="str">
            <v/>
          </cell>
          <cell r="V36" t="str">
            <v/>
          </cell>
          <cell r="W36" t="str">
            <v/>
          </cell>
          <cell r="X36" t="str">
            <v/>
          </cell>
          <cell r="Y36" t="str">
            <v/>
          </cell>
          <cell r="Z36" t="str">
            <v/>
          </cell>
          <cell r="AA36" t="str">
            <v/>
          </cell>
          <cell r="AB36" t="str">
            <v/>
          </cell>
          <cell r="AC36" t="str">
            <v/>
          </cell>
          <cell r="AD36" t="str">
            <v/>
          </cell>
          <cell r="AE36" t="str">
            <v/>
          </cell>
          <cell r="AF36" t="str">
            <v/>
          </cell>
          <cell r="AG36" t="str">
            <v/>
          </cell>
          <cell r="AH36" t="str">
            <v/>
          </cell>
          <cell r="AI36" t="str">
            <v/>
          </cell>
          <cell r="AJ36" t="str">
            <v/>
          </cell>
          <cell r="AK36" t="str">
            <v/>
          </cell>
          <cell r="AL36" t="str">
            <v/>
          </cell>
          <cell r="AM36" t="str">
            <v/>
          </cell>
          <cell r="AN36" t="str">
            <v/>
          </cell>
          <cell r="AO36" t="str">
            <v/>
          </cell>
          <cell r="AP36" t="str">
            <v/>
          </cell>
          <cell r="AQ36" t="str">
            <v/>
          </cell>
          <cell r="AR36" t="str">
            <v/>
          </cell>
          <cell r="AS36" t="str">
            <v/>
          </cell>
          <cell r="AT36" t="str">
            <v/>
          </cell>
          <cell r="AU36" t="str">
            <v/>
          </cell>
          <cell r="AV36" t="str">
            <v/>
          </cell>
          <cell r="AW36" t="str">
            <v/>
          </cell>
          <cell r="AX36" t="str">
            <v/>
          </cell>
          <cell r="AY36" t="str">
            <v/>
          </cell>
          <cell r="AZ36" t="str">
            <v/>
          </cell>
          <cell r="BA36" t="str">
            <v/>
          </cell>
          <cell r="BB36" t="str">
            <v/>
          </cell>
          <cell r="BC36" t="str">
            <v/>
          </cell>
          <cell r="BD36" t="str">
            <v/>
          </cell>
          <cell r="BE36" t="str">
            <v/>
          </cell>
          <cell r="BF36" t="str">
            <v/>
          </cell>
          <cell r="BG36" t="str">
            <v/>
          </cell>
          <cell r="BH36" t="str">
            <v/>
          </cell>
          <cell r="BI36" t="str">
            <v/>
          </cell>
          <cell r="BJ36" t="str">
            <v/>
          </cell>
          <cell r="BK36" t="str">
            <v/>
          </cell>
          <cell r="BL36"/>
          <cell r="BM36"/>
          <cell r="BN36" t="str">
            <v/>
          </cell>
          <cell r="BO36" t="str">
            <v/>
          </cell>
          <cell r="BP36" t="str">
            <v/>
          </cell>
          <cell r="BQ36" t="str">
            <v/>
          </cell>
          <cell r="BR36" t="str">
            <v/>
          </cell>
          <cell r="BS36" t="str">
            <v/>
          </cell>
          <cell r="BT36" t="str">
            <v/>
          </cell>
          <cell r="BU36" t="str">
            <v/>
          </cell>
          <cell r="BV36" t="str">
            <v/>
          </cell>
          <cell r="BW36" t="str">
            <v/>
          </cell>
          <cell r="BX36" t="str">
            <v>A0030010</v>
          </cell>
          <cell r="BY36">
            <v>528</v>
          </cell>
          <cell r="BZ36" t="str">
            <v/>
          </cell>
          <cell r="CA36" t="str">
            <v/>
          </cell>
          <cell r="CB36" t="str">
            <v/>
          </cell>
          <cell r="CC36" t="str">
            <v/>
          </cell>
          <cell r="CD36" t="str">
            <v/>
          </cell>
          <cell r="CE36" t="str">
            <v/>
          </cell>
          <cell r="CF36" t="str">
            <v/>
          </cell>
          <cell r="CG36" t="str">
            <v/>
          </cell>
          <cell r="CH36" t="str">
            <v/>
          </cell>
          <cell r="CI36" t="str">
            <v/>
          </cell>
          <cell r="CJ36" t="str">
            <v/>
          </cell>
          <cell r="CK36" t="str">
            <v/>
          </cell>
          <cell r="CL36" t="str">
            <v/>
          </cell>
          <cell r="CM36" t="str">
            <v/>
          </cell>
          <cell r="CN36" t="str">
            <v/>
          </cell>
          <cell r="CO36" t="str">
            <v/>
          </cell>
          <cell r="CP36" t="str">
            <v/>
          </cell>
          <cell r="CQ36" t="str">
            <v/>
          </cell>
          <cell r="CR36" t="str">
            <v/>
          </cell>
          <cell r="CS36" t="str">
            <v>Nota 1: Este solo es un Análisis de Precios Unitario de referencia. De ser necesario, se debe ajustar a las particularidades de cada proyecto.
Nota 2: Cuando se trate de Análisis de precios unitarios correspondientes a ítems de la propuesta económica apro</v>
          </cell>
          <cell r="CT36" t="str">
            <v>A</v>
          </cell>
        </row>
        <row r="37">
          <cell r="C37" t="str">
            <v>210,1,3</v>
          </cell>
          <cell r="D37" t="str">
            <v>m</v>
          </cell>
          <cell r="E37" t="str">
            <v>MATERIAL PARA EL RELLENO DE GRIETAS Y OQUEDADES
(Análisis aplicado para excavaciones en material sin clasificar en elementos estructurales tipo cuneta revestida o dado de cimentación)</v>
          </cell>
          <cell r="F37" t="str">
            <v>HERMENINV</v>
          </cell>
          <cell r="G37">
            <v>0.01</v>
          </cell>
          <cell r="H37" t="str">
            <v>C0011086</v>
          </cell>
          <cell r="I37">
            <v>0.23970037453183521</v>
          </cell>
          <cell r="J37" t="str">
            <v/>
          </cell>
          <cell r="K37" t="str">
            <v/>
          </cell>
          <cell r="L37" t="str">
            <v/>
          </cell>
          <cell r="M37" t="str">
            <v/>
          </cell>
          <cell r="N37" t="str">
            <v/>
          </cell>
          <cell r="O37" t="str">
            <v/>
          </cell>
          <cell r="P37" t="str">
            <v/>
          </cell>
          <cell r="Q37" t="str">
            <v/>
          </cell>
          <cell r="R37" t="str">
            <v/>
          </cell>
          <cell r="S37" t="str">
            <v/>
          </cell>
          <cell r="T37" t="str">
            <v/>
          </cell>
          <cell r="U37" t="str">
            <v/>
          </cell>
          <cell r="V37" t="str">
            <v/>
          </cell>
          <cell r="W37" t="str">
            <v/>
          </cell>
          <cell r="X37" t="str">
            <v/>
          </cell>
          <cell r="Y37" t="str">
            <v/>
          </cell>
          <cell r="Z37" t="str">
            <v/>
          </cell>
          <cell r="AA37" t="str">
            <v/>
          </cell>
          <cell r="AB37" t="str">
            <v/>
          </cell>
          <cell r="AC37" t="str">
            <v/>
          </cell>
          <cell r="AD37" t="str">
            <v/>
          </cell>
          <cell r="AE37" t="str">
            <v/>
          </cell>
          <cell r="AF37" t="str">
            <v/>
          </cell>
          <cell r="AG37" t="str">
            <v/>
          </cell>
          <cell r="AH37" t="str">
            <v>B0033297</v>
          </cell>
          <cell r="AI37">
            <v>0.28999999999999998</v>
          </cell>
          <cell r="AJ37" t="str">
            <v/>
          </cell>
          <cell r="AK37" t="str">
            <v/>
          </cell>
          <cell r="AL37" t="str">
            <v/>
          </cell>
          <cell r="AM37" t="str">
            <v/>
          </cell>
          <cell r="AN37" t="str">
            <v/>
          </cell>
          <cell r="AO37" t="str">
            <v/>
          </cell>
          <cell r="AP37" t="str">
            <v/>
          </cell>
          <cell r="AQ37" t="str">
            <v/>
          </cell>
          <cell r="AR37" t="str">
            <v/>
          </cell>
          <cell r="AS37" t="str">
            <v/>
          </cell>
          <cell r="AT37" t="str">
            <v/>
          </cell>
          <cell r="AU37" t="str">
            <v/>
          </cell>
          <cell r="AV37" t="str">
            <v/>
          </cell>
          <cell r="AW37" t="str">
            <v/>
          </cell>
          <cell r="AX37" t="str">
            <v/>
          </cell>
          <cell r="AY37" t="str">
            <v/>
          </cell>
          <cell r="AZ37" t="str">
            <v/>
          </cell>
          <cell r="BA37" t="str">
            <v/>
          </cell>
          <cell r="BB37" t="str">
            <v/>
          </cell>
          <cell r="BC37" t="str">
            <v/>
          </cell>
          <cell r="BD37" t="str">
            <v/>
          </cell>
          <cell r="BE37" t="str">
            <v/>
          </cell>
          <cell r="BF37" t="str">
            <v/>
          </cell>
          <cell r="BG37" t="str">
            <v/>
          </cell>
          <cell r="BH37" t="str">
            <v/>
          </cell>
          <cell r="BI37" t="str">
            <v/>
          </cell>
          <cell r="BJ37" t="str">
            <v/>
          </cell>
          <cell r="BK37" t="str">
            <v/>
          </cell>
          <cell r="BL37"/>
          <cell r="BM37"/>
          <cell r="BN37" t="str">
            <v/>
          </cell>
          <cell r="BO37" t="str">
            <v/>
          </cell>
          <cell r="BP37" t="str">
            <v/>
          </cell>
          <cell r="BQ37" t="str">
            <v/>
          </cell>
          <cell r="BR37" t="str">
            <v/>
          </cell>
          <cell r="BS37" t="str">
            <v/>
          </cell>
          <cell r="BT37" t="str">
            <v/>
          </cell>
          <cell r="BU37" t="str">
            <v/>
          </cell>
          <cell r="BV37" t="str">
            <v/>
          </cell>
          <cell r="BW37" t="str">
            <v/>
          </cell>
          <cell r="BX37" t="str">
            <v>A0030010</v>
          </cell>
          <cell r="BY37">
            <v>33.375</v>
          </cell>
          <cell r="BZ37" t="str">
            <v>A0040010</v>
          </cell>
          <cell r="CA37">
            <v>33.375</v>
          </cell>
          <cell r="CB37" t="str">
            <v/>
          </cell>
          <cell r="CC37" t="str">
            <v/>
          </cell>
          <cell r="CD37" t="str">
            <v/>
          </cell>
          <cell r="CE37" t="str">
            <v/>
          </cell>
          <cell r="CF37" t="str">
            <v/>
          </cell>
          <cell r="CG37" t="str">
            <v/>
          </cell>
          <cell r="CH37" t="str">
            <v/>
          </cell>
          <cell r="CI37" t="str">
            <v/>
          </cell>
          <cell r="CJ37" t="str">
            <v/>
          </cell>
          <cell r="CK37" t="str">
            <v/>
          </cell>
          <cell r="CL37" t="str">
            <v/>
          </cell>
          <cell r="CM37" t="str">
            <v/>
          </cell>
          <cell r="CN37" t="str">
            <v/>
          </cell>
          <cell r="CO37" t="str">
            <v/>
          </cell>
          <cell r="CP37" t="str">
            <v/>
          </cell>
          <cell r="CQ37" t="str">
            <v/>
          </cell>
          <cell r="CR37" t="str">
            <v/>
          </cell>
          <cell r="CS37" t="str">
            <v>Nota 1: Este solo es un Análisis de Precios Unitario de referencia. De ser necesario, se debe ajustar a las particularidades de cada proyecto.
Nota 2: Cuando se trate de Análisis de precios unitarios correspondientes a ítems de la propuesta económica apro</v>
          </cell>
          <cell r="CT37" t="str">
            <v>B</v>
          </cell>
        </row>
        <row r="38">
          <cell r="C38" t="str">
            <v>210,2,1</v>
          </cell>
          <cell r="D38" t="str">
            <v>m3</v>
          </cell>
          <cell r="E38" t="str">
            <v>EXCAVACIÓN EN ROCA DE LA EXPLANACIÓN Y CANALES 
(Análisis aplicado para método de voladura controlada, seguida por el retiro mecánico del material fracturado)</v>
          </cell>
          <cell r="F38" t="str">
            <v>HERMENINV</v>
          </cell>
          <cell r="G38">
            <v>0.02</v>
          </cell>
          <cell r="H38" t="str">
            <v>C0010270</v>
          </cell>
          <cell r="I38">
            <v>0.05</v>
          </cell>
          <cell r="J38" t="str">
            <v>C0010790</v>
          </cell>
          <cell r="K38">
            <v>0.05</v>
          </cell>
          <cell r="L38" t="str">
            <v/>
          </cell>
          <cell r="M38" t="str">
            <v/>
          </cell>
          <cell r="N38" t="str">
            <v/>
          </cell>
          <cell r="O38" t="str">
            <v/>
          </cell>
          <cell r="P38" t="str">
            <v/>
          </cell>
          <cell r="Q38" t="str">
            <v/>
          </cell>
          <cell r="R38" t="str">
            <v/>
          </cell>
          <cell r="S38" t="str">
            <v/>
          </cell>
          <cell r="T38" t="str">
            <v/>
          </cell>
          <cell r="U38" t="str">
            <v/>
          </cell>
          <cell r="V38" t="str">
            <v/>
          </cell>
          <cell r="W38" t="str">
            <v/>
          </cell>
          <cell r="X38" t="str">
            <v/>
          </cell>
          <cell r="Y38" t="str">
            <v/>
          </cell>
          <cell r="Z38" t="str">
            <v/>
          </cell>
          <cell r="AA38" t="str">
            <v/>
          </cell>
          <cell r="AB38" t="str">
            <v/>
          </cell>
          <cell r="AC38" t="str">
            <v/>
          </cell>
          <cell r="AD38" t="str">
            <v/>
          </cell>
          <cell r="AE38" t="str">
            <v/>
          </cell>
          <cell r="AF38" t="str">
            <v/>
          </cell>
          <cell r="AG38" t="str">
            <v/>
          </cell>
          <cell r="AH38" t="str">
            <v>B0013270</v>
          </cell>
          <cell r="AI38">
            <v>0.2</v>
          </cell>
          <cell r="AJ38" t="str">
            <v>B0013730</v>
          </cell>
          <cell r="AK38">
            <v>3</v>
          </cell>
          <cell r="AL38" t="str">
            <v>B0013980</v>
          </cell>
          <cell r="AM38">
            <v>0.3</v>
          </cell>
          <cell r="AN38" t="str">
            <v>B0014040</v>
          </cell>
          <cell r="AO38">
            <v>0.2</v>
          </cell>
          <cell r="AP38" t="str">
            <v>B0014420</v>
          </cell>
          <cell r="AQ38">
            <v>0.5</v>
          </cell>
          <cell r="AR38" t="str">
            <v>B0013790</v>
          </cell>
          <cell r="AS38">
            <v>1.4</v>
          </cell>
          <cell r="AT38" t="str">
            <v/>
          </cell>
          <cell r="AU38" t="str">
            <v/>
          </cell>
          <cell r="AV38" t="str">
            <v/>
          </cell>
          <cell r="AW38" t="str">
            <v/>
          </cell>
          <cell r="AX38" t="str">
            <v/>
          </cell>
          <cell r="AY38" t="str">
            <v/>
          </cell>
          <cell r="AZ38" t="str">
            <v/>
          </cell>
          <cell r="BA38" t="str">
            <v/>
          </cell>
          <cell r="BB38" t="str">
            <v/>
          </cell>
          <cell r="BC38" t="str">
            <v/>
          </cell>
          <cell r="BD38" t="str">
            <v/>
          </cell>
          <cell r="BE38" t="str">
            <v/>
          </cell>
          <cell r="BF38" t="str">
            <v/>
          </cell>
          <cell r="BG38" t="str">
            <v/>
          </cell>
          <cell r="BH38" t="str">
            <v/>
          </cell>
          <cell r="BI38" t="str">
            <v/>
          </cell>
          <cell r="BJ38" t="str">
            <v/>
          </cell>
          <cell r="BK38" t="str">
            <v/>
          </cell>
          <cell r="BL38"/>
          <cell r="BM38"/>
          <cell r="BN38" t="str">
            <v>T0010025</v>
          </cell>
          <cell r="BO38">
            <v>1.4</v>
          </cell>
          <cell r="BP38" t="str">
            <v>T0100022</v>
          </cell>
          <cell r="BQ38">
            <v>1</v>
          </cell>
          <cell r="BR38" t="str">
            <v/>
          </cell>
          <cell r="BS38" t="str">
            <v/>
          </cell>
          <cell r="BT38" t="str">
            <v/>
          </cell>
          <cell r="BU38" t="str">
            <v/>
          </cell>
          <cell r="BV38" t="str">
            <v/>
          </cell>
          <cell r="BW38" t="str">
            <v/>
          </cell>
          <cell r="BX38" t="str">
            <v>A0030010</v>
          </cell>
          <cell r="BY38">
            <v>160</v>
          </cell>
          <cell r="BZ38" t="str">
            <v>A0040010</v>
          </cell>
          <cell r="CA38">
            <v>160</v>
          </cell>
          <cell r="CB38" t="str">
            <v>A0041001</v>
          </cell>
          <cell r="CC38">
            <v>160</v>
          </cell>
          <cell r="CD38" t="str">
            <v/>
          </cell>
          <cell r="CE38" t="str">
            <v/>
          </cell>
          <cell r="CF38" t="str">
            <v/>
          </cell>
          <cell r="CG38" t="str">
            <v/>
          </cell>
          <cell r="CH38" t="str">
            <v/>
          </cell>
          <cell r="CI38" t="str">
            <v/>
          </cell>
          <cell r="CJ38" t="str">
            <v/>
          </cell>
          <cell r="CK38" t="str">
            <v/>
          </cell>
          <cell r="CL38" t="str">
            <v/>
          </cell>
          <cell r="CM38" t="str">
            <v/>
          </cell>
          <cell r="CN38" t="str">
            <v/>
          </cell>
          <cell r="CO38" t="str">
            <v/>
          </cell>
          <cell r="CP38" t="str">
            <v/>
          </cell>
          <cell r="CQ38" t="str">
            <v/>
          </cell>
          <cell r="CR38" t="str">
            <v/>
          </cell>
          <cell r="CS38" t="str">
            <v>Nota 1: Este solo es un Análisis de Precios Unitario de referencia. De ser necesario, se debe ajustar a las particularidades de cada proyecto.
Nota 2: Cuando se trate de Análisis de precios unitarios correspondientes a ítems de la propuesta económica apro</v>
          </cell>
          <cell r="CT38" t="str">
            <v>A</v>
          </cell>
        </row>
        <row r="39">
          <cell r="C39" t="str">
            <v>210,2,2</v>
          </cell>
          <cell r="D39" t="str">
            <v>m3</v>
          </cell>
          <cell r="E39" t="str">
            <v>EXCAVACIÓN EN MATERIAL COMÚN DE LA EXPLANACIÓN Y CANALES 
(Análisis aplicado para método mecánico)</v>
          </cell>
          <cell r="F39" t="str">
            <v>HERMENINV</v>
          </cell>
          <cell r="G39">
            <v>0.01</v>
          </cell>
          <cell r="H39" t="str">
            <v>C0010790</v>
          </cell>
          <cell r="I39">
            <v>1.515E-2</v>
          </cell>
          <cell r="J39" t="str">
            <v>C0010052</v>
          </cell>
          <cell r="K39">
            <v>1.515E-2</v>
          </cell>
          <cell r="L39" t="str">
            <v/>
          </cell>
          <cell r="M39" t="str">
            <v/>
          </cell>
          <cell r="N39" t="str">
            <v/>
          </cell>
          <cell r="O39" t="str">
            <v/>
          </cell>
          <cell r="P39" t="str">
            <v/>
          </cell>
          <cell r="Q39" t="str">
            <v/>
          </cell>
          <cell r="R39" t="str">
            <v/>
          </cell>
          <cell r="S39" t="str">
            <v/>
          </cell>
          <cell r="T39" t="str">
            <v/>
          </cell>
          <cell r="U39" t="str">
            <v/>
          </cell>
          <cell r="V39" t="str">
            <v/>
          </cell>
          <cell r="W39" t="str">
            <v/>
          </cell>
          <cell r="X39" t="str">
            <v/>
          </cell>
          <cell r="Y39" t="str">
            <v/>
          </cell>
          <cell r="Z39" t="str">
            <v/>
          </cell>
          <cell r="AA39" t="str">
            <v/>
          </cell>
          <cell r="AB39" t="str">
            <v/>
          </cell>
          <cell r="AC39" t="str">
            <v/>
          </cell>
          <cell r="AD39" t="str">
            <v/>
          </cell>
          <cell r="AE39" t="str">
            <v/>
          </cell>
          <cell r="AF39" t="str">
            <v/>
          </cell>
          <cell r="AG39" t="str">
            <v/>
          </cell>
          <cell r="AH39" t="str">
            <v>B0013790</v>
          </cell>
          <cell r="AI39">
            <v>1</v>
          </cell>
          <cell r="AJ39" t="str">
            <v/>
          </cell>
          <cell r="AK39" t="str">
            <v/>
          </cell>
          <cell r="AL39" t="str">
            <v/>
          </cell>
          <cell r="AM39" t="str">
            <v/>
          </cell>
          <cell r="AN39" t="str">
            <v/>
          </cell>
          <cell r="AO39" t="str">
            <v/>
          </cell>
          <cell r="AP39" t="str">
            <v/>
          </cell>
          <cell r="AQ39" t="str">
            <v/>
          </cell>
          <cell r="AR39" t="str">
            <v/>
          </cell>
          <cell r="AS39" t="str">
            <v/>
          </cell>
          <cell r="AT39" t="str">
            <v/>
          </cell>
          <cell r="AU39" t="str">
            <v/>
          </cell>
          <cell r="AV39" t="str">
            <v/>
          </cell>
          <cell r="AW39" t="str">
            <v/>
          </cell>
          <cell r="AX39" t="str">
            <v/>
          </cell>
          <cell r="AY39" t="str">
            <v/>
          </cell>
          <cell r="AZ39" t="str">
            <v/>
          </cell>
          <cell r="BA39" t="str">
            <v/>
          </cell>
          <cell r="BB39" t="str">
            <v/>
          </cell>
          <cell r="BC39" t="str">
            <v/>
          </cell>
          <cell r="BD39" t="str">
            <v/>
          </cell>
          <cell r="BE39" t="str">
            <v/>
          </cell>
          <cell r="BF39" t="str">
            <v/>
          </cell>
          <cell r="BG39" t="str">
            <v/>
          </cell>
          <cell r="BH39" t="str">
            <v/>
          </cell>
          <cell r="BI39" t="str">
            <v/>
          </cell>
          <cell r="BJ39" t="str">
            <v/>
          </cell>
          <cell r="BK39" t="str">
            <v/>
          </cell>
          <cell r="BL39"/>
          <cell r="BM39"/>
          <cell r="BN39" t="str">
            <v>T0010025</v>
          </cell>
          <cell r="BO39">
            <v>1.25</v>
          </cell>
          <cell r="BP39" t="str">
            <v/>
          </cell>
          <cell r="BQ39" t="str">
            <v/>
          </cell>
          <cell r="BR39" t="str">
            <v/>
          </cell>
          <cell r="BS39" t="str">
            <v/>
          </cell>
          <cell r="BT39" t="str">
            <v/>
          </cell>
          <cell r="BU39" t="str">
            <v/>
          </cell>
          <cell r="BV39" t="str">
            <v/>
          </cell>
          <cell r="BW39" t="str">
            <v/>
          </cell>
          <cell r="BX39" t="str">
            <v>A0030010</v>
          </cell>
          <cell r="BY39">
            <v>528</v>
          </cell>
          <cell r="BZ39" t="str">
            <v>A0040010</v>
          </cell>
          <cell r="CA39">
            <v>528</v>
          </cell>
          <cell r="CB39" t="str">
            <v/>
          </cell>
          <cell r="CC39" t="str">
            <v/>
          </cell>
          <cell r="CD39" t="str">
            <v/>
          </cell>
          <cell r="CE39" t="str">
            <v/>
          </cell>
          <cell r="CF39" t="str">
            <v/>
          </cell>
          <cell r="CG39" t="str">
            <v/>
          </cell>
          <cell r="CH39" t="str">
            <v/>
          </cell>
          <cell r="CI39" t="str">
            <v/>
          </cell>
          <cell r="CJ39" t="str">
            <v/>
          </cell>
          <cell r="CK39" t="str">
            <v/>
          </cell>
          <cell r="CL39" t="str">
            <v/>
          </cell>
          <cell r="CM39" t="str">
            <v/>
          </cell>
          <cell r="CN39" t="str">
            <v/>
          </cell>
          <cell r="CO39" t="str">
            <v/>
          </cell>
          <cell r="CP39" t="str">
            <v/>
          </cell>
          <cell r="CQ39" t="str">
            <v/>
          </cell>
          <cell r="CR39" t="str">
            <v/>
          </cell>
          <cell r="CS39" t="str">
            <v>Nota 1: Este solo es un Análisis de Precios Unitario de referencia. De ser necesario, se debe ajustar a las particularidades de cada proyecto.
Nota 2: Cuando se trate de Análisis de precios unitarios correspondientes a ítems de la propuesta económica apro</v>
          </cell>
          <cell r="CT39" t="str">
            <v>A</v>
          </cell>
        </row>
        <row r="40">
          <cell r="C40" t="str">
            <v>210,2,3</v>
          </cell>
          <cell r="D40" t="str">
            <v>m3</v>
          </cell>
          <cell r="E40" t="str">
            <v>EXCAVACIÓN EN ROCA DE PRÉSTAMOS 
(Análisis aplicado para método de voladura controlada, seguida por el retiro mecánico del material fracturado)</v>
          </cell>
          <cell r="F40" t="str">
            <v>HERMENINV</v>
          </cell>
          <cell r="G40">
            <v>0.02</v>
          </cell>
          <cell r="H40" t="str">
            <v>C0010790</v>
          </cell>
          <cell r="I40">
            <v>1.515E-2</v>
          </cell>
          <cell r="J40" t="str">
            <v>C0010270</v>
          </cell>
          <cell r="K40">
            <v>1.515E-2</v>
          </cell>
          <cell r="L40" t="str">
            <v/>
          </cell>
          <cell r="M40" t="str">
            <v/>
          </cell>
          <cell r="N40" t="str">
            <v/>
          </cell>
          <cell r="O40" t="str">
            <v/>
          </cell>
          <cell r="P40" t="str">
            <v/>
          </cell>
          <cell r="Q40" t="str">
            <v/>
          </cell>
          <cell r="R40" t="str">
            <v/>
          </cell>
          <cell r="S40" t="str">
            <v/>
          </cell>
          <cell r="T40" t="str">
            <v/>
          </cell>
          <cell r="U40" t="str">
            <v/>
          </cell>
          <cell r="V40" t="str">
            <v/>
          </cell>
          <cell r="W40" t="str">
            <v/>
          </cell>
          <cell r="X40" t="str">
            <v/>
          </cell>
          <cell r="Y40" t="str">
            <v/>
          </cell>
          <cell r="Z40" t="str">
            <v/>
          </cell>
          <cell r="AA40" t="str">
            <v/>
          </cell>
          <cell r="AB40" t="str">
            <v/>
          </cell>
          <cell r="AC40" t="str">
            <v/>
          </cell>
          <cell r="AD40" t="str">
            <v/>
          </cell>
          <cell r="AE40" t="str">
            <v/>
          </cell>
          <cell r="AF40" t="str">
            <v/>
          </cell>
          <cell r="AG40" t="str">
            <v/>
          </cell>
          <cell r="AH40" t="str">
            <v>B0013270</v>
          </cell>
          <cell r="AI40">
            <v>0.2</v>
          </cell>
          <cell r="AJ40" t="str">
            <v>B0013730</v>
          </cell>
          <cell r="AK40">
            <v>3</v>
          </cell>
          <cell r="AL40" t="str">
            <v>B0013980</v>
          </cell>
          <cell r="AM40">
            <v>0.3</v>
          </cell>
          <cell r="AN40" t="str">
            <v>B0014040</v>
          </cell>
          <cell r="AO40">
            <v>0.2</v>
          </cell>
          <cell r="AP40" t="str">
            <v>B0014420</v>
          </cell>
          <cell r="AQ40">
            <v>0.5</v>
          </cell>
          <cell r="AR40" t="str">
            <v>B0013790</v>
          </cell>
          <cell r="AS40">
            <v>1.4</v>
          </cell>
          <cell r="AT40" t="str">
            <v/>
          </cell>
          <cell r="AU40" t="str">
            <v/>
          </cell>
          <cell r="AV40" t="str">
            <v/>
          </cell>
          <cell r="AW40" t="str">
            <v/>
          </cell>
          <cell r="AX40" t="str">
            <v/>
          </cell>
          <cell r="AY40" t="str">
            <v/>
          </cell>
          <cell r="AZ40" t="str">
            <v/>
          </cell>
          <cell r="BA40" t="str">
            <v/>
          </cell>
          <cell r="BB40" t="str">
            <v/>
          </cell>
          <cell r="BC40" t="str">
            <v/>
          </cell>
          <cell r="BD40" t="str">
            <v/>
          </cell>
          <cell r="BE40" t="str">
            <v/>
          </cell>
          <cell r="BF40" t="str">
            <v/>
          </cell>
          <cell r="BG40" t="str">
            <v/>
          </cell>
          <cell r="BH40" t="str">
            <v/>
          </cell>
          <cell r="BI40" t="str">
            <v/>
          </cell>
          <cell r="BJ40" t="str">
            <v/>
          </cell>
          <cell r="BK40" t="str">
            <v/>
          </cell>
          <cell r="BL40"/>
          <cell r="BM40"/>
          <cell r="BN40" t="str">
            <v>T0010025</v>
          </cell>
          <cell r="BO40">
            <v>1.4</v>
          </cell>
          <cell r="BP40" t="str">
            <v>T0100022</v>
          </cell>
          <cell r="BQ40">
            <v>1</v>
          </cell>
          <cell r="BR40" t="str">
            <v/>
          </cell>
          <cell r="BS40" t="str">
            <v/>
          </cell>
          <cell r="BT40" t="str">
            <v/>
          </cell>
          <cell r="BU40" t="str">
            <v/>
          </cell>
          <cell r="BV40" t="str">
            <v/>
          </cell>
          <cell r="BW40" t="str">
            <v/>
          </cell>
          <cell r="BX40" t="str">
            <v>A0030010</v>
          </cell>
          <cell r="BY40">
            <v>528</v>
          </cell>
          <cell r="BZ40" t="str">
            <v>A0041001</v>
          </cell>
          <cell r="CA40">
            <v>528</v>
          </cell>
          <cell r="CB40" t="str">
            <v/>
          </cell>
          <cell r="CC40" t="str">
            <v/>
          </cell>
          <cell r="CD40" t="str">
            <v/>
          </cell>
          <cell r="CE40" t="str">
            <v/>
          </cell>
          <cell r="CF40" t="str">
            <v/>
          </cell>
          <cell r="CG40" t="str">
            <v/>
          </cell>
          <cell r="CH40" t="str">
            <v/>
          </cell>
          <cell r="CI40" t="str">
            <v/>
          </cell>
          <cell r="CJ40" t="str">
            <v/>
          </cell>
          <cell r="CK40" t="str">
            <v/>
          </cell>
          <cell r="CL40" t="str">
            <v/>
          </cell>
          <cell r="CM40" t="str">
            <v/>
          </cell>
          <cell r="CN40" t="str">
            <v/>
          </cell>
          <cell r="CO40" t="str">
            <v/>
          </cell>
          <cell r="CP40" t="str">
            <v/>
          </cell>
          <cell r="CQ40" t="str">
            <v/>
          </cell>
          <cell r="CR40" t="str">
            <v/>
          </cell>
          <cell r="CS40" t="str">
            <v>Nota 1: Este solo es un Análisis de Precios Unitario de referencia. De ser necesario, se debe ajustar a las particularidades de cada proyecto.
Nota 2: Cuando se trate de Análisis de precios unitarios correspondientes a ítems de la propuesta económica apro</v>
          </cell>
          <cell r="CT40" t="str">
            <v>A</v>
          </cell>
        </row>
        <row r="41">
          <cell r="C41" t="str">
            <v>210,2,4</v>
          </cell>
          <cell r="D41" t="str">
            <v>m3</v>
          </cell>
          <cell r="E41" t="str">
            <v>EXCAVACIÓN EN MATERIAL COMÚN DE PRÉSTAMOS
(Analisis aplicado para la excavación en banco de préstamo autorizado, con extracción mecánica de material considerando la no presencia de roca ni necesidad de clasificar el material.)</v>
          </cell>
          <cell r="F41" t="str">
            <v>HERMENINV</v>
          </cell>
          <cell r="G41">
            <v>0.01</v>
          </cell>
          <cell r="H41" t="str">
            <v>C0010790</v>
          </cell>
          <cell r="I41">
            <v>1.5151515151515152E-2</v>
          </cell>
          <cell r="J41" t="str">
            <v>C0010052</v>
          </cell>
          <cell r="K41">
            <v>1.5151515151515152E-2</v>
          </cell>
          <cell r="L41" t="str">
            <v/>
          </cell>
          <cell r="M41" t="str">
            <v/>
          </cell>
          <cell r="N41" t="str">
            <v/>
          </cell>
          <cell r="O41" t="str">
            <v/>
          </cell>
          <cell r="P41" t="str">
            <v/>
          </cell>
          <cell r="Q41" t="str">
            <v/>
          </cell>
          <cell r="R41" t="str">
            <v/>
          </cell>
          <cell r="S41" t="str">
            <v/>
          </cell>
          <cell r="T41" t="str">
            <v/>
          </cell>
          <cell r="U41" t="str">
            <v/>
          </cell>
          <cell r="V41" t="str">
            <v/>
          </cell>
          <cell r="W41" t="str">
            <v/>
          </cell>
          <cell r="X41" t="str">
            <v/>
          </cell>
          <cell r="Y41" t="str">
            <v/>
          </cell>
          <cell r="Z41" t="str">
            <v/>
          </cell>
          <cell r="AA41" t="str">
            <v/>
          </cell>
          <cell r="AB41" t="str">
            <v/>
          </cell>
          <cell r="AC41" t="str">
            <v/>
          </cell>
          <cell r="AD41" t="str">
            <v/>
          </cell>
          <cell r="AE41" t="str">
            <v/>
          </cell>
          <cell r="AF41" t="str">
            <v/>
          </cell>
          <cell r="AG41" t="str">
            <v/>
          </cell>
          <cell r="AH41" t="str">
            <v/>
          </cell>
          <cell r="AI41" t="str">
            <v/>
          </cell>
          <cell r="AJ41" t="str">
            <v/>
          </cell>
          <cell r="AK41" t="str">
            <v/>
          </cell>
          <cell r="AL41" t="str">
            <v/>
          </cell>
          <cell r="AM41" t="str">
            <v/>
          </cell>
          <cell r="AN41" t="str">
            <v/>
          </cell>
          <cell r="AO41" t="str">
            <v/>
          </cell>
          <cell r="AP41" t="str">
            <v/>
          </cell>
          <cell r="AQ41" t="str">
            <v/>
          </cell>
          <cell r="AR41" t="str">
            <v/>
          </cell>
          <cell r="AS41" t="str">
            <v/>
          </cell>
          <cell r="AT41" t="str">
            <v/>
          </cell>
          <cell r="AU41" t="str">
            <v/>
          </cell>
          <cell r="AV41" t="str">
            <v/>
          </cell>
          <cell r="AW41" t="str">
            <v/>
          </cell>
          <cell r="AX41" t="str">
            <v/>
          </cell>
          <cell r="AY41" t="str">
            <v/>
          </cell>
          <cell r="AZ41" t="str">
            <v/>
          </cell>
          <cell r="BA41" t="str">
            <v/>
          </cell>
          <cell r="BB41" t="str">
            <v/>
          </cell>
          <cell r="BC41" t="str">
            <v/>
          </cell>
          <cell r="BD41" t="str">
            <v/>
          </cell>
          <cell r="BE41" t="str">
            <v/>
          </cell>
          <cell r="BF41" t="str">
            <v/>
          </cell>
          <cell r="BG41" t="str">
            <v/>
          </cell>
          <cell r="BH41" t="str">
            <v/>
          </cell>
          <cell r="BI41" t="str">
            <v/>
          </cell>
          <cell r="BJ41" t="str">
            <v/>
          </cell>
          <cell r="BK41" t="str">
            <v/>
          </cell>
          <cell r="BL41"/>
          <cell r="BM41"/>
          <cell r="BN41" t="str">
            <v/>
          </cell>
          <cell r="BO41" t="str">
            <v/>
          </cell>
          <cell r="BP41" t="str">
            <v/>
          </cell>
          <cell r="BQ41" t="str">
            <v/>
          </cell>
          <cell r="BR41" t="str">
            <v/>
          </cell>
          <cell r="BS41" t="str">
            <v/>
          </cell>
          <cell r="BT41" t="str">
            <v/>
          </cell>
          <cell r="BU41" t="str">
            <v/>
          </cell>
          <cell r="BV41" t="str">
            <v/>
          </cell>
          <cell r="BW41" t="str">
            <v/>
          </cell>
          <cell r="BX41" t="str">
            <v>A0030010</v>
          </cell>
          <cell r="BY41">
            <v>528</v>
          </cell>
          <cell r="BZ41" t="str">
            <v/>
          </cell>
          <cell r="CA41" t="str">
            <v/>
          </cell>
          <cell r="CB41" t="str">
            <v/>
          </cell>
          <cell r="CC41" t="str">
            <v/>
          </cell>
          <cell r="CD41" t="str">
            <v/>
          </cell>
          <cell r="CE41" t="str">
            <v/>
          </cell>
          <cell r="CF41" t="str">
            <v/>
          </cell>
          <cell r="CG41" t="str">
            <v/>
          </cell>
          <cell r="CH41" t="str">
            <v/>
          </cell>
          <cell r="CI41" t="str">
            <v/>
          </cell>
          <cell r="CJ41" t="str">
            <v/>
          </cell>
          <cell r="CK41" t="str">
            <v/>
          </cell>
          <cell r="CL41" t="str">
            <v/>
          </cell>
          <cell r="CM41" t="str">
            <v/>
          </cell>
          <cell r="CN41" t="str">
            <v/>
          </cell>
          <cell r="CO41" t="str">
            <v/>
          </cell>
          <cell r="CP41" t="str">
            <v/>
          </cell>
          <cell r="CQ41" t="str">
            <v/>
          </cell>
          <cell r="CR41" t="str">
            <v/>
          </cell>
          <cell r="CS41" t="str">
            <v>Nota 1: Este solo es un Análisis de Precios Unitario de referencia. De ser necesario, se debe ajustar a las particularidades de cada proyecto.
Nota 2: Cuando se trate de Análisis de precios unitarios correspondientes a ítems de la propuesta económica apro</v>
          </cell>
          <cell r="CT41" t="str">
            <v>A</v>
          </cell>
        </row>
        <row r="42">
          <cell r="C42" t="str">
            <v>210,2,5</v>
          </cell>
          <cell r="D42" t="str">
            <v>m</v>
          </cell>
          <cell r="E42" t="str">
            <v>MATERIAL PARA EL RELLENO DE GRIETAS Y OQUEDADES 
(Análisis aplicado para excavaciones en material clasificado en elementos estructurales tipo cuneta revestida o dado de cimentación)</v>
          </cell>
          <cell r="F42" t="str">
            <v>HERMENINV</v>
          </cell>
          <cell r="G42">
            <v>0.01</v>
          </cell>
          <cell r="H42" t="str">
            <v>C0011086</v>
          </cell>
          <cell r="I42">
            <v>2.9960000000000001E-2</v>
          </cell>
          <cell r="J42" t="str">
            <v/>
          </cell>
          <cell r="K42" t="str">
            <v/>
          </cell>
          <cell r="L42" t="str">
            <v/>
          </cell>
          <cell r="M42" t="str">
            <v/>
          </cell>
          <cell r="N42" t="str">
            <v/>
          </cell>
          <cell r="O42" t="str">
            <v/>
          </cell>
          <cell r="P42" t="str">
            <v/>
          </cell>
          <cell r="Q42" t="str">
            <v/>
          </cell>
          <cell r="R42" t="str">
            <v/>
          </cell>
          <cell r="S42" t="str">
            <v/>
          </cell>
          <cell r="T42" t="str">
            <v/>
          </cell>
          <cell r="U42" t="str">
            <v/>
          </cell>
          <cell r="V42" t="str">
            <v/>
          </cell>
          <cell r="W42" t="str">
            <v/>
          </cell>
          <cell r="X42" t="str">
            <v/>
          </cell>
          <cell r="Y42" t="str">
            <v/>
          </cell>
          <cell r="Z42" t="str">
            <v/>
          </cell>
          <cell r="AA42" t="str">
            <v/>
          </cell>
          <cell r="AB42" t="str">
            <v/>
          </cell>
          <cell r="AC42" t="str">
            <v/>
          </cell>
          <cell r="AD42" t="str">
            <v/>
          </cell>
          <cell r="AE42" t="str">
            <v/>
          </cell>
          <cell r="AF42" t="str">
            <v/>
          </cell>
          <cell r="AG42" t="str">
            <v/>
          </cell>
          <cell r="AH42" t="str">
            <v>B0033297</v>
          </cell>
          <cell r="AI42">
            <v>0.32</v>
          </cell>
          <cell r="AJ42" t="str">
            <v/>
          </cell>
          <cell r="AK42" t="str">
            <v/>
          </cell>
          <cell r="AL42" t="str">
            <v/>
          </cell>
          <cell r="AM42" t="str">
            <v/>
          </cell>
          <cell r="AN42" t="str">
            <v/>
          </cell>
          <cell r="AO42" t="str">
            <v/>
          </cell>
          <cell r="AP42" t="str">
            <v/>
          </cell>
          <cell r="AQ42" t="str">
            <v/>
          </cell>
          <cell r="AR42" t="str">
            <v/>
          </cell>
          <cell r="AS42" t="str">
            <v/>
          </cell>
          <cell r="AT42" t="str">
            <v/>
          </cell>
          <cell r="AU42" t="str">
            <v/>
          </cell>
          <cell r="AV42" t="str">
            <v/>
          </cell>
          <cell r="AW42" t="str">
            <v/>
          </cell>
          <cell r="AX42" t="str">
            <v/>
          </cell>
          <cell r="AY42" t="str">
            <v/>
          </cell>
          <cell r="AZ42" t="str">
            <v/>
          </cell>
          <cell r="BA42" t="str">
            <v/>
          </cell>
          <cell r="BB42" t="str">
            <v/>
          </cell>
          <cell r="BC42" t="str">
            <v/>
          </cell>
          <cell r="BD42" t="str">
            <v/>
          </cell>
          <cell r="BE42" t="str">
            <v/>
          </cell>
          <cell r="BF42" t="str">
            <v/>
          </cell>
          <cell r="BG42" t="str">
            <v/>
          </cell>
          <cell r="BH42" t="str">
            <v/>
          </cell>
          <cell r="BI42" t="str">
            <v/>
          </cell>
          <cell r="BJ42" t="str">
            <v/>
          </cell>
          <cell r="BK42" t="str">
            <v/>
          </cell>
          <cell r="BL42"/>
          <cell r="BM42"/>
          <cell r="BN42" t="str">
            <v/>
          </cell>
          <cell r="BO42" t="str">
            <v/>
          </cell>
          <cell r="BP42" t="str">
            <v/>
          </cell>
          <cell r="BQ42" t="str">
            <v/>
          </cell>
          <cell r="BR42" t="str">
            <v/>
          </cell>
          <cell r="BS42" t="str">
            <v/>
          </cell>
          <cell r="BT42" t="str">
            <v/>
          </cell>
          <cell r="BU42" t="str">
            <v/>
          </cell>
          <cell r="BV42" t="str">
            <v/>
          </cell>
          <cell r="BW42" t="str">
            <v/>
          </cell>
          <cell r="BX42" t="str">
            <v>A0030010</v>
          </cell>
          <cell r="BY42">
            <v>33.375</v>
          </cell>
          <cell r="BZ42" t="str">
            <v>A0040010</v>
          </cell>
          <cell r="CA42">
            <v>33.375</v>
          </cell>
          <cell r="CB42" t="str">
            <v/>
          </cell>
          <cell r="CC42" t="str">
            <v/>
          </cell>
          <cell r="CD42" t="str">
            <v/>
          </cell>
          <cell r="CE42" t="str">
            <v/>
          </cell>
          <cell r="CF42" t="str">
            <v/>
          </cell>
          <cell r="CG42" t="str">
            <v/>
          </cell>
          <cell r="CH42" t="str">
            <v/>
          </cell>
          <cell r="CI42" t="str">
            <v/>
          </cell>
          <cell r="CJ42" t="str">
            <v/>
          </cell>
          <cell r="CK42" t="str">
            <v/>
          </cell>
          <cell r="CL42" t="str">
            <v/>
          </cell>
          <cell r="CM42" t="str">
            <v/>
          </cell>
          <cell r="CN42" t="str">
            <v/>
          </cell>
          <cell r="CO42" t="str">
            <v/>
          </cell>
          <cell r="CP42" t="str">
            <v/>
          </cell>
          <cell r="CQ42" t="str">
            <v/>
          </cell>
          <cell r="CR42" t="str">
            <v/>
          </cell>
          <cell r="CS42" t="str">
            <v>Nota 1: Este solo es un Análisis de Precios Unitario de referencia. De ser necesario, se debe ajustar a las particularidades de cada proyecto.
Nota 2: Cuando se trate de Análisis de precios unitarios correspondientes a ítems de la propuesta económica apro</v>
          </cell>
          <cell r="CT42" t="str">
            <v>A</v>
          </cell>
        </row>
        <row r="43">
          <cell r="C43" t="str">
            <v>211,1</v>
          </cell>
          <cell r="D43" t="str">
            <v>m3</v>
          </cell>
          <cell r="E43" t="str">
            <v>REMOCIÓN DE DERRUMBES
(Análisis aplicado para material rocoso suelto, con equipo mecánico, carga a camión y transporte a botadero o sitio de disposición)</v>
          </cell>
          <cell r="F43" t="str">
            <v>HERMENINV</v>
          </cell>
          <cell r="G43">
            <v>0.05</v>
          </cell>
          <cell r="H43" t="str">
            <v>C0010790</v>
          </cell>
          <cell r="I43">
            <v>1.7389999999999999E-2</v>
          </cell>
          <cell r="J43" t="str">
            <v>C0010140</v>
          </cell>
          <cell r="K43">
            <v>1.7389999999999999E-2</v>
          </cell>
          <cell r="L43" t="str">
            <v/>
          </cell>
          <cell r="M43" t="str">
            <v/>
          </cell>
          <cell r="N43" t="str">
            <v/>
          </cell>
          <cell r="O43" t="str">
            <v/>
          </cell>
          <cell r="P43" t="str">
            <v/>
          </cell>
          <cell r="Q43" t="str">
            <v/>
          </cell>
          <cell r="R43" t="str">
            <v/>
          </cell>
          <cell r="S43" t="str">
            <v/>
          </cell>
          <cell r="T43" t="str">
            <v/>
          </cell>
          <cell r="U43" t="str">
            <v/>
          </cell>
          <cell r="V43" t="str">
            <v/>
          </cell>
          <cell r="W43" t="str">
            <v/>
          </cell>
          <cell r="X43" t="str">
            <v/>
          </cell>
          <cell r="Y43" t="str">
            <v/>
          </cell>
          <cell r="Z43" t="str">
            <v/>
          </cell>
          <cell r="AA43" t="str">
            <v/>
          </cell>
          <cell r="AB43" t="str">
            <v/>
          </cell>
          <cell r="AC43" t="str">
            <v/>
          </cell>
          <cell r="AD43" t="str">
            <v/>
          </cell>
          <cell r="AE43" t="str">
            <v/>
          </cell>
          <cell r="AF43" t="str">
            <v/>
          </cell>
          <cell r="AG43" t="str">
            <v/>
          </cell>
          <cell r="AH43" t="str">
            <v>B0013791</v>
          </cell>
          <cell r="AI43">
            <v>1</v>
          </cell>
          <cell r="AJ43" t="str">
            <v/>
          </cell>
          <cell r="AK43" t="str">
            <v/>
          </cell>
          <cell r="AL43" t="str">
            <v/>
          </cell>
          <cell r="AM43" t="str">
            <v/>
          </cell>
          <cell r="AN43" t="str">
            <v/>
          </cell>
          <cell r="AO43" t="str">
            <v/>
          </cell>
          <cell r="AP43" t="str">
            <v/>
          </cell>
          <cell r="AQ43" t="str">
            <v/>
          </cell>
          <cell r="AR43" t="str">
            <v/>
          </cell>
          <cell r="AS43" t="str">
            <v/>
          </cell>
          <cell r="AT43" t="str">
            <v/>
          </cell>
          <cell r="AU43" t="str">
            <v/>
          </cell>
          <cell r="AV43" t="str">
            <v/>
          </cell>
          <cell r="AW43" t="str">
            <v/>
          </cell>
          <cell r="AX43" t="str">
            <v/>
          </cell>
          <cell r="AY43" t="str">
            <v/>
          </cell>
          <cell r="AZ43" t="str">
            <v/>
          </cell>
          <cell r="BA43" t="str">
            <v/>
          </cell>
          <cell r="BB43" t="str">
            <v/>
          </cell>
          <cell r="BC43" t="str">
            <v/>
          </cell>
          <cell r="BD43" t="str">
            <v/>
          </cell>
          <cell r="BE43" t="str">
            <v/>
          </cell>
          <cell r="BF43" t="str">
            <v/>
          </cell>
          <cell r="BG43" t="str">
            <v/>
          </cell>
          <cell r="BH43" t="str">
            <v/>
          </cell>
          <cell r="BI43" t="str">
            <v/>
          </cell>
          <cell r="BJ43" t="str">
            <v/>
          </cell>
          <cell r="BK43" t="str">
            <v/>
          </cell>
          <cell r="BL43"/>
          <cell r="BM43"/>
          <cell r="BN43" t="str">
            <v>T0010036</v>
          </cell>
          <cell r="BO43">
            <v>1</v>
          </cell>
          <cell r="BP43" t="str">
            <v/>
          </cell>
          <cell r="BQ43" t="str">
            <v/>
          </cell>
          <cell r="BR43" t="str">
            <v/>
          </cell>
          <cell r="BS43" t="str">
            <v/>
          </cell>
          <cell r="BT43" t="str">
            <v/>
          </cell>
          <cell r="BU43" t="str">
            <v/>
          </cell>
          <cell r="BV43" t="str">
            <v/>
          </cell>
          <cell r="BW43" t="str">
            <v/>
          </cell>
          <cell r="BX43" t="str">
            <v>A0030020</v>
          </cell>
          <cell r="BY43">
            <v>346</v>
          </cell>
          <cell r="BZ43" t="str">
            <v/>
          </cell>
          <cell r="CA43" t="str">
            <v/>
          </cell>
          <cell r="CB43" t="str">
            <v/>
          </cell>
          <cell r="CC43" t="str">
            <v/>
          </cell>
          <cell r="CD43" t="str">
            <v/>
          </cell>
          <cell r="CE43" t="str">
            <v/>
          </cell>
          <cell r="CF43" t="str">
            <v/>
          </cell>
          <cell r="CG43" t="str">
            <v/>
          </cell>
          <cell r="CH43" t="str">
            <v/>
          </cell>
          <cell r="CI43" t="str">
            <v/>
          </cell>
          <cell r="CJ43" t="str">
            <v/>
          </cell>
          <cell r="CK43" t="str">
            <v/>
          </cell>
          <cell r="CL43" t="str">
            <v/>
          </cell>
          <cell r="CM43" t="str">
            <v/>
          </cell>
          <cell r="CN43" t="str">
            <v/>
          </cell>
          <cell r="CO43" t="str">
            <v/>
          </cell>
          <cell r="CP43" t="str">
            <v/>
          </cell>
          <cell r="CQ43" t="str">
            <v/>
          </cell>
          <cell r="CR43" t="str">
            <v/>
          </cell>
          <cell r="CS43" t="str">
            <v>Nota 1: Este solo es un Análisis de Precios Unitario de referencia. De ser necesario, se debe ajustar a las particularidades de cada proyecto.
Nota 2: Cuando se trate de Análisis de precios unitarios correspondientes a ítems de la propuesta económica apro</v>
          </cell>
          <cell r="CT43" t="str">
            <v>A</v>
          </cell>
        </row>
        <row r="44">
          <cell r="C44" t="str">
            <v>220,1</v>
          </cell>
          <cell r="D44" t="str">
            <v>m3</v>
          </cell>
          <cell r="E44" t="str">
            <v>TERRAPLENES
(Análisis aplicado para la construcción de terraplén, con compactación promedio superior al 90% para cimientos, espaldones y núcleos, y al 95% para la corona, según ensayo INV E-142 con 90% de confianza.)</v>
          </cell>
          <cell r="F44" t="str">
            <v>HERMENINV</v>
          </cell>
          <cell r="G44">
            <v>0.05</v>
          </cell>
          <cell r="H44" t="str">
            <v>C0010150</v>
          </cell>
          <cell r="I44">
            <v>0.02</v>
          </cell>
          <cell r="J44" t="str">
            <v>C0010610</v>
          </cell>
          <cell r="K44">
            <v>0.02</v>
          </cell>
          <cell r="L44" t="str">
            <v>C0010923</v>
          </cell>
          <cell r="M44">
            <v>0.02</v>
          </cell>
          <cell r="N44" t="str">
            <v>C0010052</v>
          </cell>
          <cell r="O44">
            <v>0.02</v>
          </cell>
          <cell r="P44"/>
          <cell r="Q44"/>
          <cell r="R44" t="str">
            <v/>
          </cell>
          <cell r="S44" t="str">
            <v/>
          </cell>
          <cell r="T44" t="str">
            <v/>
          </cell>
          <cell r="U44" t="str">
            <v/>
          </cell>
          <cell r="V44" t="str">
            <v/>
          </cell>
          <cell r="W44" t="str">
            <v/>
          </cell>
          <cell r="X44" t="str">
            <v/>
          </cell>
          <cell r="Y44" t="str">
            <v/>
          </cell>
          <cell r="Z44" t="str">
            <v/>
          </cell>
          <cell r="AA44" t="str">
            <v/>
          </cell>
          <cell r="AB44" t="str">
            <v/>
          </cell>
          <cell r="AC44" t="str">
            <v/>
          </cell>
          <cell r="AD44" t="str">
            <v/>
          </cell>
          <cell r="AE44" t="str">
            <v/>
          </cell>
          <cell r="AF44" t="str">
            <v/>
          </cell>
          <cell r="AG44" t="str">
            <v/>
          </cell>
          <cell r="AH44" t="str">
            <v>B0063200</v>
          </cell>
          <cell r="AI44">
            <v>30</v>
          </cell>
          <cell r="AJ44"/>
          <cell r="AK44" t="str">
            <v/>
          </cell>
          <cell r="AL44" t="str">
            <v/>
          </cell>
          <cell r="AM44" t="str">
            <v/>
          </cell>
          <cell r="AN44" t="str">
            <v/>
          </cell>
          <cell r="AO44" t="str">
            <v/>
          </cell>
          <cell r="AP44" t="str">
            <v/>
          </cell>
          <cell r="AQ44" t="str">
            <v/>
          </cell>
          <cell r="AR44" t="str">
            <v/>
          </cell>
          <cell r="AS44" t="str">
            <v/>
          </cell>
          <cell r="AT44" t="str">
            <v/>
          </cell>
          <cell r="AU44" t="str">
            <v/>
          </cell>
          <cell r="AV44" t="str">
            <v/>
          </cell>
          <cell r="AW44" t="str">
            <v/>
          </cell>
          <cell r="AX44" t="str">
            <v/>
          </cell>
          <cell r="AY44" t="str">
            <v/>
          </cell>
          <cell r="AZ44" t="str">
            <v/>
          </cell>
          <cell r="BA44" t="str">
            <v/>
          </cell>
          <cell r="BB44" t="str">
            <v/>
          </cell>
          <cell r="BC44" t="str">
            <v/>
          </cell>
          <cell r="BD44" t="str">
            <v/>
          </cell>
          <cell r="BE44" t="str">
            <v/>
          </cell>
          <cell r="BF44" t="str">
            <v/>
          </cell>
          <cell r="BG44" t="str">
            <v/>
          </cell>
          <cell r="BH44" t="str">
            <v/>
          </cell>
          <cell r="BI44" t="str">
            <v/>
          </cell>
          <cell r="BJ44" t="str">
            <v/>
          </cell>
          <cell r="BK44" t="str">
            <v/>
          </cell>
          <cell r="BL44"/>
          <cell r="BM44"/>
          <cell r="BN44" t="str">
            <v/>
          </cell>
          <cell r="BO44" t="str">
            <v/>
          </cell>
          <cell r="BP44" t="str">
            <v/>
          </cell>
          <cell r="BQ44" t="str">
            <v/>
          </cell>
          <cell r="BR44" t="str">
            <v/>
          </cell>
          <cell r="BS44" t="str">
            <v/>
          </cell>
          <cell r="BT44" t="str">
            <v/>
          </cell>
          <cell r="BU44" t="str">
            <v/>
          </cell>
          <cell r="BV44" t="str">
            <v/>
          </cell>
          <cell r="BW44" t="str">
            <v/>
          </cell>
          <cell r="BX44" t="str">
            <v>A0040010</v>
          </cell>
          <cell r="BY44">
            <v>400</v>
          </cell>
          <cell r="BZ44" t="str">
            <v>A0030010</v>
          </cell>
          <cell r="CA44">
            <v>400</v>
          </cell>
          <cell r="CB44" t="str">
            <v/>
          </cell>
          <cell r="CC44" t="str">
            <v/>
          </cell>
          <cell r="CD44" t="str">
            <v/>
          </cell>
          <cell r="CE44" t="str">
            <v/>
          </cell>
          <cell r="CF44" t="str">
            <v/>
          </cell>
          <cell r="CG44" t="str">
            <v/>
          </cell>
          <cell r="CH44" t="str">
            <v/>
          </cell>
          <cell r="CI44" t="str">
            <v/>
          </cell>
          <cell r="CJ44" t="str">
            <v/>
          </cell>
          <cell r="CK44" t="str">
            <v/>
          </cell>
          <cell r="CL44" t="str">
            <v/>
          </cell>
          <cell r="CM44" t="str">
            <v/>
          </cell>
          <cell r="CN44" t="str">
            <v/>
          </cell>
          <cell r="CO44" t="str">
            <v/>
          </cell>
          <cell r="CP44" t="str">
            <v/>
          </cell>
          <cell r="CQ44" t="str">
            <v/>
          </cell>
          <cell r="CR44" t="str">
            <v/>
          </cell>
          <cell r="CS44" t="str">
            <v>Nota 1: Este solo es un Análisis de Precios Unitario de referencia. De ser necesario, se debe ajustar a las particularidades de cada proyecto.
Nota 2: Cuando se trate de Análisis de precios unitarios correspondientes a ítems de la propuesta económica apro</v>
          </cell>
          <cell r="CT44" t="str">
            <v>A</v>
          </cell>
        </row>
        <row r="45">
          <cell r="C45" t="str">
            <v>221,1</v>
          </cell>
          <cell r="D45" t="str">
            <v>m3</v>
          </cell>
          <cell r="E45" t="str">
            <v>PEDRAPLÉN COMPACTO
(Análisis aplicado para construcción de pedraplén)</v>
          </cell>
          <cell r="F45" t="str">
            <v>HERMENINV</v>
          </cell>
          <cell r="G45">
            <v>0.05</v>
          </cell>
          <cell r="H45" t="str">
            <v>C0010923</v>
          </cell>
          <cell r="I45">
            <v>2.5000000000000001E-2</v>
          </cell>
          <cell r="J45" t="str">
            <v>C0010052</v>
          </cell>
          <cell r="K45">
            <v>2.5000000000000001E-2</v>
          </cell>
          <cell r="L45"/>
          <cell r="M45"/>
          <cell r="N45" t="str">
            <v/>
          </cell>
          <cell r="O45" t="str">
            <v/>
          </cell>
          <cell r="P45" t="str">
            <v/>
          </cell>
          <cell r="Q45" t="str">
            <v/>
          </cell>
          <cell r="R45" t="str">
            <v/>
          </cell>
          <cell r="S45" t="str">
            <v/>
          </cell>
          <cell r="T45" t="str">
            <v/>
          </cell>
          <cell r="U45" t="str">
            <v/>
          </cell>
          <cell r="V45" t="str">
            <v/>
          </cell>
          <cell r="W45" t="str">
            <v/>
          </cell>
          <cell r="X45" t="str">
            <v/>
          </cell>
          <cell r="Y45" t="str">
            <v/>
          </cell>
          <cell r="Z45" t="str">
            <v/>
          </cell>
          <cell r="AA45" t="str">
            <v/>
          </cell>
          <cell r="AB45" t="str">
            <v/>
          </cell>
          <cell r="AC45" t="str">
            <v/>
          </cell>
          <cell r="AD45" t="str">
            <v/>
          </cell>
          <cell r="AE45" t="str">
            <v/>
          </cell>
          <cell r="AF45" t="str">
            <v/>
          </cell>
          <cell r="AG45" t="str">
            <v/>
          </cell>
          <cell r="AH45" t="str">
            <v>B0063200</v>
          </cell>
          <cell r="AI45">
            <v>30</v>
          </cell>
          <cell r="AJ45" t="str">
            <v/>
          </cell>
          <cell r="AK45" t="str">
            <v/>
          </cell>
          <cell r="AL45" t="str">
            <v/>
          </cell>
          <cell r="AM45" t="str">
            <v/>
          </cell>
          <cell r="AN45" t="str">
            <v/>
          </cell>
          <cell r="AO45" t="str">
            <v/>
          </cell>
          <cell r="AP45" t="str">
            <v/>
          </cell>
          <cell r="AQ45" t="str">
            <v/>
          </cell>
          <cell r="AR45" t="str">
            <v/>
          </cell>
          <cell r="AS45" t="str">
            <v/>
          </cell>
          <cell r="AT45" t="str">
            <v/>
          </cell>
          <cell r="AU45" t="str">
            <v/>
          </cell>
          <cell r="AV45" t="str">
            <v/>
          </cell>
          <cell r="AW45" t="str">
            <v/>
          </cell>
          <cell r="AX45" t="str">
            <v/>
          </cell>
          <cell r="AY45" t="str">
            <v/>
          </cell>
          <cell r="AZ45" t="str">
            <v/>
          </cell>
          <cell r="BA45" t="str">
            <v/>
          </cell>
          <cell r="BB45" t="str">
            <v/>
          </cell>
          <cell r="BC45" t="str">
            <v/>
          </cell>
          <cell r="BD45" t="str">
            <v/>
          </cell>
          <cell r="BE45" t="str">
            <v/>
          </cell>
          <cell r="BF45" t="str">
            <v/>
          </cell>
          <cell r="BG45" t="str">
            <v/>
          </cell>
          <cell r="BH45" t="str">
            <v/>
          </cell>
          <cell r="BI45" t="str">
            <v/>
          </cell>
          <cell r="BJ45" t="str">
            <v/>
          </cell>
          <cell r="BK45" t="str">
            <v/>
          </cell>
          <cell r="BL45"/>
          <cell r="BM45"/>
          <cell r="BN45" t="str">
            <v/>
          </cell>
          <cell r="BO45" t="str">
            <v/>
          </cell>
          <cell r="BP45" t="str">
            <v/>
          </cell>
          <cell r="BQ45" t="str">
            <v/>
          </cell>
          <cell r="BR45" t="str">
            <v/>
          </cell>
          <cell r="BS45" t="str">
            <v/>
          </cell>
          <cell r="BT45" t="str">
            <v/>
          </cell>
          <cell r="BU45" t="str">
            <v/>
          </cell>
          <cell r="BV45" t="str">
            <v/>
          </cell>
          <cell r="BW45" t="str">
            <v/>
          </cell>
          <cell r="BX45" t="str">
            <v>A0040010</v>
          </cell>
          <cell r="BY45">
            <v>320</v>
          </cell>
          <cell r="BZ45" t="str">
            <v>A0030010</v>
          </cell>
          <cell r="CA45">
            <v>320</v>
          </cell>
          <cell r="CB45" t="str">
            <v/>
          </cell>
          <cell r="CC45" t="str">
            <v/>
          </cell>
          <cell r="CD45" t="str">
            <v/>
          </cell>
          <cell r="CE45" t="str">
            <v/>
          </cell>
          <cell r="CF45" t="str">
            <v/>
          </cell>
          <cell r="CG45" t="str">
            <v/>
          </cell>
          <cell r="CH45" t="str">
            <v/>
          </cell>
          <cell r="CI45" t="str">
            <v/>
          </cell>
          <cell r="CJ45" t="str">
            <v/>
          </cell>
          <cell r="CK45" t="str">
            <v/>
          </cell>
          <cell r="CL45" t="str">
            <v/>
          </cell>
          <cell r="CM45" t="str">
            <v/>
          </cell>
          <cell r="CN45" t="str">
            <v/>
          </cell>
          <cell r="CO45" t="str">
            <v/>
          </cell>
          <cell r="CP45" t="str">
            <v/>
          </cell>
          <cell r="CQ45" t="str">
            <v/>
          </cell>
          <cell r="CR45" t="str">
            <v/>
          </cell>
          <cell r="CS45" t="str">
            <v>Nota 1: Este solo es un Análisis de Precios Unitario de referencia. De ser necesario, se debe ajustar a las particularidades de cada proyecto.
Nota 2: Cuando se trate de Análisis de precios unitarios correspondientes a ítems de la propuesta económica apro</v>
          </cell>
          <cell r="CT45" t="str">
            <v>A</v>
          </cell>
        </row>
        <row r="46">
          <cell r="C46" t="str">
            <v>221,2</v>
          </cell>
          <cell r="D46" t="str">
            <v>m3</v>
          </cell>
          <cell r="E46" t="str">
            <v>PEDRAPLÉN SUELTO
(Análisis aplicado para construcción de pedraplen con material granular extendido sin compactación)</v>
          </cell>
          <cell r="F46" t="str">
            <v>HERMENINV</v>
          </cell>
          <cell r="G46">
            <v>0.05</v>
          </cell>
          <cell r="H46" t="str">
            <v>C0010052</v>
          </cell>
          <cell r="I46">
            <v>2.5000000000000001E-2</v>
          </cell>
          <cell r="J46"/>
          <cell r="K46"/>
          <cell r="L46" t="str">
            <v/>
          </cell>
          <cell r="M46" t="str">
            <v/>
          </cell>
          <cell r="N46" t="str">
            <v/>
          </cell>
          <cell r="O46" t="str">
            <v/>
          </cell>
          <cell r="P46" t="str">
            <v/>
          </cell>
          <cell r="Q46" t="str">
            <v/>
          </cell>
          <cell r="R46" t="str">
            <v/>
          </cell>
          <cell r="S46" t="str">
            <v/>
          </cell>
          <cell r="T46" t="str">
            <v/>
          </cell>
          <cell r="U46" t="str">
            <v/>
          </cell>
          <cell r="V46" t="str">
            <v/>
          </cell>
          <cell r="W46" t="str">
            <v/>
          </cell>
          <cell r="X46" t="str">
            <v/>
          </cell>
          <cell r="Y46" t="str">
            <v/>
          </cell>
          <cell r="Z46" t="str">
            <v/>
          </cell>
          <cell r="AA46" t="str">
            <v/>
          </cell>
          <cell r="AB46" t="str">
            <v/>
          </cell>
          <cell r="AC46" t="str">
            <v/>
          </cell>
          <cell r="AD46" t="str">
            <v/>
          </cell>
          <cell r="AE46" t="str">
            <v/>
          </cell>
          <cell r="AF46" t="str">
            <v/>
          </cell>
          <cell r="AG46" t="str">
            <v/>
          </cell>
          <cell r="AH46" t="str">
            <v>B0063200</v>
          </cell>
          <cell r="AI46">
            <v>10</v>
          </cell>
          <cell r="AJ46" t="str">
            <v/>
          </cell>
          <cell r="AK46" t="str">
            <v/>
          </cell>
          <cell r="AL46" t="str">
            <v/>
          </cell>
          <cell r="AM46" t="str">
            <v/>
          </cell>
          <cell r="AN46" t="str">
            <v/>
          </cell>
          <cell r="AO46" t="str">
            <v/>
          </cell>
          <cell r="AP46" t="str">
            <v/>
          </cell>
          <cell r="AQ46" t="str">
            <v/>
          </cell>
          <cell r="AR46" t="str">
            <v/>
          </cell>
          <cell r="AS46" t="str">
            <v/>
          </cell>
          <cell r="AT46" t="str">
            <v/>
          </cell>
          <cell r="AU46" t="str">
            <v/>
          </cell>
          <cell r="AV46" t="str">
            <v/>
          </cell>
          <cell r="AW46" t="str">
            <v/>
          </cell>
          <cell r="AX46" t="str">
            <v/>
          </cell>
          <cell r="AY46" t="str">
            <v/>
          </cell>
          <cell r="AZ46" t="str">
            <v/>
          </cell>
          <cell r="BA46" t="str">
            <v/>
          </cell>
          <cell r="BB46" t="str">
            <v/>
          </cell>
          <cell r="BC46" t="str">
            <v/>
          </cell>
          <cell r="BD46" t="str">
            <v/>
          </cell>
          <cell r="BE46" t="str">
            <v/>
          </cell>
          <cell r="BF46" t="str">
            <v/>
          </cell>
          <cell r="BG46" t="str">
            <v/>
          </cell>
          <cell r="BH46" t="str">
            <v/>
          </cell>
          <cell r="BI46" t="str">
            <v/>
          </cell>
          <cell r="BJ46" t="str">
            <v/>
          </cell>
          <cell r="BK46" t="str">
            <v/>
          </cell>
          <cell r="BL46"/>
          <cell r="BM46"/>
          <cell r="BN46" t="str">
            <v/>
          </cell>
          <cell r="BO46" t="str">
            <v/>
          </cell>
          <cell r="BP46" t="str">
            <v/>
          </cell>
          <cell r="BQ46" t="str">
            <v/>
          </cell>
          <cell r="BR46" t="str">
            <v/>
          </cell>
          <cell r="BS46" t="str">
            <v/>
          </cell>
          <cell r="BT46" t="str">
            <v/>
          </cell>
          <cell r="BU46" t="str">
            <v/>
          </cell>
          <cell r="BV46" t="str">
            <v/>
          </cell>
          <cell r="BW46" t="str">
            <v/>
          </cell>
          <cell r="BX46" t="str">
            <v>A0040010</v>
          </cell>
          <cell r="BY46">
            <v>320</v>
          </cell>
          <cell r="BZ46" t="str">
            <v>A0030010</v>
          </cell>
          <cell r="CA46">
            <v>320</v>
          </cell>
          <cell r="CB46" t="str">
            <v/>
          </cell>
          <cell r="CC46" t="str">
            <v/>
          </cell>
          <cell r="CD46" t="str">
            <v/>
          </cell>
          <cell r="CE46" t="str">
            <v/>
          </cell>
          <cell r="CF46" t="str">
            <v/>
          </cell>
          <cell r="CG46" t="str">
            <v/>
          </cell>
          <cell r="CH46" t="str">
            <v/>
          </cell>
          <cell r="CI46" t="str">
            <v/>
          </cell>
          <cell r="CJ46" t="str">
            <v/>
          </cell>
          <cell r="CK46" t="str">
            <v/>
          </cell>
          <cell r="CL46" t="str">
            <v/>
          </cell>
          <cell r="CM46" t="str">
            <v/>
          </cell>
          <cell r="CN46" t="str">
            <v/>
          </cell>
          <cell r="CO46" t="str">
            <v/>
          </cell>
          <cell r="CP46" t="str">
            <v/>
          </cell>
          <cell r="CQ46" t="str">
            <v/>
          </cell>
          <cell r="CR46" t="str">
            <v/>
          </cell>
          <cell r="CS46" t="str">
            <v>Nota 1: Este solo es un Análisis de Precios Unitario de referencia. De ser necesario, se debe ajustar a las particularidades de cada proyecto.
Nota 2: Cuando se trate de Análisis de precios unitarios correspondientes a ítems de la propuesta económica apro</v>
          </cell>
          <cell r="CT46" t="str">
            <v>A</v>
          </cell>
        </row>
        <row r="47">
          <cell r="C47" t="str">
            <v>223,1</v>
          </cell>
          <cell r="D47" t="str">
            <v>m2</v>
          </cell>
          <cell r="E47" t="str">
            <v>GEOTEXTIL DE REFUERZO TIPO ____ PARA TERRAPLENES REFORZADOS CON GEOSINTÉTICOS.  
(Análisis aplicado para el suministro,  despliegue, solape y anclaje de geotextil de refuerzo de polipropileno tejido con resistencia Grab mínima de 1400 N)</v>
          </cell>
          <cell r="F47" t="str">
            <v>HERMENINV</v>
          </cell>
          <cell r="G47">
            <v>0.01</v>
          </cell>
          <cell r="H47" t="str">
            <v/>
          </cell>
          <cell r="I47" t="str">
            <v/>
          </cell>
          <cell r="J47" t="str">
            <v/>
          </cell>
          <cell r="K47" t="str">
            <v/>
          </cell>
          <cell r="L47" t="str">
            <v/>
          </cell>
          <cell r="M47" t="str">
            <v/>
          </cell>
          <cell r="N47" t="str">
            <v/>
          </cell>
          <cell r="O47" t="str">
            <v/>
          </cell>
          <cell r="P47" t="str">
            <v/>
          </cell>
          <cell r="Q47" t="str">
            <v/>
          </cell>
          <cell r="R47" t="str">
            <v/>
          </cell>
          <cell r="S47" t="str">
            <v/>
          </cell>
          <cell r="T47" t="str">
            <v/>
          </cell>
          <cell r="U47" t="str">
            <v/>
          </cell>
          <cell r="V47" t="str">
            <v/>
          </cell>
          <cell r="W47" t="str">
            <v/>
          </cell>
          <cell r="X47" t="str">
            <v/>
          </cell>
          <cell r="Y47" t="str">
            <v/>
          </cell>
          <cell r="Z47" t="str">
            <v/>
          </cell>
          <cell r="AA47" t="str">
            <v/>
          </cell>
          <cell r="AB47" t="str">
            <v/>
          </cell>
          <cell r="AC47" t="str">
            <v/>
          </cell>
          <cell r="AD47" t="str">
            <v/>
          </cell>
          <cell r="AE47" t="str">
            <v/>
          </cell>
          <cell r="AF47" t="str">
            <v/>
          </cell>
          <cell r="AG47" t="str">
            <v/>
          </cell>
          <cell r="AH47" t="str">
            <v>B025001</v>
          </cell>
          <cell r="AI47">
            <v>1.2</v>
          </cell>
          <cell r="AJ47" t="str">
            <v>B0033280</v>
          </cell>
          <cell r="AK47">
            <v>3.5000000000000001E-3</v>
          </cell>
          <cell r="AL47" t="str">
            <v>B0033100</v>
          </cell>
          <cell r="AM47">
            <v>8.6999999999999994E-3</v>
          </cell>
          <cell r="AN47" t="str">
            <v/>
          </cell>
          <cell r="AO47" t="str">
            <v/>
          </cell>
          <cell r="AP47" t="str">
            <v/>
          </cell>
          <cell r="AQ47" t="str">
            <v/>
          </cell>
          <cell r="AR47" t="str">
            <v/>
          </cell>
          <cell r="AS47" t="str">
            <v/>
          </cell>
          <cell r="AT47" t="str">
            <v/>
          </cell>
          <cell r="AU47" t="str">
            <v/>
          </cell>
          <cell r="AV47" t="str">
            <v/>
          </cell>
          <cell r="AW47" t="str">
            <v/>
          </cell>
          <cell r="AX47" t="str">
            <v/>
          </cell>
          <cell r="AY47" t="str">
            <v/>
          </cell>
          <cell r="AZ47" t="str">
            <v/>
          </cell>
          <cell r="BA47" t="str">
            <v/>
          </cell>
          <cell r="BB47" t="str">
            <v/>
          </cell>
          <cell r="BC47" t="str">
            <v/>
          </cell>
          <cell r="BD47" t="str">
            <v/>
          </cell>
          <cell r="BE47" t="str">
            <v/>
          </cell>
          <cell r="BF47" t="str">
            <v/>
          </cell>
          <cell r="BG47" t="str">
            <v/>
          </cell>
          <cell r="BH47" t="str">
            <v/>
          </cell>
          <cell r="BI47" t="str">
            <v/>
          </cell>
          <cell r="BJ47" t="str">
            <v/>
          </cell>
          <cell r="BK47" t="str">
            <v/>
          </cell>
          <cell r="BL47"/>
          <cell r="BM47"/>
          <cell r="BN47" t="str">
            <v/>
          </cell>
          <cell r="BO47" t="str">
            <v/>
          </cell>
          <cell r="BP47" t="str">
            <v/>
          </cell>
          <cell r="BQ47" t="str">
            <v/>
          </cell>
          <cell r="BR47" t="str">
            <v/>
          </cell>
          <cell r="BS47" t="str">
            <v/>
          </cell>
          <cell r="BT47" t="str">
            <v/>
          </cell>
          <cell r="BU47" t="str">
            <v/>
          </cell>
          <cell r="BV47" t="str">
            <v/>
          </cell>
          <cell r="BW47" t="str">
            <v/>
          </cell>
          <cell r="BX47" t="str">
            <v>A0030020</v>
          </cell>
          <cell r="BY47">
            <v>1000</v>
          </cell>
          <cell r="BZ47" t="str">
            <v>A0040010</v>
          </cell>
          <cell r="CA47">
            <v>1000</v>
          </cell>
          <cell r="CB47" t="str">
            <v/>
          </cell>
          <cell r="CC47" t="str">
            <v/>
          </cell>
          <cell r="CD47" t="str">
            <v/>
          </cell>
          <cell r="CE47" t="str">
            <v/>
          </cell>
          <cell r="CF47" t="str">
            <v/>
          </cell>
          <cell r="CG47" t="str">
            <v/>
          </cell>
          <cell r="CH47" t="str">
            <v/>
          </cell>
          <cell r="CI47" t="str">
            <v/>
          </cell>
          <cell r="CJ47" t="str">
            <v/>
          </cell>
          <cell r="CK47" t="str">
            <v/>
          </cell>
          <cell r="CL47" t="str">
            <v/>
          </cell>
          <cell r="CM47" t="str">
            <v/>
          </cell>
          <cell r="CN47" t="str">
            <v/>
          </cell>
          <cell r="CO47" t="str">
            <v/>
          </cell>
          <cell r="CP47" t="str">
            <v/>
          </cell>
          <cell r="CQ47" t="str">
            <v/>
          </cell>
          <cell r="CR47" t="str">
            <v/>
          </cell>
          <cell r="CS47" t="str">
            <v>Nota 1: Este solo es un Análisis de Precios Unitario de referencia. De ser necesario, se debe ajustar a las particularidades de cada proyecto.
Nota 2: Cuando se trate de Análisis de precios unitarios correspondientes a ítems de la propuesta económica apro</v>
          </cell>
          <cell r="CT47" t="str">
            <v>C</v>
          </cell>
        </row>
        <row r="48">
          <cell r="C48" t="str">
            <v>223,2</v>
          </cell>
          <cell r="D48" t="str">
            <v>m2</v>
          </cell>
          <cell r="E48" t="str">
            <v>GEOMALLA DE REFUERZO TIPO ____ PARA TERRAPLENES REFORZADOS CON GEOSINTÉTICOS.
(Análisis aplicado para suministro, despliegue, solape y anclaje de geomalla uniaxial de poliéster con resistencia última a la tensión de 115 kN/m)</v>
          </cell>
          <cell r="F48" t="str">
            <v>HERMENINV</v>
          </cell>
          <cell r="G48">
            <v>0.01</v>
          </cell>
          <cell r="H48" t="str">
            <v/>
          </cell>
          <cell r="I48" t="str">
            <v/>
          </cell>
          <cell r="J48" t="str">
            <v/>
          </cell>
          <cell r="K48" t="str">
            <v/>
          </cell>
          <cell r="L48" t="str">
            <v/>
          </cell>
          <cell r="M48" t="str">
            <v/>
          </cell>
          <cell r="N48" t="str">
            <v/>
          </cell>
          <cell r="O48" t="str">
            <v/>
          </cell>
          <cell r="P48" t="str">
            <v/>
          </cell>
          <cell r="Q48" t="str">
            <v/>
          </cell>
          <cell r="R48" t="str">
            <v/>
          </cell>
          <cell r="S48" t="str">
            <v/>
          </cell>
          <cell r="T48" t="str">
            <v/>
          </cell>
          <cell r="U48" t="str">
            <v/>
          </cell>
          <cell r="V48" t="str">
            <v/>
          </cell>
          <cell r="W48" t="str">
            <v/>
          </cell>
          <cell r="X48" t="str">
            <v/>
          </cell>
          <cell r="Y48" t="str">
            <v/>
          </cell>
          <cell r="Z48" t="str">
            <v/>
          </cell>
          <cell r="AA48" t="str">
            <v/>
          </cell>
          <cell r="AB48" t="str">
            <v/>
          </cell>
          <cell r="AC48" t="str">
            <v/>
          </cell>
          <cell r="AD48" t="str">
            <v/>
          </cell>
          <cell r="AE48" t="str">
            <v/>
          </cell>
          <cell r="AF48" t="str">
            <v/>
          </cell>
          <cell r="AG48" t="str">
            <v/>
          </cell>
          <cell r="AH48" t="str">
            <v>B0264116</v>
          </cell>
          <cell r="AI48">
            <v>1.2</v>
          </cell>
          <cell r="AJ48" t="str">
            <v>B0033100</v>
          </cell>
          <cell r="AK48">
            <v>0.2</v>
          </cell>
          <cell r="AL48" t="str">
            <v/>
          </cell>
          <cell r="AM48" t="str">
            <v/>
          </cell>
          <cell r="AN48" t="str">
            <v/>
          </cell>
          <cell r="AO48" t="str">
            <v/>
          </cell>
          <cell r="AP48" t="str">
            <v/>
          </cell>
          <cell r="AQ48" t="str">
            <v/>
          </cell>
          <cell r="AR48" t="str">
            <v/>
          </cell>
          <cell r="AS48" t="str">
            <v/>
          </cell>
          <cell r="AT48" t="str">
            <v/>
          </cell>
          <cell r="AU48" t="str">
            <v/>
          </cell>
          <cell r="AV48" t="str">
            <v/>
          </cell>
          <cell r="AW48" t="str">
            <v/>
          </cell>
          <cell r="AX48" t="str">
            <v/>
          </cell>
          <cell r="AY48" t="str">
            <v/>
          </cell>
          <cell r="AZ48" t="str">
            <v/>
          </cell>
          <cell r="BA48" t="str">
            <v/>
          </cell>
          <cell r="BB48" t="str">
            <v/>
          </cell>
          <cell r="BC48" t="str">
            <v/>
          </cell>
          <cell r="BD48" t="str">
            <v/>
          </cell>
          <cell r="BE48" t="str">
            <v/>
          </cell>
          <cell r="BF48" t="str">
            <v/>
          </cell>
          <cell r="BG48" t="str">
            <v/>
          </cell>
          <cell r="BH48" t="str">
            <v/>
          </cell>
          <cell r="BI48" t="str">
            <v/>
          </cell>
          <cell r="BJ48" t="str">
            <v/>
          </cell>
          <cell r="BK48" t="str">
            <v/>
          </cell>
          <cell r="BL48"/>
          <cell r="BM48"/>
          <cell r="BN48" t="str">
            <v/>
          </cell>
          <cell r="BO48" t="str">
            <v/>
          </cell>
          <cell r="BP48" t="str">
            <v/>
          </cell>
          <cell r="BQ48" t="str">
            <v/>
          </cell>
          <cell r="BR48" t="str">
            <v/>
          </cell>
          <cell r="BS48" t="str">
            <v/>
          </cell>
          <cell r="BT48" t="str">
            <v/>
          </cell>
          <cell r="BU48" t="str">
            <v/>
          </cell>
          <cell r="BV48" t="str">
            <v/>
          </cell>
          <cell r="BW48" t="str">
            <v/>
          </cell>
          <cell r="BX48" t="str">
            <v>A0030020</v>
          </cell>
          <cell r="BY48">
            <v>1000</v>
          </cell>
          <cell r="BZ48" t="str">
            <v>A0040010</v>
          </cell>
          <cell r="CA48">
            <v>1000</v>
          </cell>
          <cell r="CB48" t="str">
            <v/>
          </cell>
          <cell r="CC48" t="str">
            <v/>
          </cell>
          <cell r="CD48" t="str">
            <v/>
          </cell>
          <cell r="CE48" t="str">
            <v/>
          </cell>
          <cell r="CF48" t="str">
            <v/>
          </cell>
          <cell r="CG48" t="str">
            <v/>
          </cell>
          <cell r="CH48" t="str">
            <v/>
          </cell>
          <cell r="CI48" t="str">
            <v/>
          </cell>
          <cell r="CJ48" t="str">
            <v/>
          </cell>
          <cell r="CK48" t="str">
            <v/>
          </cell>
          <cell r="CL48" t="str">
            <v/>
          </cell>
          <cell r="CM48" t="str">
            <v/>
          </cell>
          <cell r="CN48" t="str">
            <v/>
          </cell>
          <cell r="CO48" t="str">
            <v/>
          </cell>
          <cell r="CP48" t="str">
            <v/>
          </cell>
          <cell r="CQ48" t="str">
            <v/>
          </cell>
          <cell r="CR48" t="str">
            <v/>
          </cell>
          <cell r="CS48" t="str">
            <v>Nota 1: Este solo es un Análisis de Precios Unitario de referencia. De ser necesario, se debe ajustar a las particularidades de cada proyecto.
Nota 2: Cuando se trate de Análisis de precios unitarios correspondientes a ítems de la propuesta económica apro</v>
          </cell>
          <cell r="CT48" t="str">
            <v>C</v>
          </cell>
        </row>
        <row r="49">
          <cell r="C49" t="str">
            <v>223,3,1</v>
          </cell>
          <cell r="D49" t="str">
            <v>m3</v>
          </cell>
          <cell r="E49" t="str">
            <v>RELLENO TIPO _____  PARA TERRAPLENES REFORZADOS CON GEOSINTÉTICOS 
(Análisis aplicado para el Suministro, transporte, extendido en capas de relleno tipo “recebo”, para capa de intercalación o nivelación previa en terraplén reforzado con geosintéticos)</v>
          </cell>
          <cell r="F49" t="str">
            <v>HERMENINV</v>
          </cell>
          <cell r="G49">
            <v>0.02</v>
          </cell>
          <cell r="H49" t="str">
            <v>C0010150</v>
          </cell>
          <cell r="I49">
            <v>2.2222222222222199E-2</v>
          </cell>
          <cell r="J49" t="str">
            <v>C0010610</v>
          </cell>
          <cell r="K49">
            <v>2.2222222222222199E-2</v>
          </cell>
          <cell r="L49" t="str">
            <v>C0010923</v>
          </cell>
          <cell r="M49">
            <v>2.2222222222222199E-2</v>
          </cell>
          <cell r="N49" t="str">
            <v>C0010052</v>
          </cell>
          <cell r="O49">
            <v>2.2222222222222199E-2</v>
          </cell>
          <cell r="P49" t="str">
            <v/>
          </cell>
          <cell r="Q49" t="str">
            <v/>
          </cell>
          <cell r="R49" t="str">
            <v/>
          </cell>
          <cell r="S49" t="str">
            <v/>
          </cell>
          <cell r="T49" t="str">
            <v/>
          </cell>
          <cell r="U49" t="str">
            <v/>
          </cell>
          <cell r="V49" t="str">
            <v/>
          </cell>
          <cell r="W49" t="str">
            <v/>
          </cell>
          <cell r="X49" t="str">
            <v/>
          </cell>
          <cell r="Y49" t="str">
            <v/>
          </cell>
          <cell r="Z49" t="str">
            <v/>
          </cell>
          <cell r="AA49" t="str">
            <v/>
          </cell>
          <cell r="AB49" t="str">
            <v/>
          </cell>
          <cell r="AC49" t="str">
            <v/>
          </cell>
          <cell r="AD49" t="str">
            <v/>
          </cell>
          <cell r="AE49" t="str">
            <v/>
          </cell>
          <cell r="AF49" t="str">
            <v/>
          </cell>
          <cell r="AG49" t="str">
            <v/>
          </cell>
          <cell r="AH49" t="str">
            <v>B0014373</v>
          </cell>
          <cell r="AI49">
            <v>1.25</v>
          </cell>
          <cell r="AJ49" t="str">
            <v>B0063200</v>
          </cell>
          <cell r="AK49">
            <v>45</v>
          </cell>
          <cell r="AL49" t="str">
            <v/>
          </cell>
          <cell r="AM49" t="str">
            <v/>
          </cell>
          <cell r="AN49" t="str">
            <v/>
          </cell>
          <cell r="AO49" t="str">
            <v/>
          </cell>
          <cell r="AP49" t="str">
            <v/>
          </cell>
          <cell r="AQ49" t="str">
            <v/>
          </cell>
          <cell r="AR49" t="str">
            <v/>
          </cell>
          <cell r="AS49" t="str">
            <v/>
          </cell>
          <cell r="AT49" t="str">
            <v/>
          </cell>
          <cell r="AU49" t="str">
            <v/>
          </cell>
          <cell r="AV49" t="str">
            <v/>
          </cell>
          <cell r="AW49" t="str">
            <v/>
          </cell>
          <cell r="AX49" t="str">
            <v/>
          </cell>
          <cell r="AY49" t="str">
            <v/>
          </cell>
          <cell r="AZ49" t="str">
            <v/>
          </cell>
          <cell r="BA49" t="str">
            <v/>
          </cell>
          <cell r="BB49" t="str">
            <v/>
          </cell>
          <cell r="BC49" t="str">
            <v/>
          </cell>
          <cell r="BD49" t="str">
            <v/>
          </cell>
          <cell r="BE49" t="str">
            <v/>
          </cell>
          <cell r="BF49" t="str">
            <v/>
          </cell>
          <cell r="BG49" t="str">
            <v/>
          </cell>
          <cell r="BH49" t="str">
            <v/>
          </cell>
          <cell r="BI49" t="str">
            <v/>
          </cell>
          <cell r="BJ49" t="str">
            <v/>
          </cell>
          <cell r="BK49" t="str">
            <v/>
          </cell>
          <cell r="BL49"/>
          <cell r="BM49"/>
          <cell r="BN49" t="str">
            <v>T0010062</v>
          </cell>
          <cell r="BO49">
            <v>1.25</v>
          </cell>
          <cell r="BP49" t="str">
            <v/>
          </cell>
          <cell r="BQ49" t="str">
            <v/>
          </cell>
          <cell r="BR49" t="str">
            <v/>
          </cell>
          <cell r="BS49" t="str">
            <v/>
          </cell>
          <cell r="BT49" t="str">
            <v/>
          </cell>
          <cell r="BU49" t="str">
            <v/>
          </cell>
          <cell r="BV49" t="str">
            <v/>
          </cell>
          <cell r="BW49" t="str">
            <v/>
          </cell>
          <cell r="BX49" t="str">
            <v>A0030020</v>
          </cell>
          <cell r="BY49">
            <v>360</v>
          </cell>
          <cell r="BZ49" t="str">
            <v>A0040010</v>
          </cell>
          <cell r="CA49">
            <v>360</v>
          </cell>
          <cell r="CB49" t="str">
            <v/>
          </cell>
          <cell r="CC49" t="str">
            <v/>
          </cell>
          <cell r="CD49" t="str">
            <v/>
          </cell>
          <cell r="CE49" t="str">
            <v/>
          </cell>
          <cell r="CF49" t="str">
            <v/>
          </cell>
          <cell r="CG49" t="str">
            <v/>
          </cell>
          <cell r="CH49" t="str">
            <v/>
          </cell>
          <cell r="CI49" t="str">
            <v/>
          </cell>
          <cell r="CJ49" t="str">
            <v/>
          </cell>
          <cell r="CK49" t="str">
            <v/>
          </cell>
          <cell r="CL49" t="str">
            <v/>
          </cell>
          <cell r="CM49" t="str">
            <v/>
          </cell>
          <cell r="CN49" t="str">
            <v/>
          </cell>
          <cell r="CO49" t="str">
            <v/>
          </cell>
          <cell r="CP49" t="str">
            <v/>
          </cell>
          <cell r="CQ49" t="str">
            <v/>
          </cell>
          <cell r="CR49" t="str">
            <v/>
          </cell>
          <cell r="CS49" t="str">
            <v>Nota 1: Este solo es un Análisis de Precios Unitario de referencia. De ser necesario, se debe ajustar a las particularidades de cada proyecto.
Nota 2: Cuando se trate de Análisis de precios unitarios correspondientes a ítems de la propuesta económica apro</v>
          </cell>
          <cell r="CT49" t="str">
            <v>A</v>
          </cell>
        </row>
        <row r="50">
          <cell r="C50" t="str">
            <v>223,3,2,1</v>
          </cell>
          <cell r="D50" t="str">
            <v>m3</v>
          </cell>
          <cell r="E50" t="str">
            <v>RELLENO TIPO _____  PARA TERRAPLENES REFORZADOS CON GEOSINTÉTICOS 
(Analisis aplicado para el Suministro, transporte, extendido en capas de relleno tipo SBG 50 clase C, para capa de intercalación o nivelación previa en terraplén reforzado con geosintético</v>
          </cell>
          <cell r="F50" t="str">
            <v>HERMENINV</v>
          </cell>
          <cell r="G50">
            <v>0.02</v>
          </cell>
          <cell r="H50" t="str">
            <v>C0010150</v>
          </cell>
          <cell r="I50">
            <v>2.2222222222222199E-2</v>
          </cell>
          <cell r="J50" t="str">
            <v>C0010610</v>
          </cell>
          <cell r="K50">
            <v>2.2222222222222199E-2</v>
          </cell>
          <cell r="L50" t="str">
            <v>C0010923</v>
          </cell>
          <cell r="M50">
            <v>2.2222222222222199E-2</v>
          </cell>
          <cell r="N50" t="str">
            <v>C0010052</v>
          </cell>
          <cell r="O50">
            <v>2.2222222222222199E-2</v>
          </cell>
          <cell r="P50" t="str">
            <v/>
          </cell>
          <cell r="Q50" t="str">
            <v/>
          </cell>
          <cell r="R50" t="str">
            <v/>
          </cell>
          <cell r="S50" t="str">
            <v/>
          </cell>
          <cell r="T50" t="str">
            <v/>
          </cell>
          <cell r="U50" t="str">
            <v/>
          </cell>
          <cell r="V50" t="str">
            <v/>
          </cell>
          <cell r="W50" t="str">
            <v/>
          </cell>
          <cell r="X50" t="str">
            <v/>
          </cell>
          <cell r="Y50" t="str">
            <v/>
          </cell>
          <cell r="Z50" t="str">
            <v/>
          </cell>
          <cell r="AA50" t="str">
            <v/>
          </cell>
          <cell r="AB50" t="str">
            <v/>
          </cell>
          <cell r="AC50" t="str">
            <v/>
          </cell>
          <cell r="AD50" t="str">
            <v/>
          </cell>
          <cell r="AE50" t="str">
            <v/>
          </cell>
          <cell r="AF50" t="str">
            <v/>
          </cell>
          <cell r="AG50" t="str">
            <v/>
          </cell>
          <cell r="AH50" t="str">
            <v>B0014347</v>
          </cell>
          <cell r="AI50">
            <v>1.25</v>
          </cell>
          <cell r="AJ50" t="str">
            <v>B0063200</v>
          </cell>
          <cell r="AK50">
            <v>30</v>
          </cell>
          <cell r="AL50" t="str">
            <v/>
          </cell>
          <cell r="AM50" t="str">
            <v/>
          </cell>
          <cell r="AN50" t="str">
            <v/>
          </cell>
          <cell r="AO50" t="str">
            <v/>
          </cell>
          <cell r="AP50" t="str">
            <v/>
          </cell>
          <cell r="AQ50" t="str">
            <v/>
          </cell>
          <cell r="AR50" t="str">
            <v/>
          </cell>
          <cell r="AS50" t="str">
            <v/>
          </cell>
          <cell r="AT50" t="str">
            <v/>
          </cell>
          <cell r="AU50" t="str">
            <v/>
          </cell>
          <cell r="AV50" t="str">
            <v/>
          </cell>
          <cell r="AW50" t="str">
            <v/>
          </cell>
          <cell r="AX50" t="str">
            <v/>
          </cell>
          <cell r="AY50" t="str">
            <v/>
          </cell>
          <cell r="AZ50" t="str">
            <v/>
          </cell>
          <cell r="BA50" t="str">
            <v/>
          </cell>
          <cell r="BB50" t="str">
            <v/>
          </cell>
          <cell r="BC50" t="str">
            <v/>
          </cell>
          <cell r="BD50" t="str">
            <v/>
          </cell>
          <cell r="BE50" t="str">
            <v/>
          </cell>
          <cell r="BF50" t="str">
            <v/>
          </cell>
          <cell r="BG50" t="str">
            <v/>
          </cell>
          <cell r="BH50" t="str">
            <v/>
          </cell>
          <cell r="BI50" t="str">
            <v/>
          </cell>
          <cell r="BJ50" t="str">
            <v/>
          </cell>
          <cell r="BK50" t="str">
            <v/>
          </cell>
          <cell r="BL50"/>
          <cell r="BM50"/>
          <cell r="BN50" t="str">
            <v>T0010030</v>
          </cell>
          <cell r="BO50">
            <v>1.25</v>
          </cell>
          <cell r="BP50" t="str">
            <v/>
          </cell>
          <cell r="BQ50" t="str">
            <v/>
          </cell>
          <cell r="BR50" t="str">
            <v/>
          </cell>
          <cell r="BS50" t="str">
            <v/>
          </cell>
          <cell r="BT50" t="str">
            <v/>
          </cell>
          <cell r="BU50" t="str">
            <v/>
          </cell>
          <cell r="BV50" t="str">
            <v/>
          </cell>
          <cell r="BW50" t="str">
            <v/>
          </cell>
          <cell r="BX50" t="str">
            <v>A0030020</v>
          </cell>
          <cell r="BY50">
            <v>360</v>
          </cell>
          <cell r="BZ50" t="str">
            <v>A0040010</v>
          </cell>
          <cell r="CA50">
            <v>360</v>
          </cell>
          <cell r="CB50" t="str">
            <v/>
          </cell>
          <cell r="CC50" t="str">
            <v/>
          </cell>
          <cell r="CD50" t="str">
            <v/>
          </cell>
          <cell r="CE50" t="str">
            <v/>
          </cell>
          <cell r="CF50" t="str">
            <v/>
          </cell>
          <cell r="CG50" t="str">
            <v/>
          </cell>
          <cell r="CH50" t="str">
            <v/>
          </cell>
          <cell r="CI50" t="str">
            <v/>
          </cell>
          <cell r="CJ50" t="str">
            <v/>
          </cell>
          <cell r="CK50" t="str">
            <v/>
          </cell>
          <cell r="CL50" t="str">
            <v/>
          </cell>
          <cell r="CM50" t="str">
            <v/>
          </cell>
          <cell r="CN50" t="str">
            <v/>
          </cell>
          <cell r="CO50" t="str">
            <v/>
          </cell>
          <cell r="CP50" t="str">
            <v/>
          </cell>
          <cell r="CQ50" t="str">
            <v/>
          </cell>
          <cell r="CR50" t="str">
            <v/>
          </cell>
          <cell r="CS50" t="str">
            <v>Nota 1: Este solo es un Análisis de Precios Unitario de referencia. De ser necesario, se debe ajustar a las particularidades de cada proyecto.
Nota 2: Cuando se trate de Análisis de precios unitarios correspondientes a ítems de la propuesta económica apro</v>
          </cell>
          <cell r="CT50" t="str">
            <v>A</v>
          </cell>
        </row>
        <row r="51">
          <cell r="C51" t="str">
            <v>223,3,2,2</v>
          </cell>
          <cell r="D51" t="str">
            <v>m3</v>
          </cell>
          <cell r="E51" t="str">
            <v>RELLENO TIPO _____  PARA TERRAPLENES REFORZADOS CON GEOSINTÉTICOS.
(Análisis aplicado para el suministro, transporte, extendido en capas de relleno tipo SBG 38 clase C, para capa de intercalación o nivelación previa en terraplén reforzado con geosintético</v>
          </cell>
          <cell r="F51" t="str">
            <v>HERMENINV</v>
          </cell>
          <cell r="G51">
            <v>0.02</v>
          </cell>
          <cell r="H51" t="str">
            <v>C0010150</v>
          </cell>
          <cell r="I51">
            <v>2.2222222222222199E-2</v>
          </cell>
          <cell r="J51" t="str">
            <v>C0010610</v>
          </cell>
          <cell r="K51">
            <v>2.2222222222222199E-2</v>
          </cell>
          <cell r="L51" t="str">
            <v>C0010923</v>
          </cell>
          <cell r="M51">
            <v>2.2222222222222199E-2</v>
          </cell>
          <cell r="N51" t="str">
            <v>C0010052</v>
          </cell>
          <cell r="O51">
            <v>2.2222222222222199E-2</v>
          </cell>
          <cell r="P51" t="str">
            <v/>
          </cell>
          <cell r="Q51" t="str">
            <v/>
          </cell>
          <cell r="R51" t="str">
            <v/>
          </cell>
          <cell r="S51" t="str">
            <v/>
          </cell>
          <cell r="T51" t="str">
            <v/>
          </cell>
          <cell r="U51" t="str">
            <v/>
          </cell>
          <cell r="V51" t="str">
            <v/>
          </cell>
          <cell r="W51" t="str">
            <v/>
          </cell>
          <cell r="X51" t="str">
            <v/>
          </cell>
          <cell r="Y51" t="str">
            <v/>
          </cell>
          <cell r="Z51" t="str">
            <v/>
          </cell>
          <cell r="AA51" t="str">
            <v/>
          </cell>
          <cell r="AB51" t="str">
            <v/>
          </cell>
          <cell r="AC51" t="str">
            <v/>
          </cell>
          <cell r="AD51" t="str">
            <v/>
          </cell>
          <cell r="AE51" t="str">
            <v/>
          </cell>
          <cell r="AF51" t="str">
            <v/>
          </cell>
          <cell r="AG51" t="str">
            <v/>
          </cell>
          <cell r="AH51" t="str">
            <v>B0014346</v>
          </cell>
          <cell r="AI51">
            <v>1.25</v>
          </cell>
          <cell r="AJ51" t="str">
            <v>B0063200</v>
          </cell>
          <cell r="AK51">
            <v>30</v>
          </cell>
          <cell r="AL51" t="str">
            <v/>
          </cell>
          <cell r="AM51" t="str">
            <v/>
          </cell>
          <cell r="AN51" t="str">
            <v/>
          </cell>
          <cell r="AO51" t="str">
            <v/>
          </cell>
          <cell r="AP51" t="str">
            <v/>
          </cell>
          <cell r="AQ51" t="str">
            <v/>
          </cell>
          <cell r="AR51" t="str">
            <v/>
          </cell>
          <cell r="AS51" t="str">
            <v/>
          </cell>
          <cell r="AT51" t="str">
            <v/>
          </cell>
          <cell r="AU51" t="str">
            <v/>
          </cell>
          <cell r="AV51" t="str">
            <v/>
          </cell>
          <cell r="AW51" t="str">
            <v/>
          </cell>
          <cell r="AX51" t="str">
            <v/>
          </cell>
          <cell r="AY51" t="str">
            <v/>
          </cell>
          <cell r="AZ51" t="str">
            <v/>
          </cell>
          <cell r="BA51" t="str">
            <v/>
          </cell>
          <cell r="BB51" t="str">
            <v/>
          </cell>
          <cell r="BC51" t="str">
            <v/>
          </cell>
          <cell r="BD51" t="str">
            <v/>
          </cell>
          <cell r="BE51" t="str">
            <v/>
          </cell>
          <cell r="BF51" t="str">
            <v/>
          </cell>
          <cell r="BG51" t="str">
            <v/>
          </cell>
          <cell r="BH51" t="str">
            <v/>
          </cell>
          <cell r="BI51" t="str">
            <v/>
          </cell>
          <cell r="BJ51" t="str">
            <v/>
          </cell>
          <cell r="BK51" t="str">
            <v/>
          </cell>
          <cell r="BL51"/>
          <cell r="BM51"/>
          <cell r="BN51" t="str">
            <v>T0010030</v>
          </cell>
          <cell r="BO51">
            <v>1.25</v>
          </cell>
          <cell r="BP51" t="str">
            <v/>
          </cell>
          <cell r="BQ51" t="str">
            <v/>
          </cell>
          <cell r="BR51" t="str">
            <v/>
          </cell>
          <cell r="BS51" t="str">
            <v/>
          </cell>
          <cell r="BT51" t="str">
            <v/>
          </cell>
          <cell r="BU51" t="str">
            <v/>
          </cell>
          <cell r="BV51" t="str">
            <v/>
          </cell>
          <cell r="BW51" t="str">
            <v/>
          </cell>
          <cell r="BX51" t="str">
            <v>A0030020</v>
          </cell>
          <cell r="BY51">
            <v>360</v>
          </cell>
          <cell r="BZ51" t="str">
            <v>A0040010</v>
          </cell>
          <cell r="CA51">
            <v>360</v>
          </cell>
          <cell r="CB51" t="str">
            <v/>
          </cell>
          <cell r="CC51" t="str">
            <v/>
          </cell>
          <cell r="CD51" t="str">
            <v/>
          </cell>
          <cell r="CE51" t="str">
            <v/>
          </cell>
          <cell r="CF51" t="str">
            <v/>
          </cell>
          <cell r="CG51" t="str">
            <v/>
          </cell>
          <cell r="CH51" t="str">
            <v/>
          </cell>
          <cell r="CI51" t="str">
            <v/>
          </cell>
          <cell r="CJ51" t="str">
            <v/>
          </cell>
          <cell r="CK51" t="str">
            <v/>
          </cell>
          <cell r="CL51" t="str">
            <v/>
          </cell>
          <cell r="CM51" t="str">
            <v/>
          </cell>
          <cell r="CN51" t="str">
            <v/>
          </cell>
          <cell r="CO51" t="str">
            <v/>
          </cell>
          <cell r="CP51" t="str">
            <v/>
          </cell>
          <cell r="CQ51" t="str">
            <v/>
          </cell>
          <cell r="CR51" t="str">
            <v/>
          </cell>
          <cell r="CS51" t="str">
            <v>Nota 1: Este solo es un Análisis de Precios Unitario de referencia. De ser necesario, se debe ajustar a las particularidades de cada proyecto.
Nota 2: Cuando se trate de Análisis de precios unitarios correspondientes a ítems de la propuesta económica apro</v>
          </cell>
          <cell r="CT51" t="str">
            <v>A</v>
          </cell>
        </row>
        <row r="52">
          <cell r="C52" t="str">
            <v>223,3,2,3</v>
          </cell>
          <cell r="D52" t="str">
            <v>m3</v>
          </cell>
          <cell r="E52" t="str">
            <v>RELLENO TIPO _____  PARA TERRAPLENES REFORZADOS CON GEOSINTÉTICOS.
(Análisis aplicado para el suministro, transporte, extendido en capas de relleno tipo SBG 20 clase C, para capa de intercalación o nivelación previa en terraplén reforzado con geosintético</v>
          </cell>
          <cell r="F52" t="str">
            <v>HERMENINV</v>
          </cell>
          <cell r="G52">
            <v>0.02</v>
          </cell>
          <cell r="H52" t="str">
            <v>C0010150</v>
          </cell>
          <cell r="I52">
            <v>2.2222222222222199E-2</v>
          </cell>
          <cell r="J52" t="str">
            <v>C0010610</v>
          </cell>
          <cell r="K52">
            <v>2.2222222222222199E-2</v>
          </cell>
          <cell r="L52" t="str">
            <v>C0010923</v>
          </cell>
          <cell r="M52">
            <v>2.2222222222222199E-2</v>
          </cell>
          <cell r="N52" t="str">
            <v>C0010052</v>
          </cell>
          <cell r="O52">
            <v>2.2222222222222199E-2</v>
          </cell>
          <cell r="P52" t="str">
            <v/>
          </cell>
          <cell r="Q52" t="str">
            <v/>
          </cell>
          <cell r="R52" t="str">
            <v/>
          </cell>
          <cell r="S52" t="str">
            <v/>
          </cell>
          <cell r="T52" t="str">
            <v/>
          </cell>
          <cell r="U52" t="str">
            <v/>
          </cell>
          <cell r="V52" t="str">
            <v/>
          </cell>
          <cell r="W52" t="str">
            <v/>
          </cell>
          <cell r="X52" t="str">
            <v/>
          </cell>
          <cell r="Y52" t="str">
            <v/>
          </cell>
          <cell r="Z52" t="str">
            <v/>
          </cell>
          <cell r="AA52" t="str">
            <v/>
          </cell>
          <cell r="AB52" t="str">
            <v/>
          </cell>
          <cell r="AC52" t="str">
            <v/>
          </cell>
          <cell r="AD52" t="str">
            <v/>
          </cell>
          <cell r="AE52" t="str">
            <v/>
          </cell>
          <cell r="AF52" t="str">
            <v/>
          </cell>
          <cell r="AG52" t="str">
            <v/>
          </cell>
          <cell r="AH52" t="str">
            <v>B0014345</v>
          </cell>
          <cell r="AI52">
            <v>1.25</v>
          </cell>
          <cell r="AJ52" t="str">
            <v>B0063200</v>
          </cell>
          <cell r="AK52">
            <v>30</v>
          </cell>
          <cell r="AL52" t="str">
            <v/>
          </cell>
          <cell r="AM52" t="str">
            <v/>
          </cell>
          <cell r="AN52" t="str">
            <v/>
          </cell>
          <cell r="AO52" t="str">
            <v/>
          </cell>
          <cell r="AP52" t="str">
            <v/>
          </cell>
          <cell r="AQ52" t="str">
            <v/>
          </cell>
          <cell r="AR52" t="str">
            <v/>
          </cell>
          <cell r="AS52" t="str">
            <v/>
          </cell>
          <cell r="AT52" t="str">
            <v/>
          </cell>
          <cell r="AU52" t="str">
            <v/>
          </cell>
          <cell r="AV52" t="str">
            <v/>
          </cell>
          <cell r="AW52" t="str">
            <v/>
          </cell>
          <cell r="AX52" t="str">
            <v/>
          </cell>
          <cell r="AY52" t="str">
            <v/>
          </cell>
          <cell r="AZ52" t="str">
            <v/>
          </cell>
          <cell r="BA52" t="str">
            <v/>
          </cell>
          <cell r="BB52" t="str">
            <v/>
          </cell>
          <cell r="BC52" t="str">
            <v/>
          </cell>
          <cell r="BD52" t="str">
            <v/>
          </cell>
          <cell r="BE52" t="str">
            <v/>
          </cell>
          <cell r="BF52" t="str">
            <v/>
          </cell>
          <cell r="BG52" t="str">
            <v/>
          </cell>
          <cell r="BH52" t="str">
            <v/>
          </cell>
          <cell r="BI52" t="str">
            <v/>
          </cell>
          <cell r="BJ52" t="str">
            <v/>
          </cell>
          <cell r="BK52" t="str">
            <v/>
          </cell>
          <cell r="BL52"/>
          <cell r="BM52"/>
          <cell r="BN52" t="str">
            <v>T0010030</v>
          </cell>
          <cell r="BO52">
            <v>1.25</v>
          </cell>
          <cell r="BP52" t="str">
            <v/>
          </cell>
          <cell r="BQ52" t="str">
            <v/>
          </cell>
          <cell r="BR52" t="str">
            <v/>
          </cell>
          <cell r="BS52" t="str">
            <v/>
          </cell>
          <cell r="BT52" t="str">
            <v/>
          </cell>
          <cell r="BU52" t="str">
            <v/>
          </cell>
          <cell r="BV52" t="str">
            <v/>
          </cell>
          <cell r="BW52" t="str">
            <v/>
          </cell>
          <cell r="BX52" t="str">
            <v>A0030020</v>
          </cell>
          <cell r="BY52">
            <v>360</v>
          </cell>
          <cell r="BZ52" t="str">
            <v>A0040010</v>
          </cell>
          <cell r="CA52">
            <v>360</v>
          </cell>
          <cell r="CB52" t="str">
            <v/>
          </cell>
          <cell r="CC52" t="str">
            <v/>
          </cell>
          <cell r="CD52" t="str">
            <v/>
          </cell>
          <cell r="CE52" t="str">
            <v/>
          </cell>
          <cell r="CF52" t="str">
            <v/>
          </cell>
          <cell r="CG52" t="str">
            <v/>
          </cell>
          <cell r="CH52" t="str">
            <v/>
          </cell>
          <cell r="CI52" t="str">
            <v/>
          </cell>
          <cell r="CJ52" t="str">
            <v/>
          </cell>
          <cell r="CK52" t="str">
            <v/>
          </cell>
          <cell r="CL52" t="str">
            <v/>
          </cell>
          <cell r="CM52" t="str">
            <v/>
          </cell>
          <cell r="CN52" t="str">
            <v/>
          </cell>
          <cell r="CO52" t="str">
            <v/>
          </cell>
          <cell r="CP52" t="str">
            <v/>
          </cell>
          <cell r="CQ52" t="str">
            <v/>
          </cell>
          <cell r="CR52" t="str">
            <v/>
          </cell>
          <cell r="CS52" t="str">
            <v>Nota 1: Este solo es un Análisis de Precios Unitario de referencia. De ser necesario, se debe ajustar a las particularidades de cada proyecto.
Nota 2: Cuando se trate de Análisis de precios unitarios correspondientes a ítems de la propuesta económica apro</v>
          </cell>
          <cell r="CT52" t="str">
            <v>A</v>
          </cell>
        </row>
        <row r="53">
          <cell r="C53" t="str">
            <v>223,3,3</v>
          </cell>
          <cell r="D53" t="str">
            <v>m3</v>
          </cell>
          <cell r="E53" t="str">
            <v>RELLENO TIPO _______ PARA TERRAPLENES REFORZADOS CON GEOSINTÉTICOS 
(Análisis aplicado para el suministro, transporte, extendido en capas de relleno tipo BG 25 clase C para capa de intercalación o nivelación previa en terraplén reforzado con geosintéticos</v>
          </cell>
          <cell r="F53" t="str">
            <v>HERMENINV</v>
          </cell>
          <cell r="G53">
            <v>0.02</v>
          </cell>
          <cell r="H53" t="str">
            <v>C0010150</v>
          </cell>
          <cell r="I53">
            <v>2.2222222222222199E-2</v>
          </cell>
          <cell r="J53" t="str">
            <v>C0010610</v>
          </cell>
          <cell r="K53">
            <v>2.2222222222222199E-2</v>
          </cell>
          <cell r="L53" t="str">
            <v>C0010923</v>
          </cell>
          <cell r="M53">
            <v>2.2222222222222199E-2</v>
          </cell>
          <cell r="N53" t="str">
            <v>C0010052</v>
          </cell>
          <cell r="O53">
            <v>2.2222222222222199E-2</v>
          </cell>
          <cell r="P53" t="str">
            <v/>
          </cell>
          <cell r="Q53" t="str">
            <v/>
          </cell>
          <cell r="R53" t="str">
            <v/>
          </cell>
          <cell r="S53" t="str">
            <v/>
          </cell>
          <cell r="T53" t="str">
            <v/>
          </cell>
          <cell r="U53" t="str">
            <v/>
          </cell>
          <cell r="V53" t="str">
            <v/>
          </cell>
          <cell r="W53" t="str">
            <v/>
          </cell>
          <cell r="X53" t="str">
            <v/>
          </cell>
          <cell r="Y53" t="str">
            <v/>
          </cell>
          <cell r="Z53" t="str">
            <v/>
          </cell>
          <cell r="AA53" t="str">
            <v/>
          </cell>
          <cell r="AB53" t="str">
            <v/>
          </cell>
          <cell r="AC53" t="str">
            <v/>
          </cell>
          <cell r="AD53" t="str">
            <v/>
          </cell>
          <cell r="AE53" t="str">
            <v/>
          </cell>
          <cell r="AF53" t="str">
            <v/>
          </cell>
          <cell r="AG53" t="str">
            <v/>
          </cell>
          <cell r="AH53" t="str">
            <v>B0014309</v>
          </cell>
          <cell r="AI53">
            <v>1.25</v>
          </cell>
          <cell r="AJ53" t="str">
            <v>B0063200</v>
          </cell>
          <cell r="AK53">
            <v>30</v>
          </cell>
          <cell r="AL53" t="str">
            <v/>
          </cell>
          <cell r="AM53" t="str">
            <v/>
          </cell>
          <cell r="AN53" t="str">
            <v/>
          </cell>
          <cell r="AO53" t="str">
            <v/>
          </cell>
          <cell r="AP53" t="str">
            <v/>
          </cell>
          <cell r="AQ53" t="str">
            <v/>
          </cell>
          <cell r="AR53" t="str">
            <v/>
          </cell>
          <cell r="AS53" t="str">
            <v/>
          </cell>
          <cell r="AT53" t="str">
            <v/>
          </cell>
          <cell r="AU53" t="str">
            <v/>
          </cell>
          <cell r="AV53" t="str">
            <v/>
          </cell>
          <cell r="AW53" t="str">
            <v/>
          </cell>
          <cell r="AX53" t="str">
            <v/>
          </cell>
          <cell r="AY53" t="str">
            <v/>
          </cell>
          <cell r="AZ53" t="str">
            <v/>
          </cell>
          <cell r="BA53" t="str">
            <v/>
          </cell>
          <cell r="BB53" t="str">
            <v/>
          </cell>
          <cell r="BC53" t="str">
            <v/>
          </cell>
          <cell r="BD53" t="str">
            <v/>
          </cell>
          <cell r="BE53" t="str">
            <v/>
          </cell>
          <cell r="BF53" t="str">
            <v/>
          </cell>
          <cell r="BG53" t="str">
            <v/>
          </cell>
          <cell r="BH53" t="str">
            <v/>
          </cell>
          <cell r="BI53" t="str">
            <v/>
          </cell>
          <cell r="BJ53" t="str">
            <v/>
          </cell>
          <cell r="BK53" t="str">
            <v/>
          </cell>
          <cell r="BL53"/>
          <cell r="BM53"/>
          <cell r="BN53" t="str">
            <v>T0010020</v>
          </cell>
          <cell r="BO53">
            <v>1.25</v>
          </cell>
          <cell r="BP53" t="str">
            <v/>
          </cell>
          <cell r="BQ53" t="str">
            <v/>
          </cell>
          <cell r="BR53" t="str">
            <v/>
          </cell>
          <cell r="BS53" t="str">
            <v/>
          </cell>
          <cell r="BT53" t="str">
            <v/>
          </cell>
          <cell r="BU53" t="str">
            <v/>
          </cell>
          <cell r="BV53" t="str">
            <v/>
          </cell>
          <cell r="BW53" t="str">
            <v/>
          </cell>
          <cell r="BX53" t="str">
            <v>A0030020</v>
          </cell>
          <cell r="BY53">
            <v>360</v>
          </cell>
          <cell r="BZ53" t="str">
            <v>A0040010</v>
          </cell>
          <cell r="CA53">
            <v>360</v>
          </cell>
          <cell r="CB53" t="str">
            <v/>
          </cell>
          <cell r="CC53" t="str">
            <v/>
          </cell>
          <cell r="CD53" t="str">
            <v/>
          </cell>
          <cell r="CE53" t="str">
            <v/>
          </cell>
          <cell r="CF53" t="str">
            <v/>
          </cell>
          <cell r="CG53" t="str">
            <v/>
          </cell>
          <cell r="CH53" t="str">
            <v/>
          </cell>
          <cell r="CI53" t="str">
            <v/>
          </cell>
          <cell r="CJ53" t="str">
            <v/>
          </cell>
          <cell r="CK53" t="str">
            <v/>
          </cell>
          <cell r="CL53" t="str">
            <v/>
          </cell>
          <cell r="CM53" t="str">
            <v/>
          </cell>
          <cell r="CN53" t="str">
            <v/>
          </cell>
          <cell r="CO53" t="str">
            <v/>
          </cell>
          <cell r="CP53" t="str">
            <v/>
          </cell>
          <cell r="CQ53" t="str">
            <v/>
          </cell>
          <cell r="CR53" t="str">
            <v/>
          </cell>
          <cell r="CS53" t="str">
            <v>Nota 1: Este solo es un Análisis de Precios Unitario de referencia. De ser necesario, se debe ajustar a las particularidades de cada proyecto.
Nota 2: Cuando se trate de Análisis de precios unitarios correspondientes a ítems de la propuesta económica apro</v>
          </cell>
          <cell r="CT53" t="str">
            <v>A</v>
          </cell>
        </row>
        <row r="54">
          <cell r="C54" t="str">
            <v>230,1</v>
          </cell>
          <cell r="D54" t="str">
            <v>m2</v>
          </cell>
          <cell r="E54" t="str">
            <v>MEJORAMIENTO DE LA SUBRASANTE CON ADICION DE MATERIALES
(Análisis aplicado para Mejoramiento de la subrasante por medio de escarificado, mezcla con material de adición tipo SBG-50 Clase C (NT1) en proporción con un reemplazo del 50% del material de aporte</v>
          </cell>
          <cell r="F54" t="str">
            <v>HERMENINV</v>
          </cell>
          <cell r="G54">
            <v>0.02</v>
          </cell>
          <cell r="H54" t="str">
            <v>C0010150</v>
          </cell>
          <cell r="I54">
            <v>5.0000000000000001E-3</v>
          </cell>
          <cell r="J54" t="str">
            <v>C0010610</v>
          </cell>
          <cell r="K54">
            <v>5.0000000000000001E-3</v>
          </cell>
          <cell r="L54" t="str">
            <v>C0010923</v>
          </cell>
          <cell r="M54">
            <v>5.0000000000000001E-3</v>
          </cell>
          <cell r="N54" t="str">
            <v>C0010052</v>
          </cell>
          <cell r="O54">
            <v>5.0000000000000001E-3</v>
          </cell>
          <cell r="P54" t="str">
            <v>C0010547</v>
          </cell>
          <cell r="Q54">
            <v>5.0000000000000001E-3</v>
          </cell>
          <cell r="R54" t="str">
            <v/>
          </cell>
          <cell r="S54" t="str">
            <v/>
          </cell>
          <cell r="T54" t="str">
            <v/>
          </cell>
          <cell r="U54" t="str">
            <v/>
          </cell>
          <cell r="V54" t="str">
            <v/>
          </cell>
          <cell r="W54" t="str">
            <v/>
          </cell>
          <cell r="X54" t="str">
            <v/>
          </cell>
          <cell r="Y54" t="str">
            <v/>
          </cell>
          <cell r="Z54" t="str">
            <v/>
          </cell>
          <cell r="AA54" t="str">
            <v/>
          </cell>
          <cell r="AB54" t="str">
            <v/>
          </cell>
          <cell r="AC54" t="str">
            <v/>
          </cell>
          <cell r="AD54" t="str">
            <v/>
          </cell>
          <cell r="AE54" t="str">
            <v/>
          </cell>
          <cell r="AF54" t="str">
            <v/>
          </cell>
          <cell r="AG54" t="str">
            <v/>
          </cell>
          <cell r="AH54" t="str">
            <v>B0014347</v>
          </cell>
          <cell r="AI54">
            <v>0.2</v>
          </cell>
          <cell r="AJ54" t="str">
            <v>B0013791</v>
          </cell>
          <cell r="AK54">
            <v>0.2</v>
          </cell>
          <cell r="AL54" t="str">
            <v>B0063200</v>
          </cell>
          <cell r="AM54">
            <v>25</v>
          </cell>
          <cell r="AN54" t="str">
            <v/>
          </cell>
          <cell r="AO54" t="str">
            <v/>
          </cell>
          <cell r="AP54" t="str">
            <v/>
          </cell>
          <cell r="AQ54" t="str">
            <v/>
          </cell>
          <cell r="AR54" t="str">
            <v/>
          </cell>
          <cell r="AS54" t="str">
            <v/>
          </cell>
          <cell r="AT54" t="str">
            <v/>
          </cell>
          <cell r="AU54" t="str">
            <v/>
          </cell>
          <cell r="AV54" t="str">
            <v/>
          </cell>
          <cell r="AW54" t="str">
            <v/>
          </cell>
          <cell r="AX54" t="str">
            <v/>
          </cell>
          <cell r="AY54" t="str">
            <v/>
          </cell>
          <cell r="AZ54" t="str">
            <v/>
          </cell>
          <cell r="BA54" t="str">
            <v/>
          </cell>
          <cell r="BB54" t="str">
            <v/>
          </cell>
          <cell r="BC54" t="str">
            <v/>
          </cell>
          <cell r="BD54" t="str">
            <v/>
          </cell>
          <cell r="BE54" t="str">
            <v/>
          </cell>
          <cell r="BF54" t="str">
            <v/>
          </cell>
          <cell r="BG54" t="str">
            <v/>
          </cell>
          <cell r="BH54" t="str">
            <v/>
          </cell>
          <cell r="BI54" t="str">
            <v/>
          </cell>
          <cell r="BJ54" t="str">
            <v/>
          </cell>
          <cell r="BK54" t="str">
            <v/>
          </cell>
          <cell r="BL54"/>
          <cell r="BM54"/>
          <cell r="BN54" t="str">
            <v>T0010030</v>
          </cell>
          <cell r="BO54">
            <v>0.2</v>
          </cell>
          <cell r="BP54" t="str">
            <v>T0010025</v>
          </cell>
          <cell r="BQ54">
            <v>0.2</v>
          </cell>
          <cell r="BR54" t="str">
            <v/>
          </cell>
          <cell r="BS54" t="str">
            <v/>
          </cell>
          <cell r="BT54" t="str">
            <v/>
          </cell>
          <cell r="BU54" t="str">
            <v/>
          </cell>
          <cell r="BV54" t="str">
            <v/>
          </cell>
          <cell r="BW54" t="str">
            <v/>
          </cell>
          <cell r="BX54" t="str">
            <v>A0040010</v>
          </cell>
          <cell r="BY54">
            <v>1600</v>
          </cell>
          <cell r="BZ54" t="str">
            <v>A0030020</v>
          </cell>
          <cell r="CA54">
            <v>1600</v>
          </cell>
          <cell r="CB54" t="str">
            <v/>
          </cell>
          <cell r="CC54" t="str">
            <v/>
          </cell>
          <cell r="CD54" t="str">
            <v/>
          </cell>
          <cell r="CE54" t="str">
            <v/>
          </cell>
          <cell r="CF54" t="str">
            <v/>
          </cell>
          <cell r="CG54" t="str">
            <v/>
          </cell>
          <cell r="CH54" t="str">
            <v/>
          </cell>
          <cell r="CI54" t="str">
            <v/>
          </cell>
          <cell r="CJ54" t="str">
            <v/>
          </cell>
          <cell r="CK54" t="str">
            <v/>
          </cell>
          <cell r="CL54" t="str">
            <v/>
          </cell>
          <cell r="CM54" t="str">
            <v/>
          </cell>
          <cell r="CN54" t="str">
            <v/>
          </cell>
          <cell r="CO54" t="str">
            <v/>
          </cell>
          <cell r="CP54" t="str">
            <v/>
          </cell>
          <cell r="CQ54" t="str">
            <v/>
          </cell>
          <cell r="CR54" t="str">
            <v/>
          </cell>
          <cell r="CS54" t="str">
            <v>Nota 1: Este solo es un Análisis de Precios Unitario de referencia. De ser necesario, se debe ajustar a las particularidades de cada proyecto.
Nota 2: Cuando se trate de Análisis de precios unitarios correspondientes a ítems de la propuesta económica apro</v>
          </cell>
          <cell r="CT54" t="str">
            <v>A</v>
          </cell>
        </row>
        <row r="55">
          <cell r="C55" t="str">
            <v>231,1,1</v>
          </cell>
          <cell r="D55" t="str">
            <v>m2</v>
          </cell>
          <cell r="E55" t="str">
            <v>GEOTEXTIL TEJIDO PARA SEPARACIÓN DE SUELOS DE SUBRASANTE Y CAPAS GRANULARES
(Analisis aplicado para el suministro e instalación de geotextil tejido, con resistencia a la tracción Grab mínima de 1100 N, para funciones de separación entre la subrasante natu</v>
          </cell>
          <cell r="F55" t="str">
            <v>HERMENINV</v>
          </cell>
          <cell r="G55">
            <v>0.01</v>
          </cell>
          <cell r="H55" t="str">
            <v/>
          </cell>
          <cell r="I55" t="str">
            <v/>
          </cell>
          <cell r="J55" t="str">
            <v/>
          </cell>
          <cell r="K55" t="str">
            <v/>
          </cell>
          <cell r="L55" t="str">
            <v/>
          </cell>
          <cell r="M55" t="str">
            <v/>
          </cell>
          <cell r="N55" t="str">
            <v/>
          </cell>
          <cell r="O55" t="str">
            <v/>
          </cell>
          <cell r="P55" t="str">
            <v/>
          </cell>
          <cell r="Q55" t="str">
            <v/>
          </cell>
          <cell r="R55" t="str">
            <v/>
          </cell>
          <cell r="S55" t="str">
            <v/>
          </cell>
          <cell r="T55" t="str">
            <v/>
          </cell>
          <cell r="U55" t="str">
            <v/>
          </cell>
          <cell r="V55" t="str">
            <v/>
          </cell>
          <cell r="W55" t="str">
            <v/>
          </cell>
          <cell r="X55" t="str">
            <v/>
          </cell>
          <cell r="Y55" t="str">
            <v/>
          </cell>
          <cell r="Z55" t="str">
            <v/>
          </cell>
          <cell r="AA55" t="str">
            <v/>
          </cell>
          <cell r="AB55" t="str">
            <v/>
          </cell>
          <cell r="AC55" t="str">
            <v/>
          </cell>
          <cell r="AD55" t="str">
            <v/>
          </cell>
          <cell r="AE55" t="str">
            <v/>
          </cell>
          <cell r="AF55" t="str">
            <v/>
          </cell>
          <cell r="AG55" t="str">
            <v/>
          </cell>
          <cell r="AH55" t="str">
            <v>B025011</v>
          </cell>
          <cell r="AI55">
            <v>1.2</v>
          </cell>
          <cell r="AJ55" t="str">
            <v/>
          </cell>
          <cell r="AK55" t="str">
            <v/>
          </cell>
          <cell r="AL55" t="str">
            <v/>
          </cell>
          <cell r="AM55" t="str">
            <v/>
          </cell>
          <cell r="AN55" t="str">
            <v/>
          </cell>
          <cell r="AO55" t="str">
            <v/>
          </cell>
          <cell r="AP55" t="str">
            <v/>
          </cell>
          <cell r="AQ55" t="str">
            <v/>
          </cell>
          <cell r="AR55" t="str">
            <v/>
          </cell>
          <cell r="AS55" t="str">
            <v/>
          </cell>
          <cell r="AT55" t="str">
            <v/>
          </cell>
          <cell r="AU55" t="str">
            <v/>
          </cell>
          <cell r="AV55" t="str">
            <v/>
          </cell>
          <cell r="AW55" t="str">
            <v/>
          </cell>
          <cell r="AX55" t="str">
            <v/>
          </cell>
          <cell r="AY55" t="str">
            <v/>
          </cell>
          <cell r="AZ55" t="str">
            <v/>
          </cell>
          <cell r="BA55" t="str">
            <v/>
          </cell>
          <cell r="BB55" t="str">
            <v/>
          </cell>
          <cell r="BC55" t="str">
            <v/>
          </cell>
          <cell r="BD55" t="str">
            <v/>
          </cell>
          <cell r="BE55" t="str">
            <v/>
          </cell>
          <cell r="BF55" t="str">
            <v/>
          </cell>
          <cell r="BG55" t="str">
            <v/>
          </cell>
          <cell r="BH55" t="str">
            <v/>
          </cell>
          <cell r="BI55" t="str">
            <v/>
          </cell>
          <cell r="BJ55" t="str">
            <v/>
          </cell>
          <cell r="BK55" t="str">
            <v/>
          </cell>
          <cell r="BL55"/>
          <cell r="BM55"/>
          <cell r="BN55" t="str">
            <v/>
          </cell>
          <cell r="BO55" t="str">
            <v/>
          </cell>
          <cell r="BP55" t="str">
            <v/>
          </cell>
          <cell r="BQ55" t="str">
            <v/>
          </cell>
          <cell r="BR55" t="str">
            <v/>
          </cell>
          <cell r="BS55" t="str">
            <v/>
          </cell>
          <cell r="BT55" t="str">
            <v/>
          </cell>
          <cell r="BU55" t="str">
            <v/>
          </cell>
          <cell r="BV55" t="str">
            <v/>
          </cell>
          <cell r="BW55" t="str">
            <v/>
          </cell>
          <cell r="BX55" t="str">
            <v>A0040010</v>
          </cell>
          <cell r="BY55">
            <v>1000</v>
          </cell>
          <cell r="BZ55" t="str">
            <v>A0030020</v>
          </cell>
          <cell r="CA55">
            <v>1000</v>
          </cell>
          <cell r="CB55" t="str">
            <v/>
          </cell>
          <cell r="CC55" t="str">
            <v/>
          </cell>
          <cell r="CD55" t="str">
            <v/>
          </cell>
          <cell r="CE55" t="str">
            <v/>
          </cell>
          <cell r="CF55" t="str">
            <v/>
          </cell>
          <cell r="CG55" t="str">
            <v/>
          </cell>
          <cell r="CH55" t="str">
            <v/>
          </cell>
          <cell r="CI55" t="str">
            <v/>
          </cell>
          <cell r="CJ55" t="str">
            <v/>
          </cell>
          <cell r="CK55" t="str">
            <v/>
          </cell>
          <cell r="CL55" t="str">
            <v/>
          </cell>
          <cell r="CM55" t="str">
            <v/>
          </cell>
          <cell r="CN55" t="str">
            <v/>
          </cell>
          <cell r="CO55" t="str">
            <v/>
          </cell>
          <cell r="CP55" t="str">
            <v/>
          </cell>
          <cell r="CQ55" t="str">
            <v/>
          </cell>
          <cell r="CR55" t="str">
            <v/>
          </cell>
          <cell r="CS55" t="str">
            <v>Nota 1: Este solo es un Análisis de Precios Unitario de referencia. De ser necesario, se debe ajustar a las particularidades de cada proyecto.
Nota 2: Cuando se trate de Análisis de precios unitarios correspondientes a ítems de la propuesta económica apro</v>
          </cell>
          <cell r="CT55" t="str">
            <v>C</v>
          </cell>
        </row>
        <row r="56">
          <cell r="C56" t="str">
            <v>231,1,2</v>
          </cell>
          <cell r="D56" t="str">
            <v>m2</v>
          </cell>
          <cell r="E56" t="str">
            <v>GEOTEXTIL NO TEJIDO PARA SEPARACIÓN DE SUELOS DE SUBRASANTE Y CAPAS GRANULARES
(Analisis aplicado para el suministro e instalación de geotextil no tejido, con resistencia a la tracción Grab mínima de 700 N, para funciones de separación entre la subrasante</v>
          </cell>
          <cell r="F56" t="str">
            <v>HERMENINV</v>
          </cell>
          <cell r="G56">
            <v>0.01</v>
          </cell>
          <cell r="H56" t="str">
            <v/>
          </cell>
          <cell r="I56" t="str">
            <v/>
          </cell>
          <cell r="J56" t="str">
            <v/>
          </cell>
          <cell r="K56" t="str">
            <v/>
          </cell>
          <cell r="L56" t="str">
            <v/>
          </cell>
          <cell r="M56" t="str">
            <v/>
          </cell>
          <cell r="N56" t="str">
            <v/>
          </cell>
          <cell r="O56" t="str">
            <v/>
          </cell>
          <cell r="P56" t="str">
            <v/>
          </cell>
          <cell r="Q56" t="str">
            <v/>
          </cell>
          <cell r="R56" t="str">
            <v/>
          </cell>
          <cell r="S56" t="str">
            <v/>
          </cell>
          <cell r="T56" t="str">
            <v/>
          </cell>
          <cell r="U56" t="str">
            <v/>
          </cell>
          <cell r="V56" t="str">
            <v/>
          </cell>
          <cell r="W56" t="str">
            <v/>
          </cell>
          <cell r="X56" t="str">
            <v/>
          </cell>
          <cell r="Y56" t="str">
            <v/>
          </cell>
          <cell r="Z56" t="str">
            <v/>
          </cell>
          <cell r="AA56" t="str">
            <v/>
          </cell>
          <cell r="AB56" t="str">
            <v/>
          </cell>
          <cell r="AC56" t="str">
            <v/>
          </cell>
          <cell r="AD56" t="str">
            <v/>
          </cell>
          <cell r="AE56" t="str">
            <v/>
          </cell>
          <cell r="AF56" t="str">
            <v/>
          </cell>
          <cell r="AG56" t="str">
            <v/>
          </cell>
          <cell r="AH56" t="str">
            <v>B025005</v>
          </cell>
          <cell r="AI56">
            <v>1.2</v>
          </cell>
          <cell r="AJ56" t="str">
            <v/>
          </cell>
          <cell r="AK56" t="str">
            <v/>
          </cell>
          <cell r="AL56" t="str">
            <v/>
          </cell>
          <cell r="AM56" t="str">
            <v/>
          </cell>
          <cell r="AN56" t="str">
            <v/>
          </cell>
          <cell r="AO56" t="str">
            <v/>
          </cell>
          <cell r="AP56" t="str">
            <v/>
          </cell>
          <cell r="AQ56" t="str">
            <v/>
          </cell>
          <cell r="AR56" t="str">
            <v/>
          </cell>
          <cell r="AS56" t="str">
            <v/>
          </cell>
          <cell r="AT56" t="str">
            <v/>
          </cell>
          <cell r="AU56" t="str">
            <v/>
          </cell>
          <cell r="AV56" t="str">
            <v/>
          </cell>
          <cell r="AW56" t="str">
            <v/>
          </cell>
          <cell r="AX56" t="str">
            <v/>
          </cell>
          <cell r="AY56" t="str">
            <v/>
          </cell>
          <cell r="AZ56" t="str">
            <v/>
          </cell>
          <cell r="BA56" t="str">
            <v/>
          </cell>
          <cell r="BB56" t="str">
            <v/>
          </cell>
          <cell r="BC56" t="str">
            <v/>
          </cell>
          <cell r="BD56" t="str">
            <v/>
          </cell>
          <cell r="BE56" t="str">
            <v/>
          </cell>
          <cell r="BF56" t="str">
            <v/>
          </cell>
          <cell r="BG56" t="str">
            <v/>
          </cell>
          <cell r="BH56" t="str">
            <v/>
          </cell>
          <cell r="BI56" t="str">
            <v/>
          </cell>
          <cell r="BJ56" t="str">
            <v/>
          </cell>
          <cell r="BK56" t="str">
            <v/>
          </cell>
          <cell r="BL56"/>
          <cell r="BM56"/>
          <cell r="BN56" t="str">
            <v/>
          </cell>
          <cell r="BO56" t="str">
            <v/>
          </cell>
          <cell r="BP56" t="str">
            <v/>
          </cell>
          <cell r="BQ56" t="str">
            <v/>
          </cell>
          <cell r="BR56" t="str">
            <v/>
          </cell>
          <cell r="BS56" t="str">
            <v/>
          </cell>
          <cell r="BT56" t="str">
            <v/>
          </cell>
          <cell r="BU56" t="str">
            <v/>
          </cell>
          <cell r="BV56" t="str">
            <v/>
          </cell>
          <cell r="BW56" t="str">
            <v/>
          </cell>
          <cell r="BX56" t="str">
            <v>A0040010</v>
          </cell>
          <cell r="BY56">
            <v>1000</v>
          </cell>
          <cell r="BZ56" t="str">
            <v>A0030020</v>
          </cell>
          <cell r="CA56">
            <v>1000</v>
          </cell>
          <cell r="CB56" t="str">
            <v/>
          </cell>
          <cell r="CC56" t="str">
            <v/>
          </cell>
          <cell r="CD56" t="str">
            <v/>
          </cell>
          <cell r="CE56" t="str">
            <v/>
          </cell>
          <cell r="CF56" t="str">
            <v/>
          </cell>
          <cell r="CG56" t="str">
            <v/>
          </cell>
          <cell r="CH56" t="str">
            <v/>
          </cell>
          <cell r="CI56" t="str">
            <v/>
          </cell>
          <cell r="CJ56" t="str">
            <v/>
          </cell>
          <cell r="CK56" t="str">
            <v/>
          </cell>
          <cell r="CL56" t="str">
            <v/>
          </cell>
          <cell r="CM56" t="str">
            <v/>
          </cell>
          <cell r="CN56" t="str">
            <v/>
          </cell>
          <cell r="CO56" t="str">
            <v/>
          </cell>
          <cell r="CP56" t="str">
            <v/>
          </cell>
          <cell r="CQ56" t="str">
            <v/>
          </cell>
          <cell r="CR56" t="str">
            <v/>
          </cell>
          <cell r="CS56" t="str">
            <v>Nota 1: Este solo es un Análisis de Precios Unitario de referencia. De ser necesario, se debe ajustar a las particularidades de cada proyecto.
Nota 2: Cuando se trate de Análisis de precios unitarios correspondientes a ítems de la propuesta económica apro</v>
          </cell>
          <cell r="CT56" t="str">
            <v>C</v>
          </cell>
        </row>
        <row r="57">
          <cell r="C57" t="str">
            <v>232,1</v>
          </cell>
          <cell r="D57" t="str">
            <v>m2</v>
          </cell>
          <cell r="E57" t="str">
            <v>GEOTEXTIL PARA ESTABILIZACIÓN DE LA SUBRASANTE
(Analisis aplicado para el suministro e instalación de geotextil tejido con resistencia mínima a la tensión tipo Grab de 1100 N, para fines de estabilización de subrasante en estructuras viales o plataformas.</v>
          </cell>
          <cell r="F57" t="str">
            <v>HERMENINV</v>
          </cell>
          <cell r="G57">
            <v>0.01</v>
          </cell>
          <cell r="H57" t="str">
            <v/>
          </cell>
          <cell r="I57" t="str">
            <v/>
          </cell>
          <cell r="J57" t="str">
            <v/>
          </cell>
          <cell r="K57" t="str">
            <v/>
          </cell>
          <cell r="L57" t="str">
            <v/>
          </cell>
          <cell r="M57" t="str">
            <v/>
          </cell>
          <cell r="N57" t="str">
            <v/>
          </cell>
          <cell r="O57" t="str">
            <v/>
          </cell>
          <cell r="P57" t="str">
            <v/>
          </cell>
          <cell r="Q57" t="str">
            <v/>
          </cell>
          <cell r="R57" t="str">
            <v/>
          </cell>
          <cell r="S57" t="str">
            <v/>
          </cell>
          <cell r="T57" t="str">
            <v/>
          </cell>
          <cell r="U57" t="str">
            <v/>
          </cell>
          <cell r="V57" t="str">
            <v/>
          </cell>
          <cell r="W57" t="str">
            <v/>
          </cell>
          <cell r="X57" t="str">
            <v/>
          </cell>
          <cell r="Y57" t="str">
            <v/>
          </cell>
          <cell r="Z57" t="str">
            <v/>
          </cell>
          <cell r="AA57" t="str">
            <v/>
          </cell>
          <cell r="AB57" t="str">
            <v/>
          </cell>
          <cell r="AC57" t="str">
            <v/>
          </cell>
          <cell r="AD57" t="str">
            <v/>
          </cell>
          <cell r="AE57" t="str">
            <v/>
          </cell>
          <cell r="AF57" t="str">
            <v/>
          </cell>
          <cell r="AG57" t="str">
            <v/>
          </cell>
          <cell r="AH57" t="str">
            <v>B025011</v>
          </cell>
          <cell r="AI57">
            <v>1.1000000000000001</v>
          </cell>
          <cell r="AJ57" t="str">
            <v/>
          </cell>
          <cell r="AK57" t="str">
            <v/>
          </cell>
          <cell r="AL57" t="str">
            <v/>
          </cell>
          <cell r="AM57" t="str">
            <v/>
          </cell>
          <cell r="AN57" t="str">
            <v/>
          </cell>
          <cell r="AO57" t="str">
            <v/>
          </cell>
          <cell r="AP57" t="str">
            <v/>
          </cell>
          <cell r="AQ57" t="str">
            <v/>
          </cell>
          <cell r="AR57" t="str">
            <v/>
          </cell>
          <cell r="AS57" t="str">
            <v/>
          </cell>
          <cell r="AT57" t="str">
            <v/>
          </cell>
          <cell r="AU57" t="str">
            <v/>
          </cell>
          <cell r="AV57" t="str">
            <v/>
          </cell>
          <cell r="AW57" t="str">
            <v/>
          </cell>
          <cell r="AX57" t="str">
            <v/>
          </cell>
          <cell r="AY57" t="str">
            <v/>
          </cell>
          <cell r="AZ57" t="str">
            <v/>
          </cell>
          <cell r="BA57" t="str">
            <v/>
          </cell>
          <cell r="BB57" t="str">
            <v/>
          </cell>
          <cell r="BC57" t="str">
            <v/>
          </cell>
          <cell r="BD57" t="str">
            <v/>
          </cell>
          <cell r="BE57" t="str">
            <v/>
          </cell>
          <cell r="BF57" t="str">
            <v/>
          </cell>
          <cell r="BG57" t="str">
            <v/>
          </cell>
          <cell r="BH57" t="str">
            <v/>
          </cell>
          <cell r="BI57" t="str">
            <v/>
          </cell>
          <cell r="BJ57" t="str">
            <v/>
          </cell>
          <cell r="BK57" t="str">
            <v/>
          </cell>
          <cell r="BL57"/>
          <cell r="BM57"/>
          <cell r="BN57" t="str">
            <v/>
          </cell>
          <cell r="BO57" t="str">
            <v/>
          </cell>
          <cell r="BP57" t="str">
            <v/>
          </cell>
          <cell r="BQ57" t="str">
            <v/>
          </cell>
          <cell r="BR57" t="str">
            <v/>
          </cell>
          <cell r="BS57" t="str">
            <v/>
          </cell>
          <cell r="BT57" t="str">
            <v/>
          </cell>
          <cell r="BU57" t="str">
            <v/>
          </cell>
          <cell r="BV57" t="str">
            <v/>
          </cell>
          <cell r="BW57" t="str">
            <v/>
          </cell>
          <cell r="BX57" t="str">
            <v>A0040010</v>
          </cell>
          <cell r="BY57">
            <v>1000</v>
          </cell>
          <cell r="BZ57" t="str">
            <v>A0030020</v>
          </cell>
          <cell r="CA57">
            <v>1000</v>
          </cell>
          <cell r="CB57" t="str">
            <v/>
          </cell>
          <cell r="CC57" t="str">
            <v/>
          </cell>
          <cell r="CD57" t="str">
            <v/>
          </cell>
          <cell r="CE57" t="str">
            <v/>
          </cell>
          <cell r="CF57" t="str">
            <v/>
          </cell>
          <cell r="CG57" t="str">
            <v/>
          </cell>
          <cell r="CH57" t="str">
            <v/>
          </cell>
          <cell r="CI57" t="str">
            <v/>
          </cell>
          <cell r="CJ57" t="str">
            <v/>
          </cell>
          <cell r="CK57" t="str">
            <v/>
          </cell>
          <cell r="CL57" t="str">
            <v/>
          </cell>
          <cell r="CM57" t="str">
            <v/>
          </cell>
          <cell r="CN57" t="str">
            <v/>
          </cell>
          <cell r="CO57" t="str">
            <v/>
          </cell>
          <cell r="CP57" t="str">
            <v/>
          </cell>
          <cell r="CQ57" t="str">
            <v/>
          </cell>
          <cell r="CR57" t="str">
            <v/>
          </cell>
          <cell r="CS57" t="str">
            <v>Nota 1: Este solo es un Análisis de Precios Unitario de referencia. De ser necesario, se debe ajustar a las particularidades de cada proyecto.
Nota 2: Cuando se trate de Análisis de precios unitarios correspondientes a ítems de la propuesta económica apro</v>
          </cell>
          <cell r="CT57" t="str">
            <v>C</v>
          </cell>
        </row>
        <row r="58">
          <cell r="C58" t="str">
            <v>233,1</v>
          </cell>
          <cell r="D58" t="str">
            <v>m2</v>
          </cell>
          <cell r="E58" t="str">
            <v>GEOMALLA PARA ESTABILIZACION DE SUELOS DE SUBRASANTE 
(Analisis aplicado para el suministro e instalación de geomalla biaxial de polipropileno con resistencia última a la tensión de 20 kN/m. Se incluye corte, traslape longitudinal y transversal (30 cm), e</v>
          </cell>
          <cell r="F58" t="str">
            <v>HERMENINV</v>
          </cell>
          <cell r="G58">
            <v>0.01</v>
          </cell>
          <cell r="H58" t="str">
            <v/>
          </cell>
          <cell r="I58" t="str">
            <v/>
          </cell>
          <cell r="J58" t="str">
            <v/>
          </cell>
          <cell r="K58" t="str">
            <v/>
          </cell>
          <cell r="L58" t="str">
            <v/>
          </cell>
          <cell r="M58" t="str">
            <v/>
          </cell>
          <cell r="N58" t="str">
            <v/>
          </cell>
          <cell r="O58" t="str">
            <v/>
          </cell>
          <cell r="P58" t="str">
            <v/>
          </cell>
          <cell r="Q58" t="str">
            <v/>
          </cell>
          <cell r="R58" t="str">
            <v/>
          </cell>
          <cell r="S58" t="str">
            <v/>
          </cell>
          <cell r="T58" t="str">
            <v/>
          </cell>
          <cell r="U58" t="str">
            <v/>
          </cell>
          <cell r="V58" t="str">
            <v/>
          </cell>
          <cell r="W58" t="str">
            <v/>
          </cell>
          <cell r="X58" t="str">
            <v/>
          </cell>
          <cell r="Y58" t="str">
            <v/>
          </cell>
          <cell r="Z58" t="str">
            <v/>
          </cell>
          <cell r="AA58" t="str">
            <v/>
          </cell>
          <cell r="AB58" t="str">
            <v/>
          </cell>
          <cell r="AC58" t="str">
            <v/>
          </cell>
          <cell r="AD58" t="str">
            <v/>
          </cell>
          <cell r="AE58" t="str">
            <v/>
          </cell>
          <cell r="AF58" t="str">
            <v/>
          </cell>
          <cell r="AG58" t="str">
            <v/>
          </cell>
          <cell r="AH58" t="str">
            <v>B0014112</v>
          </cell>
          <cell r="AI58">
            <v>1.2</v>
          </cell>
          <cell r="AJ58" t="str">
            <v/>
          </cell>
          <cell r="AK58" t="str">
            <v/>
          </cell>
          <cell r="AL58" t="str">
            <v/>
          </cell>
          <cell r="AM58" t="str">
            <v/>
          </cell>
          <cell r="AN58" t="str">
            <v/>
          </cell>
          <cell r="AO58" t="str">
            <v/>
          </cell>
          <cell r="AP58" t="str">
            <v/>
          </cell>
          <cell r="AQ58" t="str">
            <v/>
          </cell>
          <cell r="AR58" t="str">
            <v/>
          </cell>
          <cell r="AS58" t="str">
            <v/>
          </cell>
          <cell r="AT58" t="str">
            <v/>
          </cell>
          <cell r="AU58" t="str">
            <v/>
          </cell>
          <cell r="AV58" t="str">
            <v/>
          </cell>
          <cell r="AW58" t="str">
            <v/>
          </cell>
          <cell r="AX58" t="str">
            <v/>
          </cell>
          <cell r="AY58" t="str">
            <v/>
          </cell>
          <cell r="AZ58" t="str">
            <v/>
          </cell>
          <cell r="BA58" t="str">
            <v/>
          </cell>
          <cell r="BB58" t="str">
            <v/>
          </cell>
          <cell r="BC58" t="str">
            <v/>
          </cell>
          <cell r="BD58" t="str">
            <v/>
          </cell>
          <cell r="BE58" t="str">
            <v/>
          </cell>
          <cell r="BF58" t="str">
            <v/>
          </cell>
          <cell r="BG58" t="str">
            <v/>
          </cell>
          <cell r="BH58" t="str">
            <v/>
          </cell>
          <cell r="BI58" t="str">
            <v/>
          </cell>
          <cell r="BJ58" t="str">
            <v/>
          </cell>
          <cell r="BK58" t="str">
            <v/>
          </cell>
          <cell r="BL58"/>
          <cell r="BM58"/>
          <cell r="BN58" t="str">
            <v/>
          </cell>
          <cell r="BO58" t="str">
            <v/>
          </cell>
          <cell r="BP58" t="str">
            <v/>
          </cell>
          <cell r="BQ58" t="str">
            <v/>
          </cell>
          <cell r="BR58" t="str">
            <v/>
          </cell>
          <cell r="BS58" t="str">
            <v/>
          </cell>
          <cell r="BT58" t="str">
            <v/>
          </cell>
          <cell r="BU58" t="str">
            <v/>
          </cell>
          <cell r="BV58" t="str">
            <v/>
          </cell>
          <cell r="BW58" t="str">
            <v/>
          </cell>
          <cell r="BX58" t="str">
            <v>A0040010</v>
          </cell>
          <cell r="BY58">
            <v>1000</v>
          </cell>
          <cell r="BZ58" t="str">
            <v>A0030020</v>
          </cell>
          <cell r="CA58">
            <v>1000</v>
          </cell>
          <cell r="CB58" t="str">
            <v/>
          </cell>
          <cell r="CC58" t="str">
            <v/>
          </cell>
          <cell r="CD58" t="str">
            <v/>
          </cell>
          <cell r="CE58" t="str">
            <v/>
          </cell>
          <cell r="CF58" t="str">
            <v/>
          </cell>
          <cell r="CG58" t="str">
            <v/>
          </cell>
          <cell r="CH58" t="str">
            <v/>
          </cell>
          <cell r="CI58" t="str">
            <v/>
          </cell>
          <cell r="CJ58" t="str">
            <v/>
          </cell>
          <cell r="CK58" t="str">
            <v/>
          </cell>
          <cell r="CL58" t="str">
            <v/>
          </cell>
          <cell r="CM58" t="str">
            <v/>
          </cell>
          <cell r="CN58" t="str">
            <v/>
          </cell>
          <cell r="CO58" t="str">
            <v/>
          </cell>
          <cell r="CP58" t="str">
            <v/>
          </cell>
          <cell r="CQ58" t="str">
            <v/>
          </cell>
          <cell r="CR58" t="str">
            <v/>
          </cell>
          <cell r="CS58" t="str">
            <v>Nota 1: Este solo es un Análisis de Precios Unitario de referencia. De ser necesario, se debe ajustar a las particularidades de cada proyecto.
Nota 2: Cuando se trate de Análisis de precios unitarios correspondientes a ítems de la propuesta económica apro</v>
          </cell>
          <cell r="CT58" t="str">
            <v>C</v>
          </cell>
        </row>
        <row r="59">
          <cell r="C59" t="str">
            <v>233,10</v>
          </cell>
          <cell r="D59" t="str">
            <v>m2</v>
          </cell>
          <cell r="E59" t="str">
            <v>GEOMALLA PARA REFUERZO DE CAPAS GRANULARES 
(Analisis aplicado para el suministro e instalación de geomalla biaxial de polipropileno con resistencia última a la tensión de 20 kN/m. Se incluye corte, traslape longitudinal y transversal (30 cm), extensión m</v>
          </cell>
          <cell r="F59" t="str">
            <v>HERMENINV</v>
          </cell>
          <cell r="G59">
            <v>0.01</v>
          </cell>
          <cell r="H59" t="str">
            <v/>
          </cell>
          <cell r="I59" t="str">
            <v/>
          </cell>
          <cell r="J59" t="str">
            <v/>
          </cell>
          <cell r="K59" t="str">
            <v/>
          </cell>
          <cell r="L59" t="str">
            <v/>
          </cell>
          <cell r="M59" t="str">
            <v/>
          </cell>
          <cell r="N59" t="str">
            <v/>
          </cell>
          <cell r="O59" t="str">
            <v/>
          </cell>
          <cell r="P59" t="str">
            <v/>
          </cell>
          <cell r="Q59" t="str">
            <v/>
          </cell>
          <cell r="R59" t="str">
            <v/>
          </cell>
          <cell r="S59" t="str">
            <v/>
          </cell>
          <cell r="T59" t="str">
            <v/>
          </cell>
          <cell r="U59" t="str">
            <v/>
          </cell>
          <cell r="V59" t="str">
            <v/>
          </cell>
          <cell r="W59" t="str">
            <v/>
          </cell>
          <cell r="X59" t="str">
            <v/>
          </cell>
          <cell r="Y59" t="str">
            <v/>
          </cell>
          <cell r="Z59" t="str">
            <v/>
          </cell>
          <cell r="AA59" t="str">
            <v/>
          </cell>
          <cell r="AB59" t="str">
            <v/>
          </cell>
          <cell r="AC59" t="str">
            <v/>
          </cell>
          <cell r="AD59" t="str">
            <v/>
          </cell>
          <cell r="AE59" t="str">
            <v/>
          </cell>
          <cell r="AF59" t="str">
            <v/>
          </cell>
          <cell r="AG59" t="str">
            <v/>
          </cell>
          <cell r="AH59" t="str">
            <v>B0014112</v>
          </cell>
          <cell r="AI59">
            <v>1.3</v>
          </cell>
          <cell r="AJ59" t="str">
            <v/>
          </cell>
          <cell r="AK59" t="str">
            <v/>
          </cell>
          <cell r="AL59" t="str">
            <v/>
          </cell>
          <cell r="AM59" t="str">
            <v/>
          </cell>
          <cell r="AN59" t="str">
            <v/>
          </cell>
          <cell r="AO59" t="str">
            <v/>
          </cell>
          <cell r="AP59" t="str">
            <v/>
          </cell>
          <cell r="AQ59" t="str">
            <v/>
          </cell>
          <cell r="AR59" t="str">
            <v/>
          </cell>
          <cell r="AS59" t="str">
            <v/>
          </cell>
          <cell r="AT59" t="str">
            <v/>
          </cell>
          <cell r="AU59" t="str">
            <v/>
          </cell>
          <cell r="AV59" t="str">
            <v/>
          </cell>
          <cell r="AW59" t="str">
            <v/>
          </cell>
          <cell r="AX59" t="str">
            <v/>
          </cell>
          <cell r="AY59" t="str">
            <v/>
          </cell>
          <cell r="AZ59" t="str">
            <v/>
          </cell>
          <cell r="BA59" t="str">
            <v/>
          </cell>
          <cell r="BB59" t="str">
            <v/>
          </cell>
          <cell r="BC59" t="str">
            <v/>
          </cell>
          <cell r="BD59" t="str">
            <v/>
          </cell>
          <cell r="BE59" t="str">
            <v/>
          </cell>
          <cell r="BF59" t="str">
            <v/>
          </cell>
          <cell r="BG59" t="str">
            <v/>
          </cell>
          <cell r="BH59" t="str">
            <v/>
          </cell>
          <cell r="BI59" t="str">
            <v/>
          </cell>
          <cell r="BJ59" t="str">
            <v/>
          </cell>
          <cell r="BK59" t="str">
            <v/>
          </cell>
          <cell r="BL59"/>
          <cell r="BM59"/>
          <cell r="BN59" t="str">
            <v/>
          </cell>
          <cell r="BO59" t="str">
            <v/>
          </cell>
          <cell r="BP59" t="str">
            <v/>
          </cell>
          <cell r="BQ59" t="str">
            <v/>
          </cell>
          <cell r="BR59" t="str">
            <v/>
          </cell>
          <cell r="BS59" t="str">
            <v/>
          </cell>
          <cell r="BT59" t="str">
            <v/>
          </cell>
          <cell r="BU59" t="str">
            <v/>
          </cell>
          <cell r="BV59" t="str">
            <v/>
          </cell>
          <cell r="BW59" t="str">
            <v/>
          </cell>
          <cell r="BX59" t="str">
            <v>A0040010</v>
          </cell>
          <cell r="BY59">
            <v>1000</v>
          </cell>
          <cell r="BZ59" t="str">
            <v>A0030020</v>
          </cell>
          <cell r="CA59">
            <v>1000</v>
          </cell>
          <cell r="CB59" t="str">
            <v/>
          </cell>
          <cell r="CC59" t="str">
            <v/>
          </cell>
          <cell r="CD59" t="str">
            <v/>
          </cell>
          <cell r="CE59" t="str">
            <v/>
          </cell>
          <cell r="CF59" t="str">
            <v/>
          </cell>
          <cell r="CG59" t="str">
            <v/>
          </cell>
          <cell r="CH59" t="str">
            <v/>
          </cell>
          <cell r="CI59" t="str">
            <v/>
          </cell>
          <cell r="CJ59" t="str">
            <v/>
          </cell>
          <cell r="CK59" t="str">
            <v/>
          </cell>
          <cell r="CL59" t="str">
            <v/>
          </cell>
          <cell r="CM59" t="str">
            <v/>
          </cell>
          <cell r="CN59" t="str">
            <v/>
          </cell>
          <cell r="CO59" t="str">
            <v/>
          </cell>
          <cell r="CP59" t="str">
            <v/>
          </cell>
          <cell r="CQ59" t="str">
            <v/>
          </cell>
          <cell r="CR59" t="str">
            <v/>
          </cell>
          <cell r="CS59" t="str">
            <v>Nota 1: Este solo es un Análisis de Precios Unitario de referencia. De ser necesario, se debe ajustar a las particularidades de cada proyecto.
Nota 2: Cuando se trate de Análisis de precios unitarios correspondientes a ítems de la propuesta económica apro</v>
          </cell>
          <cell r="CT59" t="str">
            <v>C</v>
          </cell>
        </row>
        <row r="60">
          <cell r="C60" t="str">
            <v>234,1</v>
          </cell>
          <cell r="D60" t="str">
            <v>m2</v>
          </cell>
          <cell r="E60" t="str">
            <v xml:space="preserve">CONFORMACIÓN DE TALUDES EXISTENTES
(Analisis aplicado para dar forma, perfilar y estabilizar los taludes existentes, tanto naturales como intervenidos previamente, con maquinaria según las condiciones topográficas. Se incluye limpieza del talud, remoción </v>
          </cell>
          <cell r="F60" t="str">
            <v>HERMENINV</v>
          </cell>
          <cell r="G60">
            <v>0.05</v>
          </cell>
          <cell r="H60" t="str">
            <v>C0010750</v>
          </cell>
          <cell r="I60">
            <v>4.0000000000000001E-3</v>
          </cell>
          <cell r="J60" t="str">
            <v>C0010960</v>
          </cell>
          <cell r="K60">
            <v>4.0000000000000001E-3</v>
          </cell>
          <cell r="L60" t="str">
            <v/>
          </cell>
          <cell r="M60" t="str">
            <v/>
          </cell>
          <cell r="N60" t="str">
            <v/>
          </cell>
          <cell r="O60" t="str">
            <v/>
          </cell>
          <cell r="P60" t="str">
            <v/>
          </cell>
          <cell r="Q60" t="str">
            <v/>
          </cell>
          <cell r="R60" t="str">
            <v/>
          </cell>
          <cell r="S60" t="str">
            <v/>
          </cell>
          <cell r="T60" t="str">
            <v/>
          </cell>
          <cell r="U60" t="str">
            <v/>
          </cell>
          <cell r="V60" t="str">
            <v/>
          </cell>
          <cell r="W60" t="str">
            <v/>
          </cell>
          <cell r="X60" t="str">
            <v/>
          </cell>
          <cell r="Y60" t="str">
            <v/>
          </cell>
          <cell r="Z60" t="str">
            <v/>
          </cell>
          <cell r="AA60" t="str">
            <v/>
          </cell>
          <cell r="AB60" t="str">
            <v/>
          </cell>
          <cell r="AC60" t="str">
            <v/>
          </cell>
          <cell r="AD60" t="str">
            <v/>
          </cell>
          <cell r="AE60" t="str">
            <v/>
          </cell>
          <cell r="AF60" t="str">
            <v/>
          </cell>
          <cell r="AG60" t="str">
            <v/>
          </cell>
          <cell r="AH60" t="str">
            <v/>
          </cell>
          <cell r="AI60" t="str">
            <v/>
          </cell>
          <cell r="AJ60" t="str">
            <v/>
          </cell>
          <cell r="AK60" t="str">
            <v/>
          </cell>
          <cell r="AL60" t="str">
            <v/>
          </cell>
          <cell r="AM60" t="str">
            <v/>
          </cell>
          <cell r="AN60" t="str">
            <v/>
          </cell>
          <cell r="AO60" t="str">
            <v/>
          </cell>
          <cell r="AP60" t="str">
            <v/>
          </cell>
          <cell r="AQ60" t="str">
            <v/>
          </cell>
          <cell r="AR60" t="str">
            <v/>
          </cell>
          <cell r="AS60" t="str">
            <v/>
          </cell>
          <cell r="AT60" t="str">
            <v/>
          </cell>
          <cell r="AU60" t="str">
            <v/>
          </cell>
          <cell r="AV60" t="str">
            <v/>
          </cell>
          <cell r="AW60" t="str">
            <v/>
          </cell>
          <cell r="AX60" t="str">
            <v/>
          </cell>
          <cell r="AY60" t="str">
            <v/>
          </cell>
          <cell r="AZ60" t="str">
            <v/>
          </cell>
          <cell r="BA60" t="str">
            <v/>
          </cell>
          <cell r="BB60" t="str">
            <v/>
          </cell>
          <cell r="BC60" t="str">
            <v/>
          </cell>
          <cell r="BD60" t="str">
            <v/>
          </cell>
          <cell r="BE60" t="str">
            <v/>
          </cell>
          <cell r="BF60" t="str">
            <v/>
          </cell>
          <cell r="BG60" t="str">
            <v/>
          </cell>
          <cell r="BH60" t="str">
            <v/>
          </cell>
          <cell r="BI60" t="str">
            <v/>
          </cell>
          <cell r="BJ60" t="str">
            <v/>
          </cell>
          <cell r="BK60" t="str">
            <v/>
          </cell>
          <cell r="BL60"/>
          <cell r="BM60"/>
          <cell r="BN60" t="str">
            <v/>
          </cell>
          <cell r="BO60" t="str">
            <v/>
          </cell>
          <cell r="BP60" t="str">
            <v/>
          </cell>
          <cell r="BQ60" t="str">
            <v/>
          </cell>
          <cell r="BR60" t="str">
            <v/>
          </cell>
          <cell r="BS60" t="str">
            <v/>
          </cell>
          <cell r="BT60" t="str">
            <v/>
          </cell>
          <cell r="BU60" t="str">
            <v/>
          </cell>
          <cell r="BV60" t="str">
            <v/>
          </cell>
          <cell r="BW60" t="str">
            <v/>
          </cell>
          <cell r="BX60" t="str">
            <v>A0040010</v>
          </cell>
          <cell r="BY60">
            <v>2000</v>
          </cell>
          <cell r="BZ60" t="str">
            <v>A0030020</v>
          </cell>
          <cell r="CA60">
            <v>2000</v>
          </cell>
          <cell r="CB60" t="str">
            <v/>
          </cell>
          <cell r="CC60" t="str">
            <v/>
          </cell>
          <cell r="CD60" t="str">
            <v/>
          </cell>
          <cell r="CE60" t="str">
            <v/>
          </cell>
          <cell r="CF60" t="str">
            <v/>
          </cell>
          <cell r="CG60" t="str">
            <v/>
          </cell>
          <cell r="CH60" t="str">
            <v/>
          </cell>
          <cell r="CI60" t="str">
            <v/>
          </cell>
          <cell r="CJ60" t="str">
            <v/>
          </cell>
          <cell r="CK60" t="str">
            <v/>
          </cell>
          <cell r="CL60" t="str">
            <v/>
          </cell>
          <cell r="CM60" t="str">
            <v/>
          </cell>
          <cell r="CN60" t="str">
            <v/>
          </cell>
          <cell r="CO60" t="str">
            <v/>
          </cell>
          <cell r="CP60" t="str">
            <v/>
          </cell>
          <cell r="CQ60" t="str">
            <v/>
          </cell>
          <cell r="CR60" t="str">
            <v/>
          </cell>
          <cell r="CS60" t="str">
            <v>Nota 1: Este solo es un Análisis de Precios Unitario de referencia. De ser necesario, se debe ajustar a las particularidades de cada proyecto.
Nota 2: Cuando se trate de Análisis de precios unitarios correspondientes a ítems de la propuesta económica apro</v>
          </cell>
          <cell r="CT60" t="str">
            <v>A</v>
          </cell>
        </row>
        <row r="61">
          <cell r="C61" t="str">
            <v>235,1</v>
          </cell>
          <cell r="D61" t="str">
            <v>m3</v>
          </cell>
          <cell r="E61" t="str">
            <v>SUELO DE SUBRASANTE ESTABILIZADA CON CEMENTO
(Análisis aplicado para escarificado y mezcla in situ de suelo existente con cemento Portland (4-6 % en peso seco del suelo), extendido, riego, compactación y curado superficial)</v>
          </cell>
          <cell r="F61" t="str">
            <v>HERMENINV</v>
          </cell>
          <cell r="G61">
            <v>0.02</v>
          </cell>
          <cell r="H61" t="str">
            <v>C0010150</v>
          </cell>
          <cell r="I61">
            <v>2.8571428571428598E-2</v>
          </cell>
          <cell r="J61" t="str">
            <v>C0010610</v>
          </cell>
          <cell r="K61">
            <v>2.8571428571428598E-2</v>
          </cell>
          <cell r="L61" t="str">
            <v>C0010923</v>
          </cell>
          <cell r="M61">
            <v>2.8571428571428598E-2</v>
          </cell>
          <cell r="N61" t="str">
            <v>C0010547</v>
          </cell>
          <cell r="O61">
            <v>2.8570000000000002E-2</v>
          </cell>
          <cell r="P61" t="str">
            <v/>
          </cell>
          <cell r="Q61" t="str">
            <v/>
          </cell>
          <cell r="R61" t="str">
            <v/>
          </cell>
          <cell r="S61" t="str">
            <v/>
          </cell>
          <cell r="T61" t="str">
            <v/>
          </cell>
          <cell r="U61" t="str">
            <v/>
          </cell>
          <cell r="V61" t="str">
            <v/>
          </cell>
          <cell r="W61" t="str">
            <v/>
          </cell>
          <cell r="X61" t="str">
            <v/>
          </cell>
          <cell r="Y61" t="str">
            <v/>
          </cell>
          <cell r="Z61" t="str">
            <v/>
          </cell>
          <cell r="AA61" t="str">
            <v/>
          </cell>
          <cell r="AB61" t="str">
            <v/>
          </cell>
          <cell r="AC61" t="str">
            <v/>
          </cell>
          <cell r="AD61" t="str">
            <v/>
          </cell>
          <cell r="AE61" t="str">
            <v/>
          </cell>
          <cell r="AF61" t="str">
            <v/>
          </cell>
          <cell r="AG61" t="str">
            <v/>
          </cell>
          <cell r="AH61" t="str">
            <v>B0063200</v>
          </cell>
          <cell r="AI61">
            <v>25</v>
          </cell>
          <cell r="AJ61" t="str">
            <v>B0103569</v>
          </cell>
          <cell r="AK61">
            <v>80</v>
          </cell>
          <cell r="AL61" t="str">
            <v/>
          </cell>
          <cell r="AM61" t="str">
            <v/>
          </cell>
          <cell r="AN61" t="str">
            <v/>
          </cell>
          <cell r="AO61" t="str">
            <v/>
          </cell>
          <cell r="AP61" t="str">
            <v/>
          </cell>
          <cell r="AQ61" t="str">
            <v/>
          </cell>
          <cell r="AR61" t="str">
            <v/>
          </cell>
          <cell r="AS61" t="str">
            <v/>
          </cell>
          <cell r="AT61" t="str">
            <v/>
          </cell>
          <cell r="AU61" t="str">
            <v/>
          </cell>
          <cell r="AV61" t="str">
            <v/>
          </cell>
          <cell r="AW61" t="str">
            <v/>
          </cell>
          <cell r="AX61" t="str">
            <v/>
          </cell>
          <cell r="AY61" t="str">
            <v/>
          </cell>
          <cell r="AZ61" t="str">
            <v/>
          </cell>
          <cell r="BA61" t="str">
            <v/>
          </cell>
          <cell r="BB61" t="str">
            <v/>
          </cell>
          <cell r="BC61" t="str">
            <v/>
          </cell>
          <cell r="BD61" t="str">
            <v/>
          </cell>
          <cell r="BE61" t="str">
            <v/>
          </cell>
          <cell r="BF61" t="str">
            <v/>
          </cell>
          <cell r="BG61" t="str">
            <v/>
          </cell>
          <cell r="BH61" t="str">
            <v/>
          </cell>
          <cell r="BI61" t="str">
            <v/>
          </cell>
          <cell r="BJ61" t="str">
            <v/>
          </cell>
          <cell r="BK61" t="str">
            <v/>
          </cell>
          <cell r="BL61"/>
          <cell r="BM61"/>
          <cell r="BN61" t="str">
            <v/>
          </cell>
          <cell r="BO61" t="str">
            <v/>
          </cell>
          <cell r="BP61" t="str">
            <v/>
          </cell>
          <cell r="BQ61" t="str">
            <v/>
          </cell>
          <cell r="BR61" t="str">
            <v/>
          </cell>
          <cell r="BS61" t="str">
            <v/>
          </cell>
          <cell r="BT61" t="str">
            <v/>
          </cell>
          <cell r="BU61" t="str">
            <v/>
          </cell>
          <cell r="BV61" t="str">
            <v/>
          </cell>
          <cell r="BW61" t="str">
            <v/>
          </cell>
          <cell r="BX61" t="str">
            <v>A0040010</v>
          </cell>
          <cell r="BY61">
            <v>280</v>
          </cell>
          <cell r="BZ61" t="str">
            <v>A0030020</v>
          </cell>
          <cell r="CA61">
            <v>280</v>
          </cell>
          <cell r="CB61" t="str">
            <v/>
          </cell>
          <cell r="CC61" t="str">
            <v/>
          </cell>
          <cell r="CD61" t="str">
            <v/>
          </cell>
          <cell r="CE61" t="str">
            <v/>
          </cell>
          <cell r="CF61" t="str">
            <v/>
          </cell>
          <cell r="CG61" t="str">
            <v/>
          </cell>
          <cell r="CH61" t="str">
            <v/>
          </cell>
          <cell r="CI61" t="str">
            <v/>
          </cell>
          <cell r="CJ61" t="str">
            <v/>
          </cell>
          <cell r="CK61" t="str">
            <v/>
          </cell>
          <cell r="CL61" t="str">
            <v/>
          </cell>
          <cell r="CM61" t="str">
            <v/>
          </cell>
          <cell r="CN61" t="str">
            <v/>
          </cell>
          <cell r="CO61" t="str">
            <v/>
          </cell>
          <cell r="CP61" t="str">
            <v/>
          </cell>
          <cell r="CQ61" t="str">
            <v/>
          </cell>
          <cell r="CR61" t="str">
            <v/>
          </cell>
          <cell r="CS61" t="str">
            <v>Nota 1: Este solo es un Análisis de Precios Unitario de referencia. De ser necesario, se debe ajustar a las particularidades de cada proyecto.
Nota 2: Cuando se trate de Análisis de precios unitarios correspondientes a ítems de la propuesta económica apro</v>
          </cell>
          <cell r="CT61" t="str">
            <v>A</v>
          </cell>
        </row>
        <row r="62">
          <cell r="C62" t="str">
            <v>235,10</v>
          </cell>
          <cell r="D62" t="str">
            <v>m3</v>
          </cell>
          <cell r="E62" t="str">
            <v>SUELO DE SUBRASANTE ESTABILIZADA CON CEMENTO
(Analisis aplicado para mezcla in situ de suelo existente sin adicion de cemento Portland (4-6 % en peso seco del suelo), Incluye cargue, equipos de mezcla, compactación y riego.)</v>
          </cell>
          <cell r="F62" t="str">
            <v>HERMENINV</v>
          </cell>
          <cell r="G62">
            <v>0.02</v>
          </cell>
          <cell r="H62" t="str">
            <v>C0010150</v>
          </cell>
          <cell r="I62">
            <v>2.8571428571428571E-2</v>
          </cell>
          <cell r="J62" t="str">
            <v>C0010610</v>
          </cell>
          <cell r="K62">
            <v>2.8571428571428571E-2</v>
          </cell>
          <cell r="L62" t="str">
            <v>C0010923</v>
          </cell>
          <cell r="M62">
            <v>2.8571428571428571E-2</v>
          </cell>
          <cell r="N62" t="str">
            <v/>
          </cell>
          <cell r="O62" t="str">
            <v/>
          </cell>
          <cell r="P62" t="str">
            <v/>
          </cell>
          <cell r="Q62" t="str">
            <v/>
          </cell>
          <cell r="R62" t="str">
            <v/>
          </cell>
          <cell r="S62" t="str">
            <v/>
          </cell>
          <cell r="T62" t="str">
            <v/>
          </cell>
          <cell r="U62" t="str">
            <v/>
          </cell>
          <cell r="V62" t="str">
            <v/>
          </cell>
          <cell r="W62" t="str">
            <v/>
          </cell>
          <cell r="X62" t="str">
            <v/>
          </cell>
          <cell r="Y62" t="str">
            <v/>
          </cell>
          <cell r="Z62" t="str">
            <v/>
          </cell>
          <cell r="AA62" t="str">
            <v/>
          </cell>
          <cell r="AB62" t="str">
            <v/>
          </cell>
          <cell r="AC62" t="str">
            <v/>
          </cell>
          <cell r="AD62" t="str">
            <v/>
          </cell>
          <cell r="AE62" t="str">
            <v/>
          </cell>
          <cell r="AF62" t="str">
            <v/>
          </cell>
          <cell r="AG62" t="str">
            <v/>
          </cell>
          <cell r="AH62" t="str">
            <v>B0063200</v>
          </cell>
          <cell r="AI62">
            <v>25</v>
          </cell>
          <cell r="AJ62" t="str">
            <v/>
          </cell>
          <cell r="AK62" t="str">
            <v/>
          </cell>
          <cell r="AL62" t="str">
            <v/>
          </cell>
          <cell r="AM62" t="str">
            <v/>
          </cell>
          <cell r="AN62" t="str">
            <v/>
          </cell>
          <cell r="AO62" t="str">
            <v/>
          </cell>
          <cell r="AP62" t="str">
            <v/>
          </cell>
          <cell r="AQ62" t="str">
            <v/>
          </cell>
          <cell r="AR62" t="str">
            <v/>
          </cell>
          <cell r="AS62" t="str">
            <v/>
          </cell>
          <cell r="AT62" t="str">
            <v/>
          </cell>
          <cell r="AU62" t="str">
            <v/>
          </cell>
          <cell r="AV62" t="str">
            <v/>
          </cell>
          <cell r="AW62" t="str">
            <v/>
          </cell>
          <cell r="AX62" t="str">
            <v/>
          </cell>
          <cell r="AY62" t="str">
            <v/>
          </cell>
          <cell r="AZ62" t="str">
            <v/>
          </cell>
          <cell r="BA62" t="str">
            <v/>
          </cell>
          <cell r="BB62" t="str">
            <v/>
          </cell>
          <cell r="BC62" t="str">
            <v/>
          </cell>
          <cell r="BD62" t="str">
            <v/>
          </cell>
          <cell r="BE62" t="str">
            <v/>
          </cell>
          <cell r="BF62" t="str">
            <v/>
          </cell>
          <cell r="BG62" t="str">
            <v/>
          </cell>
          <cell r="BH62" t="str">
            <v/>
          </cell>
          <cell r="BI62" t="str">
            <v/>
          </cell>
          <cell r="BJ62" t="str">
            <v/>
          </cell>
          <cell r="BK62" t="str">
            <v/>
          </cell>
          <cell r="BL62"/>
          <cell r="BM62"/>
          <cell r="BN62" t="str">
            <v/>
          </cell>
          <cell r="BO62" t="str">
            <v/>
          </cell>
          <cell r="BP62" t="str">
            <v/>
          </cell>
          <cell r="BQ62" t="str">
            <v/>
          </cell>
          <cell r="BR62" t="str">
            <v/>
          </cell>
          <cell r="BS62" t="str">
            <v/>
          </cell>
          <cell r="BT62" t="str">
            <v/>
          </cell>
          <cell r="BU62" t="str">
            <v/>
          </cell>
          <cell r="BV62" t="str">
            <v/>
          </cell>
          <cell r="BW62" t="str">
            <v/>
          </cell>
          <cell r="BX62" t="str">
            <v>A0040010</v>
          </cell>
          <cell r="BY62">
            <v>280</v>
          </cell>
          <cell r="BZ62" t="str">
            <v>A0030020</v>
          </cell>
          <cell r="CA62">
            <v>280</v>
          </cell>
          <cell r="CB62" t="str">
            <v/>
          </cell>
          <cell r="CC62" t="str">
            <v/>
          </cell>
          <cell r="CD62" t="str">
            <v/>
          </cell>
          <cell r="CE62" t="str">
            <v/>
          </cell>
          <cell r="CF62" t="str">
            <v/>
          </cell>
          <cell r="CG62" t="str">
            <v/>
          </cell>
          <cell r="CH62" t="str">
            <v/>
          </cell>
          <cell r="CI62" t="str">
            <v/>
          </cell>
          <cell r="CJ62" t="str">
            <v/>
          </cell>
          <cell r="CK62" t="str">
            <v/>
          </cell>
          <cell r="CL62" t="str">
            <v/>
          </cell>
          <cell r="CM62" t="str">
            <v/>
          </cell>
          <cell r="CN62" t="str">
            <v/>
          </cell>
          <cell r="CO62" t="str">
            <v/>
          </cell>
          <cell r="CP62" t="str">
            <v/>
          </cell>
          <cell r="CQ62" t="str">
            <v/>
          </cell>
          <cell r="CR62" t="str">
            <v/>
          </cell>
          <cell r="CS62" t="str">
            <v>Nota 1: Este solo es un Análisis de Precios Unitario de referencia. De ser necesario, se debe ajustar a las particularidades de cada proyecto.
Nota 2: Cuando se trate de Análisis de precios unitarios correspondientes a ítems de la propuesta económica apro</v>
          </cell>
          <cell r="CT62" t="str">
            <v>A</v>
          </cell>
        </row>
        <row r="63">
          <cell r="C63" t="str">
            <v>235,11</v>
          </cell>
          <cell r="D63" t="str">
            <v>kg</v>
          </cell>
          <cell r="E63" t="str">
            <v>CEMENTO PARA ESTABILIZACIÓN DE SUELO
(Analisis aplicado para el suministro del cemento Portland como estabilizante para suelos de baja capacidad portante, mejorando su resistencia y durabilidad.)</v>
          </cell>
          <cell r="F63" t="str">
            <v>HERMENINV</v>
          </cell>
          <cell r="G63">
            <v>0</v>
          </cell>
          <cell r="H63" t="str">
            <v/>
          </cell>
          <cell r="I63" t="str">
            <v/>
          </cell>
          <cell r="J63" t="str">
            <v/>
          </cell>
          <cell r="K63" t="str">
            <v/>
          </cell>
          <cell r="L63" t="str">
            <v/>
          </cell>
          <cell r="M63" t="str">
            <v/>
          </cell>
          <cell r="N63" t="str">
            <v/>
          </cell>
          <cell r="O63" t="str">
            <v/>
          </cell>
          <cell r="P63" t="str">
            <v/>
          </cell>
          <cell r="Q63" t="str">
            <v/>
          </cell>
          <cell r="R63" t="str">
            <v/>
          </cell>
          <cell r="S63" t="str">
            <v/>
          </cell>
          <cell r="T63" t="str">
            <v/>
          </cell>
          <cell r="U63" t="str">
            <v/>
          </cell>
          <cell r="V63" t="str">
            <v/>
          </cell>
          <cell r="W63" t="str">
            <v/>
          </cell>
          <cell r="X63" t="str">
            <v/>
          </cell>
          <cell r="Y63" t="str">
            <v/>
          </cell>
          <cell r="Z63" t="str">
            <v/>
          </cell>
          <cell r="AA63" t="str">
            <v/>
          </cell>
          <cell r="AB63" t="str">
            <v/>
          </cell>
          <cell r="AC63" t="str">
            <v/>
          </cell>
          <cell r="AD63" t="str">
            <v/>
          </cell>
          <cell r="AE63" t="str">
            <v/>
          </cell>
          <cell r="AF63" t="str">
            <v/>
          </cell>
          <cell r="AG63" t="str">
            <v/>
          </cell>
          <cell r="AH63" t="str">
            <v>B0103569</v>
          </cell>
          <cell r="AI63">
            <v>1</v>
          </cell>
          <cell r="AJ63" t="str">
            <v/>
          </cell>
          <cell r="AK63" t="str">
            <v/>
          </cell>
          <cell r="AL63" t="str">
            <v/>
          </cell>
          <cell r="AM63" t="str">
            <v/>
          </cell>
          <cell r="AN63" t="str">
            <v/>
          </cell>
          <cell r="AO63" t="str">
            <v/>
          </cell>
          <cell r="AP63" t="str">
            <v/>
          </cell>
          <cell r="AQ63" t="str">
            <v/>
          </cell>
          <cell r="AR63" t="str">
            <v/>
          </cell>
          <cell r="AS63" t="str">
            <v/>
          </cell>
          <cell r="AT63" t="str">
            <v/>
          </cell>
          <cell r="AU63" t="str">
            <v/>
          </cell>
          <cell r="AV63" t="str">
            <v/>
          </cell>
          <cell r="AW63" t="str">
            <v/>
          </cell>
          <cell r="AX63" t="str">
            <v/>
          </cell>
          <cell r="AY63" t="str">
            <v/>
          </cell>
          <cell r="AZ63" t="str">
            <v/>
          </cell>
          <cell r="BA63" t="str">
            <v/>
          </cell>
          <cell r="BB63" t="str">
            <v/>
          </cell>
          <cell r="BC63" t="str">
            <v/>
          </cell>
          <cell r="BD63" t="str">
            <v/>
          </cell>
          <cell r="BE63" t="str">
            <v/>
          </cell>
          <cell r="BF63" t="str">
            <v/>
          </cell>
          <cell r="BG63" t="str">
            <v/>
          </cell>
          <cell r="BH63" t="str">
            <v/>
          </cell>
          <cell r="BI63" t="str">
            <v/>
          </cell>
          <cell r="BJ63" t="str">
            <v/>
          </cell>
          <cell r="BK63" t="str">
            <v/>
          </cell>
          <cell r="BL63"/>
          <cell r="BM63"/>
          <cell r="BN63" t="str">
            <v/>
          </cell>
          <cell r="BO63" t="str">
            <v/>
          </cell>
          <cell r="BP63" t="str">
            <v/>
          </cell>
          <cell r="BQ63" t="str">
            <v/>
          </cell>
          <cell r="BR63" t="str">
            <v/>
          </cell>
          <cell r="BS63" t="str">
            <v/>
          </cell>
          <cell r="BT63" t="str">
            <v/>
          </cell>
          <cell r="BU63" t="str">
            <v/>
          </cell>
          <cell r="BV63" t="str">
            <v/>
          </cell>
          <cell r="BW63" t="str">
            <v/>
          </cell>
          <cell r="BX63" t="str">
            <v/>
          </cell>
          <cell r="BY63" t="str">
            <v/>
          </cell>
          <cell r="BZ63" t="str">
            <v/>
          </cell>
          <cell r="CA63" t="str">
            <v/>
          </cell>
          <cell r="CB63" t="str">
            <v/>
          </cell>
          <cell r="CC63" t="str">
            <v/>
          </cell>
          <cell r="CD63" t="str">
            <v/>
          </cell>
          <cell r="CE63" t="str">
            <v/>
          </cell>
          <cell r="CF63" t="str">
            <v/>
          </cell>
          <cell r="CG63" t="str">
            <v/>
          </cell>
          <cell r="CH63" t="str">
            <v/>
          </cell>
          <cell r="CI63" t="str">
            <v/>
          </cell>
          <cell r="CJ63" t="str">
            <v/>
          </cell>
          <cell r="CK63" t="str">
            <v/>
          </cell>
          <cell r="CL63" t="str">
            <v/>
          </cell>
          <cell r="CM63" t="str">
            <v/>
          </cell>
          <cell r="CN63" t="str">
            <v/>
          </cell>
          <cell r="CO63" t="str">
            <v/>
          </cell>
          <cell r="CP63" t="str">
            <v/>
          </cell>
          <cell r="CQ63" t="str">
            <v/>
          </cell>
          <cell r="CR63" t="str">
            <v/>
          </cell>
          <cell r="CS63" t="str">
            <v>Nota 1: Este solo es un Análisis de Precios Unitario de referencia. De ser necesario, se debe ajustar a las particularidades de cada proyecto.
Nota 2: Cuando se trate de Análisis de precios unitarios correspondientes a ítems de la propuesta económica apro</v>
          </cell>
          <cell r="CT63" t="str">
            <v>E</v>
          </cell>
        </row>
        <row r="64">
          <cell r="C64" t="str">
            <v>235,2</v>
          </cell>
          <cell r="D64" t="str">
            <v>m3</v>
          </cell>
          <cell r="E64" t="str">
            <v>TERRAPLÉN ESTABILIZADO CON CEMENTO
(Análisis aplicado para escarificado y mezcla in situ de suelo existente con cemento Portland (4-6 % en peso seco del suelo), extendido, riego, compactación y curado superficial)</v>
          </cell>
          <cell r="F64" t="str">
            <v>HERMENINV</v>
          </cell>
          <cell r="G64">
            <v>0.02</v>
          </cell>
          <cell r="H64" t="str">
            <v>C0010150</v>
          </cell>
          <cell r="I64">
            <v>2.5000000000000001E-2</v>
          </cell>
          <cell r="J64" t="str">
            <v>C0010610</v>
          </cell>
          <cell r="K64">
            <v>2.5000000000000001E-2</v>
          </cell>
          <cell r="L64" t="str">
            <v>C0010923</v>
          </cell>
          <cell r="M64">
            <v>2.5000000000000001E-2</v>
          </cell>
          <cell r="N64" t="str">
            <v>C0010547</v>
          </cell>
          <cell r="O64">
            <v>2.5000000000000001E-2</v>
          </cell>
          <cell r="P64" t="str">
            <v>C0010052</v>
          </cell>
          <cell r="Q64">
            <v>2.5000000000000001E-2</v>
          </cell>
          <cell r="R64" t="str">
            <v/>
          </cell>
          <cell r="S64" t="str">
            <v/>
          </cell>
          <cell r="T64" t="str">
            <v/>
          </cell>
          <cell r="U64" t="str">
            <v/>
          </cell>
          <cell r="V64" t="str">
            <v/>
          </cell>
          <cell r="W64" t="str">
            <v/>
          </cell>
          <cell r="X64" t="str">
            <v/>
          </cell>
          <cell r="Y64" t="str">
            <v/>
          </cell>
          <cell r="Z64" t="str">
            <v/>
          </cell>
          <cell r="AA64" t="str">
            <v/>
          </cell>
          <cell r="AB64" t="str">
            <v/>
          </cell>
          <cell r="AC64" t="str">
            <v/>
          </cell>
          <cell r="AD64" t="str">
            <v/>
          </cell>
          <cell r="AE64" t="str">
            <v/>
          </cell>
          <cell r="AF64" t="str">
            <v/>
          </cell>
          <cell r="AG64" t="str">
            <v/>
          </cell>
          <cell r="AH64" t="str">
            <v>B0063200</v>
          </cell>
          <cell r="AI64">
            <v>25</v>
          </cell>
          <cell r="AJ64" t="str">
            <v>B0103569</v>
          </cell>
          <cell r="AK64">
            <v>80</v>
          </cell>
          <cell r="AL64" t="str">
            <v/>
          </cell>
          <cell r="AM64" t="str">
            <v/>
          </cell>
          <cell r="AN64" t="str">
            <v/>
          </cell>
          <cell r="AO64" t="str">
            <v/>
          </cell>
          <cell r="AP64" t="str">
            <v/>
          </cell>
          <cell r="AQ64" t="str">
            <v/>
          </cell>
          <cell r="AR64" t="str">
            <v/>
          </cell>
          <cell r="AS64" t="str">
            <v/>
          </cell>
          <cell r="AT64" t="str">
            <v/>
          </cell>
          <cell r="AU64" t="str">
            <v/>
          </cell>
          <cell r="AV64" t="str">
            <v/>
          </cell>
          <cell r="AW64" t="str">
            <v/>
          </cell>
          <cell r="AX64" t="str">
            <v/>
          </cell>
          <cell r="AY64" t="str">
            <v/>
          </cell>
          <cell r="AZ64" t="str">
            <v/>
          </cell>
          <cell r="BA64" t="str">
            <v/>
          </cell>
          <cell r="BB64" t="str">
            <v/>
          </cell>
          <cell r="BC64" t="str">
            <v/>
          </cell>
          <cell r="BD64" t="str">
            <v/>
          </cell>
          <cell r="BE64" t="str">
            <v/>
          </cell>
          <cell r="BF64" t="str">
            <v/>
          </cell>
          <cell r="BG64" t="str">
            <v/>
          </cell>
          <cell r="BH64" t="str">
            <v/>
          </cell>
          <cell r="BI64" t="str">
            <v/>
          </cell>
          <cell r="BJ64" t="str">
            <v/>
          </cell>
          <cell r="BK64" t="str">
            <v/>
          </cell>
          <cell r="BL64"/>
          <cell r="BM64"/>
          <cell r="BN64" t="str">
            <v/>
          </cell>
          <cell r="BO64" t="str">
            <v/>
          </cell>
          <cell r="BP64" t="str">
            <v/>
          </cell>
          <cell r="BQ64" t="str">
            <v/>
          </cell>
          <cell r="BR64" t="str">
            <v/>
          </cell>
          <cell r="BS64" t="str">
            <v/>
          </cell>
          <cell r="BT64" t="str">
            <v/>
          </cell>
          <cell r="BU64" t="str">
            <v/>
          </cell>
          <cell r="BV64" t="str">
            <v/>
          </cell>
          <cell r="BW64" t="str">
            <v/>
          </cell>
          <cell r="BX64" t="str">
            <v>A0040010</v>
          </cell>
          <cell r="BY64">
            <v>320</v>
          </cell>
          <cell r="BZ64" t="str">
            <v>A0030020</v>
          </cell>
          <cell r="CA64">
            <v>320</v>
          </cell>
          <cell r="CB64" t="str">
            <v/>
          </cell>
          <cell r="CC64" t="str">
            <v/>
          </cell>
          <cell r="CD64" t="str">
            <v/>
          </cell>
          <cell r="CE64" t="str">
            <v/>
          </cell>
          <cell r="CF64" t="str">
            <v/>
          </cell>
          <cell r="CG64" t="str">
            <v/>
          </cell>
          <cell r="CH64" t="str">
            <v/>
          </cell>
          <cell r="CI64" t="str">
            <v/>
          </cell>
          <cell r="CJ64" t="str">
            <v/>
          </cell>
          <cell r="CK64" t="str">
            <v/>
          </cell>
          <cell r="CL64" t="str">
            <v/>
          </cell>
          <cell r="CM64" t="str">
            <v/>
          </cell>
          <cell r="CN64" t="str">
            <v/>
          </cell>
          <cell r="CO64" t="str">
            <v/>
          </cell>
          <cell r="CP64" t="str">
            <v/>
          </cell>
          <cell r="CQ64" t="str">
            <v/>
          </cell>
          <cell r="CR64" t="str">
            <v/>
          </cell>
          <cell r="CS64" t="str">
            <v>Nota 1: Este solo es un Análisis de Precios Unitario de referencia. De ser necesario, se debe ajustar a las particularidades de cada proyecto.
Nota 2: Cuando se trate de Análisis de precios unitarios correspondientes a ítems de la propuesta económica apro</v>
          </cell>
          <cell r="CT64" t="str">
            <v>A</v>
          </cell>
        </row>
        <row r="65">
          <cell r="C65" t="str">
            <v>236,1,1</v>
          </cell>
          <cell r="D65" t="str">
            <v>m3</v>
          </cell>
          <cell r="E65" t="str">
            <v>SUELO DE SUBRASANTE ESTABILIZADO CON CAL 
(Análisis aplicado para escarificado y mezcla in situ de suelo existente con cal hidratada (4-6 % en peso seco del suelo), extendido, riego y curado superficial. Incluye equipos de mezcla, compactación y riego)</v>
          </cell>
          <cell r="F65" t="str">
            <v>HERMENINV</v>
          </cell>
          <cell r="G65">
            <v>0.05</v>
          </cell>
          <cell r="H65" t="str">
            <v>C0010150</v>
          </cell>
          <cell r="I65">
            <v>2.8571428571428598E-2</v>
          </cell>
          <cell r="J65" t="str">
            <v>C0010610</v>
          </cell>
          <cell r="K65">
            <v>2.8571428571428598E-2</v>
          </cell>
          <cell r="L65" t="str">
            <v>C0010923</v>
          </cell>
          <cell r="M65">
            <v>2.8571428571428598E-2</v>
          </cell>
          <cell r="N65" t="str">
            <v>C0010547</v>
          </cell>
          <cell r="O65">
            <v>2.8571428571428598E-2</v>
          </cell>
          <cell r="P65" t="str">
            <v/>
          </cell>
          <cell r="Q65" t="str">
            <v/>
          </cell>
          <cell r="R65" t="str">
            <v/>
          </cell>
          <cell r="S65" t="str">
            <v/>
          </cell>
          <cell r="T65" t="str">
            <v/>
          </cell>
          <cell r="U65" t="str">
            <v/>
          </cell>
          <cell r="V65" t="str">
            <v/>
          </cell>
          <cell r="W65" t="str">
            <v/>
          </cell>
          <cell r="X65" t="str">
            <v/>
          </cell>
          <cell r="Y65" t="str">
            <v/>
          </cell>
          <cell r="Z65" t="str">
            <v/>
          </cell>
          <cell r="AA65" t="str">
            <v/>
          </cell>
          <cell r="AB65" t="str">
            <v/>
          </cell>
          <cell r="AC65" t="str">
            <v/>
          </cell>
          <cell r="AD65" t="str">
            <v/>
          </cell>
          <cell r="AE65" t="str">
            <v/>
          </cell>
          <cell r="AF65" t="str">
            <v/>
          </cell>
          <cell r="AG65" t="str">
            <v/>
          </cell>
          <cell r="AH65" t="str">
            <v>B0013451</v>
          </cell>
          <cell r="AI65">
            <v>80</v>
          </cell>
          <cell r="AJ65" t="str">
            <v>B0063200</v>
          </cell>
          <cell r="AK65">
            <v>25</v>
          </cell>
          <cell r="AL65" t="str">
            <v/>
          </cell>
          <cell r="AM65" t="str">
            <v/>
          </cell>
          <cell r="AN65" t="str">
            <v/>
          </cell>
          <cell r="AO65" t="str">
            <v/>
          </cell>
          <cell r="AP65" t="str">
            <v/>
          </cell>
          <cell r="AQ65" t="str">
            <v/>
          </cell>
          <cell r="AR65" t="str">
            <v/>
          </cell>
          <cell r="AS65" t="str">
            <v/>
          </cell>
          <cell r="AT65" t="str">
            <v/>
          </cell>
          <cell r="AU65" t="str">
            <v/>
          </cell>
          <cell r="AV65" t="str">
            <v/>
          </cell>
          <cell r="AW65" t="str">
            <v/>
          </cell>
          <cell r="AX65" t="str">
            <v/>
          </cell>
          <cell r="AY65" t="str">
            <v/>
          </cell>
          <cell r="AZ65" t="str">
            <v/>
          </cell>
          <cell r="BA65" t="str">
            <v/>
          </cell>
          <cell r="BB65" t="str">
            <v/>
          </cell>
          <cell r="BC65" t="str">
            <v/>
          </cell>
          <cell r="BD65" t="str">
            <v/>
          </cell>
          <cell r="BE65" t="str">
            <v/>
          </cell>
          <cell r="BF65" t="str">
            <v/>
          </cell>
          <cell r="BG65" t="str">
            <v/>
          </cell>
          <cell r="BH65" t="str">
            <v/>
          </cell>
          <cell r="BI65" t="str">
            <v/>
          </cell>
          <cell r="BJ65" t="str">
            <v/>
          </cell>
          <cell r="BK65" t="str">
            <v/>
          </cell>
          <cell r="BL65"/>
          <cell r="BM65"/>
          <cell r="BN65" t="str">
            <v/>
          </cell>
          <cell r="BO65" t="str">
            <v/>
          </cell>
          <cell r="BP65" t="str">
            <v/>
          </cell>
          <cell r="BQ65" t="str">
            <v/>
          </cell>
          <cell r="BR65" t="str">
            <v/>
          </cell>
          <cell r="BS65" t="str">
            <v/>
          </cell>
          <cell r="BT65" t="str">
            <v/>
          </cell>
          <cell r="BU65" t="str">
            <v/>
          </cell>
          <cell r="BV65" t="str">
            <v/>
          </cell>
          <cell r="BW65" t="str">
            <v/>
          </cell>
          <cell r="BX65" t="str">
            <v>A0040010</v>
          </cell>
          <cell r="BY65">
            <v>280</v>
          </cell>
          <cell r="BZ65" t="str">
            <v>A0030020</v>
          </cell>
          <cell r="CA65">
            <v>280</v>
          </cell>
          <cell r="CB65" t="str">
            <v/>
          </cell>
          <cell r="CC65" t="str">
            <v/>
          </cell>
          <cell r="CD65" t="str">
            <v/>
          </cell>
          <cell r="CE65" t="str">
            <v/>
          </cell>
          <cell r="CF65" t="str">
            <v/>
          </cell>
          <cell r="CG65" t="str">
            <v/>
          </cell>
          <cell r="CH65" t="str">
            <v/>
          </cell>
          <cell r="CI65" t="str">
            <v/>
          </cell>
          <cell r="CJ65" t="str">
            <v/>
          </cell>
          <cell r="CK65" t="str">
            <v/>
          </cell>
          <cell r="CL65" t="str">
            <v/>
          </cell>
          <cell r="CM65" t="str">
            <v/>
          </cell>
          <cell r="CN65" t="str">
            <v/>
          </cell>
          <cell r="CO65" t="str">
            <v/>
          </cell>
          <cell r="CP65" t="str">
            <v/>
          </cell>
          <cell r="CQ65" t="str">
            <v/>
          </cell>
          <cell r="CR65" t="str">
            <v/>
          </cell>
          <cell r="CS65" t="str">
            <v>Nota 1: Este solo es un Análisis de Precios Unitario de referencia. De ser necesario, se debe ajustar a las particularidades de cada proyecto.
Nota 2: Cuando se trate de Análisis de precios unitarios correspondientes a ítems de la propuesta económica apro</v>
          </cell>
          <cell r="CT65" t="str">
            <v>A</v>
          </cell>
        </row>
        <row r="66">
          <cell r="C66" t="str">
            <v>236,10</v>
          </cell>
          <cell r="D66" t="str">
            <v>m3</v>
          </cell>
          <cell r="E66" t="str">
            <v>SUELO DE SUBRASANTE ESTABILIZADA CON CAL 
(Analisis aplicado para mezcla in situ de suelo existente con cal hidratada (4-6 % en peso seco del suelo). Incluye cargue, equipos de mezcla, compactación y riego.)
(No incluye suministro de la Cal)</v>
          </cell>
          <cell r="F66" t="str">
            <v>HERMENINV</v>
          </cell>
          <cell r="G66">
            <v>0.05</v>
          </cell>
          <cell r="H66" t="str">
            <v>C0010150</v>
          </cell>
          <cell r="I66">
            <v>2.8571428571428571E-2</v>
          </cell>
          <cell r="J66" t="str">
            <v>C0010610</v>
          </cell>
          <cell r="K66">
            <v>2.8571428571428571E-2</v>
          </cell>
          <cell r="L66" t="str">
            <v>C0010923</v>
          </cell>
          <cell r="M66">
            <v>2.8571428571428571E-2</v>
          </cell>
          <cell r="N66" t="str">
            <v/>
          </cell>
          <cell r="O66" t="str">
            <v/>
          </cell>
          <cell r="P66" t="str">
            <v/>
          </cell>
          <cell r="Q66" t="str">
            <v/>
          </cell>
          <cell r="R66" t="str">
            <v/>
          </cell>
          <cell r="S66" t="str">
            <v/>
          </cell>
          <cell r="T66" t="str">
            <v/>
          </cell>
          <cell r="U66" t="str">
            <v/>
          </cell>
          <cell r="V66" t="str">
            <v/>
          </cell>
          <cell r="W66" t="str">
            <v/>
          </cell>
          <cell r="X66" t="str">
            <v/>
          </cell>
          <cell r="Y66" t="str">
            <v/>
          </cell>
          <cell r="Z66" t="str">
            <v/>
          </cell>
          <cell r="AA66" t="str">
            <v/>
          </cell>
          <cell r="AB66" t="str">
            <v/>
          </cell>
          <cell r="AC66" t="str">
            <v/>
          </cell>
          <cell r="AD66" t="str">
            <v/>
          </cell>
          <cell r="AE66" t="str">
            <v/>
          </cell>
          <cell r="AF66" t="str">
            <v/>
          </cell>
          <cell r="AG66" t="str">
            <v/>
          </cell>
          <cell r="AH66" t="str">
            <v>B0063200</v>
          </cell>
          <cell r="AI66">
            <v>25</v>
          </cell>
          <cell r="AJ66" t="str">
            <v/>
          </cell>
          <cell r="AK66" t="str">
            <v/>
          </cell>
          <cell r="AL66" t="str">
            <v/>
          </cell>
          <cell r="AM66" t="str">
            <v/>
          </cell>
          <cell r="AN66" t="str">
            <v/>
          </cell>
          <cell r="AO66" t="str">
            <v/>
          </cell>
          <cell r="AP66" t="str">
            <v/>
          </cell>
          <cell r="AQ66" t="str">
            <v/>
          </cell>
          <cell r="AR66" t="str">
            <v/>
          </cell>
          <cell r="AS66" t="str">
            <v/>
          </cell>
          <cell r="AT66" t="str">
            <v/>
          </cell>
          <cell r="AU66" t="str">
            <v/>
          </cell>
          <cell r="AV66" t="str">
            <v/>
          </cell>
          <cell r="AW66" t="str">
            <v/>
          </cell>
          <cell r="AX66" t="str">
            <v/>
          </cell>
          <cell r="AY66" t="str">
            <v/>
          </cell>
          <cell r="AZ66" t="str">
            <v/>
          </cell>
          <cell r="BA66" t="str">
            <v/>
          </cell>
          <cell r="BB66" t="str">
            <v/>
          </cell>
          <cell r="BC66" t="str">
            <v/>
          </cell>
          <cell r="BD66" t="str">
            <v/>
          </cell>
          <cell r="BE66" t="str">
            <v/>
          </cell>
          <cell r="BF66" t="str">
            <v/>
          </cell>
          <cell r="BG66" t="str">
            <v/>
          </cell>
          <cell r="BH66" t="str">
            <v/>
          </cell>
          <cell r="BI66" t="str">
            <v/>
          </cell>
          <cell r="BJ66" t="str">
            <v/>
          </cell>
          <cell r="BK66" t="str">
            <v/>
          </cell>
          <cell r="BL66"/>
          <cell r="BM66"/>
          <cell r="BN66" t="str">
            <v/>
          </cell>
          <cell r="BO66" t="str">
            <v/>
          </cell>
          <cell r="BP66" t="str">
            <v/>
          </cell>
          <cell r="BQ66" t="str">
            <v/>
          </cell>
          <cell r="BR66" t="str">
            <v/>
          </cell>
          <cell r="BS66" t="str">
            <v/>
          </cell>
          <cell r="BT66" t="str">
            <v/>
          </cell>
          <cell r="BU66" t="str">
            <v/>
          </cell>
          <cell r="BV66" t="str">
            <v/>
          </cell>
          <cell r="BW66" t="str">
            <v/>
          </cell>
          <cell r="BX66" t="str">
            <v>A0040010</v>
          </cell>
          <cell r="BY66">
            <v>280</v>
          </cell>
          <cell r="BZ66" t="str">
            <v>A0030020</v>
          </cell>
          <cell r="CA66">
            <v>280</v>
          </cell>
          <cell r="CB66" t="str">
            <v/>
          </cell>
          <cell r="CC66" t="str">
            <v/>
          </cell>
          <cell r="CD66" t="str">
            <v/>
          </cell>
          <cell r="CE66" t="str">
            <v/>
          </cell>
          <cell r="CF66" t="str">
            <v/>
          </cell>
          <cell r="CG66" t="str">
            <v/>
          </cell>
          <cell r="CH66" t="str">
            <v/>
          </cell>
          <cell r="CI66" t="str">
            <v/>
          </cell>
          <cell r="CJ66" t="str">
            <v/>
          </cell>
          <cell r="CK66" t="str">
            <v/>
          </cell>
          <cell r="CL66" t="str">
            <v/>
          </cell>
          <cell r="CM66" t="str">
            <v/>
          </cell>
          <cell r="CN66" t="str">
            <v/>
          </cell>
          <cell r="CO66" t="str">
            <v/>
          </cell>
          <cell r="CP66" t="e">
            <v>#REF!</v>
          </cell>
          <cell r="CQ66" t="e">
            <v>#REF!</v>
          </cell>
          <cell r="CR66" t="e">
            <v>#REF!</v>
          </cell>
          <cell r="CS66" t="e">
            <v>#REF!</v>
          </cell>
          <cell r="CT66" t="str">
            <v>A</v>
          </cell>
        </row>
        <row r="67">
          <cell r="C67" t="str">
            <v>236,11</v>
          </cell>
          <cell r="D67" t="str">
            <v>kg</v>
          </cell>
          <cell r="E67" t="str">
            <v>CAL PARA ESTABILIZACION DE SUELOS
(Analisis aplicado para el suministro de cal hidratada en suelos con características plásticas inadecuadas, donde mejora la capacidad portante, reduce la plasticidad y aumenta la durabilidad del suelo tratado)</v>
          </cell>
          <cell r="F67" t="str">
            <v>HERMENINV</v>
          </cell>
          <cell r="G67">
            <v>0</v>
          </cell>
          <cell r="H67" t="str">
            <v/>
          </cell>
          <cell r="I67" t="str">
            <v/>
          </cell>
          <cell r="J67" t="str">
            <v/>
          </cell>
          <cell r="K67" t="str">
            <v/>
          </cell>
          <cell r="L67" t="str">
            <v/>
          </cell>
          <cell r="M67" t="str">
            <v/>
          </cell>
          <cell r="N67" t="str">
            <v/>
          </cell>
          <cell r="O67" t="str">
            <v/>
          </cell>
          <cell r="P67" t="str">
            <v/>
          </cell>
          <cell r="Q67" t="str">
            <v/>
          </cell>
          <cell r="R67" t="str">
            <v/>
          </cell>
          <cell r="S67" t="str">
            <v/>
          </cell>
          <cell r="T67" t="str">
            <v/>
          </cell>
          <cell r="U67" t="str">
            <v/>
          </cell>
          <cell r="V67" t="str">
            <v/>
          </cell>
          <cell r="W67" t="str">
            <v/>
          </cell>
          <cell r="X67" t="str">
            <v/>
          </cell>
          <cell r="Y67" t="str">
            <v/>
          </cell>
          <cell r="Z67" t="str">
            <v/>
          </cell>
          <cell r="AA67" t="str">
            <v/>
          </cell>
          <cell r="AB67" t="str">
            <v/>
          </cell>
          <cell r="AC67" t="str">
            <v/>
          </cell>
          <cell r="AD67" t="str">
            <v/>
          </cell>
          <cell r="AE67" t="str">
            <v/>
          </cell>
          <cell r="AF67" t="str">
            <v/>
          </cell>
          <cell r="AG67" t="str">
            <v/>
          </cell>
          <cell r="AH67" t="str">
            <v>B0013451</v>
          </cell>
          <cell r="AI67">
            <v>1</v>
          </cell>
          <cell r="AJ67" t="str">
            <v/>
          </cell>
          <cell r="AK67" t="str">
            <v/>
          </cell>
          <cell r="AL67" t="str">
            <v/>
          </cell>
          <cell r="AM67" t="str">
            <v/>
          </cell>
          <cell r="AN67" t="str">
            <v/>
          </cell>
          <cell r="AO67" t="str">
            <v/>
          </cell>
          <cell r="AP67" t="str">
            <v/>
          </cell>
          <cell r="AQ67" t="str">
            <v/>
          </cell>
          <cell r="AR67" t="str">
            <v/>
          </cell>
          <cell r="AS67" t="str">
            <v/>
          </cell>
          <cell r="AT67" t="str">
            <v/>
          </cell>
          <cell r="AU67" t="str">
            <v/>
          </cell>
          <cell r="AV67" t="str">
            <v/>
          </cell>
          <cell r="AW67" t="str">
            <v/>
          </cell>
          <cell r="AX67" t="str">
            <v/>
          </cell>
          <cell r="AY67" t="str">
            <v/>
          </cell>
          <cell r="AZ67" t="str">
            <v/>
          </cell>
          <cell r="BA67" t="str">
            <v/>
          </cell>
          <cell r="BB67" t="str">
            <v/>
          </cell>
          <cell r="BC67" t="str">
            <v/>
          </cell>
          <cell r="BD67" t="str">
            <v/>
          </cell>
          <cell r="BE67" t="str">
            <v/>
          </cell>
          <cell r="BF67" t="str">
            <v/>
          </cell>
          <cell r="BG67" t="str">
            <v/>
          </cell>
          <cell r="BH67" t="str">
            <v/>
          </cell>
          <cell r="BI67" t="str">
            <v/>
          </cell>
          <cell r="BJ67" t="str">
            <v/>
          </cell>
          <cell r="BK67" t="str">
            <v/>
          </cell>
          <cell r="BL67"/>
          <cell r="BM67"/>
          <cell r="BN67" t="str">
            <v/>
          </cell>
          <cell r="BO67" t="str">
            <v/>
          </cell>
          <cell r="BP67" t="str">
            <v/>
          </cell>
          <cell r="BQ67" t="str">
            <v/>
          </cell>
          <cell r="BR67" t="str">
            <v/>
          </cell>
          <cell r="BS67" t="str">
            <v/>
          </cell>
          <cell r="BT67" t="str">
            <v/>
          </cell>
          <cell r="BU67" t="str">
            <v/>
          </cell>
          <cell r="BV67" t="str">
            <v/>
          </cell>
          <cell r="BW67" t="str">
            <v/>
          </cell>
          <cell r="BX67" t="str">
            <v/>
          </cell>
          <cell r="BY67" t="str">
            <v/>
          </cell>
          <cell r="BZ67" t="str">
            <v/>
          </cell>
          <cell r="CA67" t="str">
            <v/>
          </cell>
          <cell r="CB67" t="str">
            <v/>
          </cell>
          <cell r="CC67" t="str">
            <v/>
          </cell>
          <cell r="CD67" t="str">
            <v/>
          </cell>
          <cell r="CE67" t="str">
            <v/>
          </cell>
          <cell r="CF67" t="str">
            <v/>
          </cell>
          <cell r="CG67" t="str">
            <v/>
          </cell>
          <cell r="CH67" t="str">
            <v/>
          </cell>
          <cell r="CI67" t="str">
            <v/>
          </cell>
          <cell r="CJ67" t="str">
            <v/>
          </cell>
          <cell r="CK67" t="str">
            <v/>
          </cell>
          <cell r="CL67" t="str">
            <v/>
          </cell>
          <cell r="CM67" t="str">
            <v/>
          </cell>
          <cell r="CN67" t="str">
            <v/>
          </cell>
          <cell r="CO67" t="str">
            <v/>
          </cell>
          <cell r="CP67" t="str">
            <v/>
          </cell>
          <cell r="CQ67" t="str">
            <v/>
          </cell>
          <cell r="CR67" t="str">
            <v/>
          </cell>
          <cell r="CS67" t="str">
            <v>Nota 1: Este solo es un Análisis de Precios Unitario de referencia. De ser necesario, se debe ajustar a las particularidades de cada proyecto.
Nota 2: Cuando se trate de Análisis de precios unitarios correspondientes a ítems de la propuesta económica apro</v>
          </cell>
          <cell r="CT67" t="str">
            <v>E</v>
          </cell>
        </row>
        <row r="68">
          <cell r="C68" t="str">
            <v>236,2,1</v>
          </cell>
          <cell r="D68" t="str">
            <v>m3</v>
          </cell>
          <cell r="E68" t="str">
            <v>TERRAPLÉN ESTABILIZADO CON CAL
(Análisis aplicado para escarificado y mezcla in situ de suelo existente con cal hidratada (4-6 % en peso seco del suelo), extendido, riego, compactación y curado superficial)</v>
          </cell>
          <cell r="F68" t="str">
            <v>HERMENINV</v>
          </cell>
          <cell r="G68">
            <v>0.05</v>
          </cell>
          <cell r="H68" t="str">
            <v>C0010150</v>
          </cell>
          <cell r="I68">
            <v>2.5000000000000001E-2</v>
          </cell>
          <cell r="J68" t="str">
            <v>C0010610</v>
          </cell>
          <cell r="K68">
            <v>2.5000000000000001E-2</v>
          </cell>
          <cell r="L68" t="str">
            <v>C0010923</v>
          </cell>
          <cell r="M68">
            <v>2.5000000000000001E-2</v>
          </cell>
          <cell r="N68" t="str">
            <v>C0010547</v>
          </cell>
          <cell r="O68">
            <v>2.5000000000000001E-2</v>
          </cell>
          <cell r="P68" t="str">
            <v>C0010052</v>
          </cell>
          <cell r="Q68">
            <v>2.5000000000000001E-2</v>
          </cell>
          <cell r="R68" t="str">
            <v/>
          </cell>
          <cell r="S68" t="str">
            <v/>
          </cell>
          <cell r="T68" t="str">
            <v/>
          </cell>
          <cell r="U68" t="str">
            <v/>
          </cell>
          <cell r="V68" t="str">
            <v/>
          </cell>
          <cell r="W68" t="str">
            <v/>
          </cell>
          <cell r="X68" t="str">
            <v/>
          </cell>
          <cell r="Y68" t="str">
            <v/>
          </cell>
          <cell r="Z68" t="str">
            <v/>
          </cell>
          <cell r="AA68" t="str">
            <v/>
          </cell>
          <cell r="AB68" t="str">
            <v/>
          </cell>
          <cell r="AC68" t="str">
            <v/>
          </cell>
          <cell r="AD68" t="str">
            <v/>
          </cell>
          <cell r="AE68" t="str">
            <v/>
          </cell>
          <cell r="AF68" t="str">
            <v/>
          </cell>
          <cell r="AG68" t="str">
            <v/>
          </cell>
          <cell r="AH68" t="str">
            <v>B0013451</v>
          </cell>
          <cell r="AI68">
            <v>80</v>
          </cell>
          <cell r="AJ68" t="str">
            <v>B0063200</v>
          </cell>
          <cell r="AK68">
            <v>25</v>
          </cell>
          <cell r="AL68" t="str">
            <v/>
          </cell>
          <cell r="AM68" t="str">
            <v/>
          </cell>
          <cell r="AN68" t="str">
            <v/>
          </cell>
          <cell r="AO68" t="str">
            <v/>
          </cell>
          <cell r="AP68" t="str">
            <v/>
          </cell>
          <cell r="AQ68" t="str">
            <v/>
          </cell>
          <cell r="AR68" t="str">
            <v/>
          </cell>
          <cell r="AS68" t="str">
            <v/>
          </cell>
          <cell r="AT68" t="str">
            <v/>
          </cell>
          <cell r="AU68" t="str">
            <v/>
          </cell>
          <cell r="AV68" t="str">
            <v/>
          </cell>
          <cell r="AW68" t="str">
            <v/>
          </cell>
          <cell r="AX68" t="str">
            <v/>
          </cell>
          <cell r="AY68" t="str">
            <v/>
          </cell>
          <cell r="AZ68" t="str">
            <v/>
          </cell>
          <cell r="BA68" t="str">
            <v/>
          </cell>
          <cell r="BB68" t="str">
            <v/>
          </cell>
          <cell r="BC68" t="str">
            <v/>
          </cell>
          <cell r="BD68" t="str">
            <v/>
          </cell>
          <cell r="BE68" t="str">
            <v/>
          </cell>
          <cell r="BF68" t="str">
            <v/>
          </cell>
          <cell r="BG68" t="str">
            <v/>
          </cell>
          <cell r="BH68" t="str">
            <v/>
          </cell>
          <cell r="BI68" t="str">
            <v/>
          </cell>
          <cell r="BJ68" t="str">
            <v/>
          </cell>
          <cell r="BK68" t="str">
            <v/>
          </cell>
          <cell r="BL68"/>
          <cell r="BM68"/>
          <cell r="BN68" t="str">
            <v/>
          </cell>
          <cell r="BO68" t="str">
            <v/>
          </cell>
          <cell r="BP68" t="str">
            <v/>
          </cell>
          <cell r="BQ68" t="str">
            <v/>
          </cell>
          <cell r="BR68" t="str">
            <v/>
          </cell>
          <cell r="BS68" t="str">
            <v/>
          </cell>
          <cell r="BT68" t="str">
            <v/>
          </cell>
          <cell r="BU68" t="str">
            <v/>
          </cell>
          <cell r="BV68" t="str">
            <v/>
          </cell>
          <cell r="BW68" t="str">
            <v/>
          </cell>
          <cell r="BX68" t="str">
            <v>A0040010</v>
          </cell>
          <cell r="BY68">
            <v>320</v>
          </cell>
          <cell r="BZ68" t="str">
            <v>A0030020</v>
          </cell>
          <cell r="CA68">
            <v>320</v>
          </cell>
          <cell r="CB68" t="str">
            <v/>
          </cell>
          <cell r="CC68" t="str">
            <v/>
          </cell>
          <cell r="CD68" t="str">
            <v/>
          </cell>
          <cell r="CE68" t="str">
            <v/>
          </cell>
          <cell r="CF68" t="str">
            <v/>
          </cell>
          <cell r="CG68" t="str">
            <v/>
          </cell>
          <cell r="CH68" t="str">
            <v/>
          </cell>
          <cell r="CI68" t="str">
            <v/>
          </cell>
          <cell r="CJ68" t="str">
            <v/>
          </cell>
          <cell r="CK68" t="str">
            <v/>
          </cell>
          <cell r="CL68" t="str">
            <v/>
          </cell>
          <cell r="CM68" t="str">
            <v/>
          </cell>
          <cell r="CN68" t="str">
            <v/>
          </cell>
          <cell r="CO68" t="str">
            <v/>
          </cell>
          <cell r="CP68" t="str">
            <v/>
          </cell>
          <cell r="CQ68" t="str">
            <v/>
          </cell>
          <cell r="CR68" t="str">
            <v/>
          </cell>
          <cell r="CS68" t="str">
            <v>Nota 1: Este solo es un Análisis de Precios Unitario de referencia. De ser necesario, se debe ajustar a las particularidades de cada proyecto.
Nota 2: Cuando se trate de Análisis de precios unitarios correspondientes a ítems de la propuesta económica apro</v>
          </cell>
          <cell r="CT68" t="str">
            <v>A</v>
          </cell>
        </row>
        <row r="69">
          <cell r="C69" t="str">
            <v>237,1,1</v>
          </cell>
          <cell r="D69" t="str">
            <v>m3</v>
          </cell>
          <cell r="E69" t="str">
            <v>CAPA ESTABILIZADA CON PRODUCTOS QUÍMICOS NO TRADICIONALES 
INCLUYE EL SUMINISTRO DEL PRODUCTO ESTABILIZADOR
(Análisis aplicado para producto químico del TIPO 1- volumen de tratamiento 0,20 m3/m2 por capa material plástico ≥ 8 IP , para ser adicionado en s</v>
          </cell>
          <cell r="F69" t="str">
            <v>HERMENINV</v>
          </cell>
          <cell r="G69">
            <v>0.05</v>
          </cell>
          <cell r="H69" t="str">
            <v>C0010150</v>
          </cell>
          <cell r="I69">
            <v>2.5641025641025599E-2</v>
          </cell>
          <cell r="J69" t="str">
            <v>C0010610</v>
          </cell>
          <cell r="K69">
            <v>2.5641025641025599E-2</v>
          </cell>
          <cell r="L69" t="str">
            <v>C0010923</v>
          </cell>
          <cell r="M69">
            <v>2.5641025641025599E-2</v>
          </cell>
          <cell r="N69" t="str">
            <v>C0010547</v>
          </cell>
          <cell r="O69">
            <v>2.5641025641025599E-2</v>
          </cell>
          <cell r="P69" t="str">
            <v/>
          </cell>
          <cell r="Q69" t="str">
            <v/>
          </cell>
          <cell r="R69" t="str">
            <v/>
          </cell>
          <cell r="S69" t="str">
            <v/>
          </cell>
          <cell r="T69" t="str">
            <v/>
          </cell>
          <cell r="U69" t="str">
            <v/>
          </cell>
          <cell r="V69" t="str">
            <v/>
          </cell>
          <cell r="W69" t="str">
            <v/>
          </cell>
          <cell r="X69" t="str">
            <v/>
          </cell>
          <cell r="Y69" t="str">
            <v/>
          </cell>
          <cell r="Z69" t="str">
            <v/>
          </cell>
          <cell r="AA69" t="str">
            <v/>
          </cell>
          <cell r="AB69" t="str">
            <v/>
          </cell>
          <cell r="AC69" t="str">
            <v/>
          </cell>
          <cell r="AD69" t="str">
            <v/>
          </cell>
          <cell r="AE69" t="str">
            <v/>
          </cell>
          <cell r="AF69" t="str">
            <v/>
          </cell>
          <cell r="AG69" t="str">
            <v/>
          </cell>
          <cell r="AH69" t="str">
            <v>B0033075</v>
          </cell>
          <cell r="AI69">
            <v>3.3000000000000002E-2</v>
          </cell>
          <cell r="AJ69" t="str">
            <v>B0063200</v>
          </cell>
          <cell r="AK69">
            <v>2</v>
          </cell>
          <cell r="AL69" t="str">
            <v/>
          </cell>
          <cell r="AM69" t="str">
            <v/>
          </cell>
          <cell r="AN69" t="str">
            <v/>
          </cell>
          <cell r="AO69" t="str">
            <v/>
          </cell>
          <cell r="AP69" t="str">
            <v/>
          </cell>
          <cell r="AQ69" t="str">
            <v/>
          </cell>
          <cell r="AR69" t="str">
            <v/>
          </cell>
          <cell r="AS69" t="str">
            <v/>
          </cell>
          <cell r="AT69" t="str">
            <v/>
          </cell>
          <cell r="AU69" t="str">
            <v/>
          </cell>
          <cell r="AV69" t="str">
            <v/>
          </cell>
          <cell r="AW69" t="str">
            <v/>
          </cell>
          <cell r="AX69" t="str">
            <v/>
          </cell>
          <cell r="AY69" t="str">
            <v/>
          </cell>
          <cell r="AZ69" t="str">
            <v/>
          </cell>
          <cell r="BA69" t="str">
            <v/>
          </cell>
          <cell r="BB69" t="str">
            <v/>
          </cell>
          <cell r="BC69" t="str">
            <v/>
          </cell>
          <cell r="BD69" t="str">
            <v/>
          </cell>
          <cell r="BE69" t="str">
            <v/>
          </cell>
          <cell r="BF69" t="str">
            <v/>
          </cell>
          <cell r="BG69" t="str">
            <v/>
          </cell>
          <cell r="BH69" t="str">
            <v/>
          </cell>
          <cell r="BI69" t="str">
            <v/>
          </cell>
          <cell r="BJ69" t="str">
            <v/>
          </cell>
          <cell r="BK69" t="str">
            <v/>
          </cell>
          <cell r="BL69"/>
          <cell r="BM69"/>
          <cell r="BN69" t="str">
            <v/>
          </cell>
          <cell r="BO69" t="str">
            <v/>
          </cell>
          <cell r="BP69" t="str">
            <v/>
          </cell>
          <cell r="BQ69" t="str">
            <v/>
          </cell>
          <cell r="BR69" t="str">
            <v/>
          </cell>
          <cell r="BS69" t="str">
            <v/>
          </cell>
          <cell r="BT69" t="str">
            <v/>
          </cell>
          <cell r="BU69" t="str">
            <v/>
          </cell>
          <cell r="BV69" t="str">
            <v/>
          </cell>
          <cell r="BW69" t="str">
            <v/>
          </cell>
          <cell r="BX69" t="str">
            <v>A0040010</v>
          </cell>
          <cell r="BY69">
            <v>312</v>
          </cell>
          <cell r="BZ69" t="str">
            <v>A0030020</v>
          </cell>
          <cell r="CA69">
            <v>312</v>
          </cell>
          <cell r="CB69" t="str">
            <v/>
          </cell>
          <cell r="CC69" t="str">
            <v/>
          </cell>
          <cell r="CD69" t="str">
            <v/>
          </cell>
          <cell r="CE69" t="str">
            <v/>
          </cell>
          <cell r="CF69" t="str">
            <v/>
          </cell>
          <cell r="CG69" t="str">
            <v/>
          </cell>
          <cell r="CH69" t="str">
            <v/>
          </cell>
          <cell r="CI69" t="str">
            <v/>
          </cell>
          <cell r="CJ69" t="str">
            <v/>
          </cell>
          <cell r="CK69" t="str">
            <v/>
          </cell>
          <cell r="CL69" t="str">
            <v/>
          </cell>
          <cell r="CM69" t="str">
            <v/>
          </cell>
          <cell r="CN69" t="str">
            <v/>
          </cell>
          <cell r="CO69" t="str">
            <v/>
          </cell>
          <cell r="CP69" t="str">
            <v/>
          </cell>
          <cell r="CQ69" t="str">
            <v/>
          </cell>
          <cell r="CR69" t="str">
            <v xml:space="preserve">1.	Se recomienda ver la ficha técnica del producto a usar en el diseño.
2.	La implementación del presente ítem de pago en un contrato de obra obliga al contratista a garantizar la presencia de un ingeniero supervisor experto en la aplicación del producto </v>
          </cell>
          <cell r="CS69" t="str">
            <v>Nota 1: Este solo es un Análisis de Precios Unitario de referencia. De ser necesario, se debe ajustar a las particularidades de cada proyecto.
Nota 2: Cuando se trate de Análisis de precios unitarios correspondientes a ítems de la propuesta económica apro</v>
          </cell>
          <cell r="CT69" t="str">
            <v>A</v>
          </cell>
        </row>
        <row r="70">
          <cell r="C70" t="str">
            <v>237,1,2,1</v>
          </cell>
          <cell r="D70" t="str">
            <v>m3</v>
          </cell>
          <cell r="E70" t="str">
            <v>CAPA ESTABILIZADA CON PRODUCTOS QUÍMICOS NO TRADICIONALES 
INCLUYE EL SUMINISTRO DEL PRODUCTO ESTABILIZADOR
(Análisis aplicado para producto químico del TIPO 2 - materiales puzolánicos y suelo in situ, para ser adicionado en todo tipo de suelos exceptuand</v>
          </cell>
          <cell r="F70" t="str">
            <v>HERMENINV</v>
          </cell>
          <cell r="G70">
            <v>0.05</v>
          </cell>
          <cell r="H70" t="str">
            <v>C0010150</v>
          </cell>
          <cell r="I70">
            <v>3.5560000000000001E-2</v>
          </cell>
          <cell r="J70" t="str">
            <v>C0010610</v>
          </cell>
          <cell r="K70">
            <v>3.5560000000000001E-2</v>
          </cell>
          <cell r="L70" t="str">
            <v>C0010923</v>
          </cell>
          <cell r="M70">
            <v>3.5560000000000001E-2</v>
          </cell>
          <cell r="N70" t="str">
            <v>C0010547</v>
          </cell>
          <cell r="O70">
            <v>3.5560000000000001E-2</v>
          </cell>
          <cell r="P70" t="str">
            <v/>
          </cell>
          <cell r="Q70" t="str">
            <v/>
          </cell>
          <cell r="R70" t="str">
            <v/>
          </cell>
          <cell r="S70" t="str">
            <v/>
          </cell>
          <cell r="T70" t="str">
            <v/>
          </cell>
          <cell r="U70" t="str">
            <v/>
          </cell>
          <cell r="V70" t="str">
            <v/>
          </cell>
          <cell r="W70" t="str">
            <v/>
          </cell>
          <cell r="X70" t="str">
            <v/>
          </cell>
          <cell r="Y70" t="str">
            <v/>
          </cell>
          <cell r="Z70" t="str">
            <v/>
          </cell>
          <cell r="AA70" t="str">
            <v/>
          </cell>
          <cell r="AB70" t="str">
            <v/>
          </cell>
          <cell r="AC70" t="str">
            <v/>
          </cell>
          <cell r="AD70" t="str">
            <v/>
          </cell>
          <cell r="AE70" t="str">
            <v/>
          </cell>
          <cell r="AF70" t="str">
            <v/>
          </cell>
          <cell r="AG70" t="str">
            <v/>
          </cell>
          <cell r="AH70" t="str">
            <v>B0033076</v>
          </cell>
          <cell r="AI70">
            <v>90</v>
          </cell>
          <cell r="AJ70" t="str">
            <v>B0063200</v>
          </cell>
          <cell r="AK70">
            <v>100</v>
          </cell>
          <cell r="AL70" t="str">
            <v/>
          </cell>
          <cell r="AM70" t="str">
            <v/>
          </cell>
          <cell r="AN70" t="str">
            <v/>
          </cell>
          <cell r="AO70" t="str">
            <v/>
          </cell>
          <cell r="AP70" t="str">
            <v/>
          </cell>
          <cell r="AQ70" t="str">
            <v/>
          </cell>
          <cell r="AR70" t="str">
            <v/>
          </cell>
          <cell r="AS70" t="str">
            <v/>
          </cell>
          <cell r="AT70" t="str">
            <v/>
          </cell>
          <cell r="AU70" t="str">
            <v/>
          </cell>
          <cell r="AV70" t="str">
            <v/>
          </cell>
          <cell r="AW70" t="str">
            <v/>
          </cell>
          <cell r="AX70" t="str">
            <v/>
          </cell>
          <cell r="AY70" t="str">
            <v/>
          </cell>
          <cell r="AZ70" t="str">
            <v/>
          </cell>
          <cell r="BA70" t="str">
            <v/>
          </cell>
          <cell r="BB70" t="str">
            <v/>
          </cell>
          <cell r="BC70" t="str">
            <v/>
          </cell>
          <cell r="BD70" t="str">
            <v/>
          </cell>
          <cell r="BE70" t="str">
            <v/>
          </cell>
          <cell r="BF70" t="str">
            <v/>
          </cell>
          <cell r="BG70" t="str">
            <v/>
          </cell>
          <cell r="BH70" t="str">
            <v/>
          </cell>
          <cell r="BI70" t="str">
            <v/>
          </cell>
          <cell r="BJ70" t="str">
            <v/>
          </cell>
          <cell r="BK70" t="str">
            <v/>
          </cell>
          <cell r="BL70"/>
          <cell r="BM70"/>
          <cell r="BN70" t="str">
            <v/>
          </cell>
          <cell r="BO70" t="str">
            <v/>
          </cell>
          <cell r="BP70" t="str">
            <v/>
          </cell>
          <cell r="BQ70" t="str">
            <v/>
          </cell>
          <cell r="BR70" t="str">
            <v/>
          </cell>
          <cell r="BS70" t="str">
            <v/>
          </cell>
          <cell r="BT70" t="str">
            <v/>
          </cell>
          <cell r="BU70" t="str">
            <v/>
          </cell>
          <cell r="BV70" t="str">
            <v/>
          </cell>
          <cell r="BW70" t="str">
            <v/>
          </cell>
          <cell r="BX70" t="str">
            <v>A0040010</v>
          </cell>
          <cell r="BY70">
            <v>224.97187851518601</v>
          </cell>
          <cell r="BZ70" t="str">
            <v>A0030020</v>
          </cell>
          <cell r="CA70">
            <v>224.97187851518601</v>
          </cell>
          <cell r="CB70" t="str">
            <v/>
          </cell>
          <cell r="CC70" t="str">
            <v/>
          </cell>
          <cell r="CD70" t="str">
            <v/>
          </cell>
          <cell r="CE70" t="str">
            <v/>
          </cell>
          <cell r="CF70" t="str">
            <v/>
          </cell>
          <cell r="CG70" t="str">
            <v/>
          </cell>
          <cell r="CH70" t="str">
            <v/>
          </cell>
          <cell r="CI70" t="str">
            <v/>
          </cell>
          <cell r="CJ70" t="str">
            <v/>
          </cell>
          <cell r="CK70" t="str">
            <v/>
          </cell>
          <cell r="CL70" t="str">
            <v/>
          </cell>
          <cell r="CM70" t="str">
            <v/>
          </cell>
          <cell r="CN70" t="str">
            <v/>
          </cell>
          <cell r="CO70" t="str">
            <v/>
          </cell>
          <cell r="CP70" t="str">
            <v/>
          </cell>
          <cell r="CQ70" t="str">
            <v/>
          </cell>
          <cell r="CR70" t="str">
            <v>1.	Se recomienda ver la ficha técnica del producto a usar en el diseño.
2.	PROPIEDADES DEL PRODUCTO QUÍMICO NO TRADICIONAL: Mejora la capacidad portante del suelo, incrementando su resistencia a compresión y CBR hasta en un 200%, contribuye con la mitigac</v>
          </cell>
          <cell r="CS70" t="str">
            <v>Nota 1: Este solo es un Análisis de Precios Unitario de referencia. De ser necesario, se debe ajustar a las particularidades de cada proyecto.
Nota 2: Cuando se trate de Análisis de precios unitarios correspondientes a ítems de la propuesta económica apro</v>
          </cell>
          <cell r="CT70" t="str">
            <v>A</v>
          </cell>
        </row>
        <row r="71">
          <cell r="C71" t="str">
            <v>237,1,2,2</v>
          </cell>
          <cell r="D71" t="str">
            <v>m3</v>
          </cell>
          <cell r="E71" t="str">
            <v>CAPA ESTABILIZADA CON PRODUCTOS QUÍMICOS NO TRADICIONALES 
INCLUYE EL SUMINISTRO DEL PRODUCTO ESTABILIZADOR
(Análisis aplicado para producto químico del TIPO 2 - materiales puzolánicos y suelo in situ)</v>
          </cell>
          <cell r="F71" t="str">
            <v>HERMENINV</v>
          </cell>
          <cell r="G71">
            <v>0.05</v>
          </cell>
          <cell r="H71" t="str">
            <v>C0010150</v>
          </cell>
          <cell r="I71">
            <v>6.6699999999999997E-3</v>
          </cell>
          <cell r="J71" t="str">
            <v>C0010610</v>
          </cell>
          <cell r="K71">
            <v>6.6699999999999997E-3</v>
          </cell>
          <cell r="L71" t="str">
            <v>C0010923</v>
          </cell>
          <cell r="M71">
            <v>6.6699999999999997E-3</v>
          </cell>
          <cell r="N71" t="str">
            <v>C0010547</v>
          </cell>
          <cell r="O71">
            <v>6.6699999999999997E-3</v>
          </cell>
          <cell r="P71" t="str">
            <v/>
          </cell>
          <cell r="Q71" t="str">
            <v/>
          </cell>
          <cell r="R71" t="str">
            <v/>
          </cell>
          <cell r="S71" t="str">
            <v/>
          </cell>
          <cell r="T71" t="str">
            <v/>
          </cell>
          <cell r="U71" t="str">
            <v/>
          </cell>
          <cell r="V71" t="str">
            <v/>
          </cell>
          <cell r="W71" t="str">
            <v/>
          </cell>
          <cell r="X71" t="str">
            <v/>
          </cell>
          <cell r="Y71" t="str">
            <v/>
          </cell>
          <cell r="Z71" t="str">
            <v/>
          </cell>
          <cell r="AA71" t="str">
            <v/>
          </cell>
          <cell r="AB71" t="str">
            <v/>
          </cell>
          <cell r="AC71" t="str">
            <v/>
          </cell>
          <cell r="AD71" t="str">
            <v/>
          </cell>
          <cell r="AE71" t="str">
            <v/>
          </cell>
          <cell r="AF71" t="str">
            <v/>
          </cell>
          <cell r="AG71" t="str">
            <v/>
          </cell>
          <cell r="AH71" t="str">
            <v>B0033218</v>
          </cell>
          <cell r="AI71">
            <v>1.5</v>
          </cell>
          <cell r="AJ71" t="str">
            <v>B0063200</v>
          </cell>
          <cell r="AK71">
            <v>100</v>
          </cell>
          <cell r="AL71" t="str">
            <v/>
          </cell>
          <cell r="AM71" t="str">
            <v/>
          </cell>
          <cell r="AN71" t="str">
            <v/>
          </cell>
          <cell r="AO71" t="str">
            <v/>
          </cell>
          <cell r="AP71" t="str">
            <v/>
          </cell>
          <cell r="AQ71" t="str">
            <v/>
          </cell>
          <cell r="AR71" t="str">
            <v/>
          </cell>
          <cell r="AS71" t="str">
            <v/>
          </cell>
          <cell r="AT71" t="str">
            <v/>
          </cell>
          <cell r="AU71" t="str">
            <v/>
          </cell>
          <cell r="AV71" t="str">
            <v/>
          </cell>
          <cell r="AW71" t="str">
            <v/>
          </cell>
          <cell r="AX71" t="str">
            <v/>
          </cell>
          <cell r="AY71" t="str">
            <v/>
          </cell>
          <cell r="AZ71" t="str">
            <v/>
          </cell>
          <cell r="BA71" t="str">
            <v/>
          </cell>
          <cell r="BB71" t="str">
            <v/>
          </cell>
          <cell r="BC71" t="str">
            <v/>
          </cell>
          <cell r="BD71" t="str">
            <v/>
          </cell>
          <cell r="BE71" t="str">
            <v/>
          </cell>
          <cell r="BF71" t="str">
            <v/>
          </cell>
          <cell r="BG71" t="str">
            <v/>
          </cell>
          <cell r="BH71" t="str">
            <v/>
          </cell>
          <cell r="BI71" t="str">
            <v/>
          </cell>
          <cell r="BJ71" t="str">
            <v/>
          </cell>
          <cell r="BK71" t="str">
            <v/>
          </cell>
          <cell r="BL71"/>
          <cell r="BM71"/>
          <cell r="BN71" t="str">
            <v/>
          </cell>
          <cell r="BO71" t="str">
            <v/>
          </cell>
          <cell r="BP71" t="str">
            <v/>
          </cell>
          <cell r="BQ71" t="str">
            <v/>
          </cell>
          <cell r="BR71" t="str">
            <v/>
          </cell>
          <cell r="BS71" t="str">
            <v/>
          </cell>
          <cell r="BT71" t="str">
            <v/>
          </cell>
          <cell r="BU71" t="str">
            <v/>
          </cell>
          <cell r="BV71" t="str">
            <v/>
          </cell>
          <cell r="BW71" t="str">
            <v/>
          </cell>
          <cell r="BX71" t="str">
            <v>A0040010</v>
          </cell>
          <cell r="BY71">
            <v>1199.40029985008</v>
          </cell>
          <cell r="BZ71" t="str">
            <v>A0030020</v>
          </cell>
          <cell r="CA71">
            <v>1199.40029985008</v>
          </cell>
          <cell r="CB71" t="str">
            <v/>
          </cell>
          <cell r="CC71" t="str">
            <v/>
          </cell>
          <cell r="CD71" t="str">
            <v/>
          </cell>
          <cell r="CE71" t="str">
            <v/>
          </cell>
          <cell r="CF71" t="str">
            <v/>
          </cell>
          <cell r="CG71" t="str">
            <v/>
          </cell>
          <cell r="CH71" t="str">
            <v/>
          </cell>
          <cell r="CI71" t="str">
            <v/>
          </cell>
          <cell r="CJ71" t="str">
            <v/>
          </cell>
          <cell r="CK71" t="str">
            <v/>
          </cell>
          <cell r="CL71" t="str">
            <v/>
          </cell>
          <cell r="CM71" t="str">
            <v/>
          </cell>
          <cell r="CN71" t="str">
            <v/>
          </cell>
          <cell r="CO71" t="str">
            <v/>
          </cell>
          <cell r="CP71" t="str">
            <v/>
          </cell>
          <cell r="CQ71" t="str">
            <v/>
          </cell>
          <cell r="CR71" t="str">
            <v>1.	Se recomienda ver la ficha técnica del producto a usar en el diseño.
2.	Se recomienda verificar el costo del transporte del cemento con el proveedor del insumo
3.	La dosificación recomendada incluye 130 kg de Cemento hidráulico NTC 121 tipo ART por cad</v>
          </cell>
          <cell r="CS71" t="str">
            <v>Nota 1: Este solo es un Análisis de Precios Unitario de referencia. De ser necesario, se debe ajustar a las particularidades de cada proyecto.
Nota 2: Cuando se trate de Análisis de precios unitarios correspondientes a ítems de la propuesta económica apro</v>
          </cell>
          <cell r="CT71" t="str">
            <v>A</v>
          </cell>
        </row>
        <row r="72">
          <cell r="C72" t="str">
            <v>237,1,3,1</v>
          </cell>
          <cell r="D72" t="str">
            <v>m3</v>
          </cell>
          <cell r="E72" t="str">
            <v>CAPA ESTABILIZADA CON PRODUCTOS QUÍMICOS NO TRADICIONALES 
INCLUYE EL SUMINISTRO DEL PRODUCTO ESTABILIZADOR 
(Análisis aplicado para producto químico del TIPO 3 - polímeros para suelo in situ)</v>
          </cell>
          <cell r="F72" t="str">
            <v>HERMENINV</v>
          </cell>
          <cell r="G72">
            <v>0.05</v>
          </cell>
          <cell r="H72" t="str">
            <v>C0010150</v>
          </cell>
          <cell r="I72">
            <v>2.5641025641025599E-2</v>
          </cell>
          <cell r="J72" t="str">
            <v>C0010610</v>
          </cell>
          <cell r="K72">
            <v>2.5641025641025599E-2</v>
          </cell>
          <cell r="L72" t="str">
            <v>C0010923</v>
          </cell>
          <cell r="M72">
            <v>2.5641025641025599E-2</v>
          </cell>
          <cell r="N72" t="str">
            <v>C0010547</v>
          </cell>
          <cell r="O72">
            <v>2.5641025641025599E-2</v>
          </cell>
          <cell r="P72" t="str">
            <v/>
          </cell>
          <cell r="Q72" t="str">
            <v/>
          </cell>
          <cell r="R72" t="str">
            <v/>
          </cell>
          <cell r="S72" t="str">
            <v/>
          </cell>
          <cell r="T72" t="str">
            <v/>
          </cell>
          <cell r="U72" t="str">
            <v/>
          </cell>
          <cell r="V72" t="str">
            <v/>
          </cell>
          <cell r="W72" t="str">
            <v/>
          </cell>
          <cell r="X72" t="str">
            <v/>
          </cell>
          <cell r="Y72" t="str">
            <v/>
          </cell>
          <cell r="Z72" t="str">
            <v/>
          </cell>
          <cell r="AA72" t="str">
            <v/>
          </cell>
          <cell r="AB72" t="str">
            <v/>
          </cell>
          <cell r="AC72" t="str">
            <v/>
          </cell>
          <cell r="AD72" t="str">
            <v/>
          </cell>
          <cell r="AE72" t="str">
            <v/>
          </cell>
          <cell r="AF72" t="str">
            <v/>
          </cell>
          <cell r="AG72" t="str">
            <v/>
          </cell>
          <cell r="AH72" t="str">
            <v>B0033181</v>
          </cell>
          <cell r="AI72">
            <v>0.2</v>
          </cell>
          <cell r="AJ72" t="str">
            <v>B0063200</v>
          </cell>
          <cell r="AK72">
            <v>8</v>
          </cell>
          <cell r="AL72" t="str">
            <v/>
          </cell>
          <cell r="AM72" t="str">
            <v/>
          </cell>
          <cell r="AN72" t="str">
            <v/>
          </cell>
          <cell r="AO72" t="str">
            <v/>
          </cell>
          <cell r="AP72" t="str">
            <v/>
          </cell>
          <cell r="AQ72" t="str">
            <v/>
          </cell>
          <cell r="AR72" t="str">
            <v/>
          </cell>
          <cell r="AS72" t="str">
            <v/>
          </cell>
          <cell r="AT72" t="str">
            <v/>
          </cell>
          <cell r="AU72" t="str">
            <v/>
          </cell>
          <cell r="AV72" t="str">
            <v/>
          </cell>
          <cell r="AW72" t="str">
            <v/>
          </cell>
          <cell r="AX72" t="str">
            <v/>
          </cell>
          <cell r="AY72" t="str">
            <v/>
          </cell>
          <cell r="AZ72" t="str">
            <v/>
          </cell>
          <cell r="BA72" t="str">
            <v/>
          </cell>
          <cell r="BB72" t="str">
            <v/>
          </cell>
          <cell r="BC72" t="str">
            <v/>
          </cell>
          <cell r="BD72" t="str">
            <v/>
          </cell>
          <cell r="BE72" t="str">
            <v/>
          </cell>
          <cell r="BF72" t="str">
            <v/>
          </cell>
          <cell r="BG72" t="str">
            <v/>
          </cell>
          <cell r="BH72" t="str">
            <v/>
          </cell>
          <cell r="BI72" t="str">
            <v/>
          </cell>
          <cell r="BJ72" t="str">
            <v/>
          </cell>
          <cell r="BK72" t="str">
            <v/>
          </cell>
          <cell r="BL72"/>
          <cell r="BM72"/>
          <cell r="BN72" t="str">
            <v/>
          </cell>
          <cell r="BO72" t="str">
            <v/>
          </cell>
          <cell r="BP72" t="str">
            <v/>
          </cell>
          <cell r="BQ72" t="str">
            <v/>
          </cell>
          <cell r="BR72" t="str">
            <v/>
          </cell>
          <cell r="BS72" t="str">
            <v/>
          </cell>
          <cell r="BT72" t="str">
            <v/>
          </cell>
          <cell r="BU72" t="str">
            <v/>
          </cell>
          <cell r="BV72" t="str">
            <v/>
          </cell>
          <cell r="BW72" t="str">
            <v/>
          </cell>
          <cell r="BX72" t="str">
            <v>A0040010</v>
          </cell>
          <cell r="BY72">
            <v>312</v>
          </cell>
          <cell r="BZ72" t="str">
            <v>A0030020</v>
          </cell>
          <cell r="CA72">
            <v>312</v>
          </cell>
          <cell r="CB72" t="str">
            <v/>
          </cell>
          <cell r="CC72" t="str">
            <v/>
          </cell>
          <cell r="CD72" t="str">
            <v/>
          </cell>
          <cell r="CE72" t="str">
            <v/>
          </cell>
          <cell r="CF72" t="str">
            <v/>
          </cell>
          <cell r="CG72" t="str">
            <v/>
          </cell>
          <cell r="CH72" t="str">
            <v/>
          </cell>
          <cell r="CI72" t="str">
            <v/>
          </cell>
          <cell r="CJ72" t="str">
            <v/>
          </cell>
          <cell r="CK72" t="str">
            <v/>
          </cell>
          <cell r="CL72" t="str">
            <v/>
          </cell>
          <cell r="CM72" t="str">
            <v/>
          </cell>
          <cell r="CN72" t="str">
            <v/>
          </cell>
          <cell r="CO72" t="str">
            <v/>
          </cell>
          <cell r="CP72" t="str">
            <v/>
          </cell>
          <cell r="CQ72" t="str">
            <v/>
          </cell>
          <cell r="CR72" t="str">
            <v>1.	Se recomienda ver la ficha técnica del producto a usar en el diseño.
2.	Se debe verificar con el fabricante el transporte.
3.	La implementación del presente ítem de pago en un contrato de obra obliga al contratista a garantizar la presencia de un ingen</v>
          </cell>
          <cell r="CS72" t="str">
            <v>Nota 1: Este solo es un Análisis de Precios Unitario de referencia. De ser necesario, se debe ajustar a las particularidades de cada proyecto.
Nota 2: Cuando se trate de Análisis de precios unitarios correspondientes a ítems de la propuesta económica apro</v>
          </cell>
          <cell r="CT72" t="str">
            <v>A</v>
          </cell>
        </row>
        <row r="73">
          <cell r="C73" t="str">
            <v>237,1,3,2</v>
          </cell>
          <cell r="D73" t="str">
            <v>m3</v>
          </cell>
          <cell r="E73" t="str">
            <v>CAPA ESTABILIZADA CON PRODUCTOS QUÍMICOS NO TRADICIONALES 
INCLUYE EL SUMINISTRO DEL PRODUCTO ESTABILIZADOR
(Análisis aplicado para producto químico del TIPO 3 - Organosilanos para suelo in situ)</v>
          </cell>
          <cell r="F73" t="str">
            <v>HERMENINV</v>
          </cell>
          <cell r="G73">
            <v>0.05</v>
          </cell>
          <cell r="H73" t="str">
            <v>C0010150</v>
          </cell>
          <cell r="I73">
            <v>2.5641025641025599E-2</v>
          </cell>
          <cell r="J73" t="str">
            <v>C0010610</v>
          </cell>
          <cell r="K73">
            <v>2.5641025641025599E-2</v>
          </cell>
          <cell r="L73" t="str">
            <v>C0010923</v>
          </cell>
          <cell r="M73">
            <v>2.5641025641025599E-2</v>
          </cell>
          <cell r="N73" t="str">
            <v>C0010547</v>
          </cell>
          <cell r="O73">
            <v>2.5641025641025599E-2</v>
          </cell>
          <cell r="P73" t="str">
            <v/>
          </cell>
          <cell r="Q73" t="str">
            <v/>
          </cell>
          <cell r="R73" t="str">
            <v/>
          </cell>
          <cell r="S73" t="str">
            <v/>
          </cell>
          <cell r="T73" t="str">
            <v/>
          </cell>
          <cell r="U73" t="str">
            <v/>
          </cell>
          <cell r="V73" t="str">
            <v/>
          </cell>
          <cell r="W73" t="str">
            <v/>
          </cell>
          <cell r="X73" t="str">
            <v/>
          </cell>
          <cell r="Y73" t="str">
            <v/>
          </cell>
          <cell r="Z73" t="str">
            <v/>
          </cell>
          <cell r="AA73" t="str">
            <v/>
          </cell>
          <cell r="AB73" t="str">
            <v/>
          </cell>
          <cell r="AC73" t="str">
            <v/>
          </cell>
          <cell r="AD73" t="str">
            <v/>
          </cell>
          <cell r="AE73" t="str">
            <v/>
          </cell>
          <cell r="AF73" t="str">
            <v/>
          </cell>
          <cell r="AG73" t="str">
            <v/>
          </cell>
          <cell r="AH73" t="str">
            <v>B0033177</v>
          </cell>
          <cell r="AI73">
            <v>0.6</v>
          </cell>
          <cell r="AJ73" t="str">
            <v>B0063200</v>
          </cell>
          <cell r="AK73">
            <v>40</v>
          </cell>
          <cell r="AL73" t="str">
            <v/>
          </cell>
          <cell r="AM73" t="str">
            <v/>
          </cell>
          <cell r="AN73" t="str">
            <v/>
          </cell>
          <cell r="AO73" t="str">
            <v/>
          </cell>
          <cell r="AP73" t="str">
            <v/>
          </cell>
          <cell r="AQ73" t="str">
            <v/>
          </cell>
          <cell r="AR73" t="str">
            <v/>
          </cell>
          <cell r="AS73" t="str">
            <v/>
          </cell>
          <cell r="AT73" t="str">
            <v/>
          </cell>
          <cell r="AU73" t="str">
            <v/>
          </cell>
          <cell r="AV73" t="str">
            <v/>
          </cell>
          <cell r="AW73" t="str">
            <v/>
          </cell>
          <cell r="AX73" t="str">
            <v/>
          </cell>
          <cell r="AY73" t="str">
            <v/>
          </cell>
          <cell r="AZ73" t="str">
            <v/>
          </cell>
          <cell r="BA73" t="str">
            <v/>
          </cell>
          <cell r="BB73" t="str">
            <v/>
          </cell>
          <cell r="BC73" t="str">
            <v/>
          </cell>
          <cell r="BD73" t="str">
            <v/>
          </cell>
          <cell r="BE73" t="str">
            <v/>
          </cell>
          <cell r="BF73" t="str">
            <v/>
          </cell>
          <cell r="BG73" t="str">
            <v/>
          </cell>
          <cell r="BH73" t="str">
            <v/>
          </cell>
          <cell r="BI73" t="str">
            <v/>
          </cell>
          <cell r="BJ73" t="str">
            <v/>
          </cell>
          <cell r="BK73" t="str">
            <v/>
          </cell>
          <cell r="BL73"/>
          <cell r="BM73"/>
          <cell r="BN73" t="str">
            <v/>
          </cell>
          <cell r="BO73" t="str">
            <v/>
          </cell>
          <cell r="BP73" t="str">
            <v/>
          </cell>
          <cell r="BQ73" t="str">
            <v/>
          </cell>
          <cell r="BR73" t="str">
            <v/>
          </cell>
          <cell r="BS73" t="str">
            <v/>
          </cell>
          <cell r="BT73" t="str">
            <v/>
          </cell>
          <cell r="BU73" t="str">
            <v/>
          </cell>
          <cell r="BV73" t="str">
            <v/>
          </cell>
          <cell r="BW73" t="str">
            <v/>
          </cell>
          <cell r="BX73" t="str">
            <v>A0040010</v>
          </cell>
          <cell r="BY73">
            <v>312</v>
          </cell>
          <cell r="BZ73" t="str">
            <v>A0030020</v>
          </cell>
          <cell r="CA73">
            <v>312</v>
          </cell>
          <cell r="CB73" t="str">
            <v/>
          </cell>
          <cell r="CC73" t="str">
            <v/>
          </cell>
          <cell r="CD73" t="str">
            <v/>
          </cell>
          <cell r="CE73" t="str">
            <v/>
          </cell>
          <cell r="CF73" t="str">
            <v/>
          </cell>
          <cell r="CG73" t="str">
            <v/>
          </cell>
          <cell r="CH73" t="str">
            <v/>
          </cell>
          <cell r="CI73" t="str">
            <v/>
          </cell>
          <cell r="CJ73" t="str">
            <v/>
          </cell>
          <cell r="CK73" t="str">
            <v/>
          </cell>
          <cell r="CL73" t="str">
            <v/>
          </cell>
          <cell r="CM73" t="str">
            <v/>
          </cell>
          <cell r="CN73" t="str">
            <v/>
          </cell>
          <cell r="CO73" t="str">
            <v/>
          </cell>
          <cell r="CP73" t="str">
            <v/>
          </cell>
          <cell r="CQ73" t="str">
            <v/>
          </cell>
          <cell r="CR73" t="str">
            <v>1.	Se recomienda ver la ficha técnica del producto a usar en el diseño.
2.	Se debe verificar con el fabricante el transporte.
3.	PROPIEDADES DEL PRODUCTO QUÍMICO NO TRADICIONAL: 
Funciona con todo tipo de suelos. Óptimo para suelos con las siguientes prop</v>
          </cell>
          <cell r="CS73" t="str">
            <v>Nota 1: Este solo es un Análisis de Precios Unitario de referencia. De ser necesario, se debe ajustar a las particularidades de cada proyecto.
Nota 2: Cuando se trate de Análisis de precios unitarios correspondientes a ítems de la propuesta económica apro</v>
          </cell>
          <cell r="CT73" t="str">
            <v>A</v>
          </cell>
        </row>
        <row r="74">
          <cell r="C74" t="str">
            <v>237,1,3,3</v>
          </cell>
          <cell r="D74" t="str">
            <v>m3</v>
          </cell>
          <cell r="E74" t="str">
            <v>CAPA ESTABILIZADA CON PRODUCTOS QUÍMICOS NO TRADICIONALES 
INCLUYE EL SUMINISTRO DEL PRODUCTO ESTABILIZADOR
(Análisis aplicado para producto químico del TIPO 3 - Polimero y Organosilanos para suelo in situ, optimo para suelos clasificados A-1 a A-7)</v>
          </cell>
          <cell r="F74" t="str">
            <v>HERMENINV</v>
          </cell>
          <cell r="G74">
            <v>0.05</v>
          </cell>
          <cell r="H74" t="str">
            <v>C0010150</v>
          </cell>
          <cell r="I74">
            <v>5.7000000000000002E-2</v>
          </cell>
          <cell r="J74" t="str">
            <v>C0010610</v>
          </cell>
          <cell r="K74">
            <v>5.7000000000000002E-2</v>
          </cell>
          <cell r="L74" t="str">
            <v>C0010923</v>
          </cell>
          <cell r="M74">
            <v>5.7000000000000002E-2</v>
          </cell>
          <cell r="N74" t="str">
            <v>C0010547</v>
          </cell>
          <cell r="O74">
            <v>5.7000000000000002E-2</v>
          </cell>
          <cell r="P74" t="str">
            <v>C0010230</v>
          </cell>
          <cell r="Q74">
            <v>5.7000000000000002E-2</v>
          </cell>
          <cell r="R74" t="str">
            <v/>
          </cell>
          <cell r="S74" t="str">
            <v/>
          </cell>
          <cell r="T74" t="str">
            <v/>
          </cell>
          <cell r="U74" t="str">
            <v/>
          </cell>
          <cell r="V74" t="str">
            <v/>
          </cell>
          <cell r="W74" t="str">
            <v/>
          </cell>
          <cell r="X74" t="str">
            <v/>
          </cell>
          <cell r="Y74" t="str">
            <v/>
          </cell>
          <cell r="Z74" t="str">
            <v/>
          </cell>
          <cell r="AA74" t="str">
            <v/>
          </cell>
          <cell r="AB74" t="str">
            <v/>
          </cell>
          <cell r="AC74" t="str">
            <v/>
          </cell>
          <cell r="AD74" t="str">
            <v/>
          </cell>
          <cell r="AE74" t="str">
            <v/>
          </cell>
          <cell r="AF74" t="str">
            <v/>
          </cell>
          <cell r="AG74" t="str">
            <v/>
          </cell>
          <cell r="AH74" t="str">
            <v>B0033178</v>
          </cell>
          <cell r="AI74">
            <v>0.75</v>
          </cell>
          <cell r="AJ74" t="str">
            <v>B0063200</v>
          </cell>
          <cell r="AK74">
            <v>24</v>
          </cell>
          <cell r="AL74" t="str">
            <v/>
          </cell>
          <cell r="AM74" t="str">
            <v/>
          </cell>
          <cell r="AN74" t="str">
            <v/>
          </cell>
          <cell r="AO74" t="str">
            <v/>
          </cell>
          <cell r="AP74" t="str">
            <v/>
          </cell>
          <cell r="AQ74" t="str">
            <v/>
          </cell>
          <cell r="AR74" t="str">
            <v/>
          </cell>
          <cell r="AS74" t="str">
            <v/>
          </cell>
          <cell r="AT74" t="str">
            <v/>
          </cell>
          <cell r="AU74" t="str">
            <v/>
          </cell>
          <cell r="AV74" t="str">
            <v/>
          </cell>
          <cell r="AW74" t="str">
            <v/>
          </cell>
          <cell r="AX74" t="str">
            <v/>
          </cell>
          <cell r="AY74" t="str">
            <v/>
          </cell>
          <cell r="AZ74" t="str">
            <v/>
          </cell>
          <cell r="BA74" t="str">
            <v/>
          </cell>
          <cell r="BB74" t="str">
            <v/>
          </cell>
          <cell r="BC74" t="str">
            <v/>
          </cell>
          <cell r="BD74" t="str">
            <v/>
          </cell>
          <cell r="BE74" t="str">
            <v/>
          </cell>
          <cell r="BF74" t="str">
            <v/>
          </cell>
          <cell r="BG74" t="str">
            <v/>
          </cell>
          <cell r="BH74" t="str">
            <v/>
          </cell>
          <cell r="BI74" t="str">
            <v/>
          </cell>
          <cell r="BJ74" t="str">
            <v/>
          </cell>
          <cell r="BK74" t="str">
            <v/>
          </cell>
          <cell r="BL74"/>
          <cell r="BM74"/>
          <cell r="BN74" t="str">
            <v/>
          </cell>
          <cell r="BO74" t="str">
            <v/>
          </cell>
          <cell r="BP74" t="str">
            <v/>
          </cell>
          <cell r="BQ74" t="str">
            <v/>
          </cell>
          <cell r="BR74" t="str">
            <v/>
          </cell>
          <cell r="BS74" t="str">
            <v/>
          </cell>
          <cell r="BT74" t="str">
            <v/>
          </cell>
          <cell r="BU74" t="str">
            <v/>
          </cell>
          <cell r="BV74" t="str">
            <v/>
          </cell>
          <cell r="BW74" t="str">
            <v/>
          </cell>
          <cell r="BX74" t="str">
            <v>A0040010</v>
          </cell>
          <cell r="BY74">
            <v>140.35087719298201</v>
          </cell>
          <cell r="BZ74" t="str">
            <v>A0030020</v>
          </cell>
          <cell r="CA74">
            <v>140.65</v>
          </cell>
          <cell r="CB74" t="str">
            <v/>
          </cell>
          <cell r="CC74" t="str">
            <v/>
          </cell>
          <cell r="CD74" t="str">
            <v/>
          </cell>
          <cell r="CE74" t="str">
            <v/>
          </cell>
          <cell r="CF74" t="str">
            <v/>
          </cell>
          <cell r="CG74" t="str">
            <v/>
          </cell>
          <cell r="CH74" t="str">
            <v/>
          </cell>
          <cell r="CI74" t="str">
            <v/>
          </cell>
          <cell r="CJ74" t="str">
            <v/>
          </cell>
          <cell r="CK74" t="str">
            <v/>
          </cell>
          <cell r="CL74" t="str">
            <v/>
          </cell>
          <cell r="CM74" t="str">
            <v/>
          </cell>
          <cell r="CN74" t="str">
            <v/>
          </cell>
          <cell r="CO74" t="str">
            <v/>
          </cell>
          <cell r="CP74" t="str">
            <v/>
          </cell>
          <cell r="CQ74" t="str">
            <v/>
          </cell>
          <cell r="CR74" t="str">
            <v>1.	Se recomienda ver la ficha técnica del producto a usar en el diseño.
2.	Se debe verificar con el fabricante el transporte.
3.	"PROPIEDADES DEL PRODUCTO QUÍMICO NO TRADICIONAL: 
Óptimo para suelos tipo A-1, A-2, A-3, A-4, A-5, A-6, A7.
Catalizador polim</v>
          </cell>
          <cell r="CS74" t="str">
            <v>Nota 1: Este solo es un Análisis de Precios Unitario de referencia. De ser necesario, se debe ajustar a las particularidades de cada proyecto.
Nota 2: Cuando se trate de Análisis de precios unitarios correspondientes a ítems de la propuesta económica apro</v>
          </cell>
          <cell r="CT74" t="str">
            <v>A</v>
          </cell>
        </row>
        <row r="75">
          <cell r="C75" t="str">
            <v>237,1,3,4</v>
          </cell>
          <cell r="D75" t="str">
            <v>m3</v>
          </cell>
          <cell r="E75" t="str">
            <v>CAPA ESTABILIZADA CON PRODUCTOS QUÍMICOS NO TRADICIONALES 
INCLUYE EL SUMINISTRO DEL PRODUCTO ESTABILIZADOR
(Análisis aplicado para producto químico del TIPO 3 - Polímero (emulsión aniónica polimérica de origen no fósil ni de cantera, relacionado con nano</v>
          </cell>
          <cell r="F75" t="str">
            <v>HERMENINV</v>
          </cell>
          <cell r="G75">
            <v>0.05</v>
          </cell>
          <cell r="H75" t="str">
            <v>C0010150</v>
          </cell>
          <cell r="I75">
            <v>2.5641025641025599E-2</v>
          </cell>
          <cell r="J75" t="str">
            <v>C0010610</v>
          </cell>
          <cell r="K75">
            <v>2.5641025641025599E-2</v>
          </cell>
          <cell r="L75" t="str">
            <v>C0010923</v>
          </cell>
          <cell r="M75">
            <v>2.5641025641025599E-2</v>
          </cell>
          <cell r="N75" t="str">
            <v>C0010547</v>
          </cell>
          <cell r="O75">
            <v>2.5641025641025599E-2</v>
          </cell>
          <cell r="P75" t="str">
            <v/>
          </cell>
          <cell r="Q75" t="str">
            <v/>
          </cell>
          <cell r="R75" t="str">
            <v/>
          </cell>
          <cell r="S75" t="str">
            <v/>
          </cell>
          <cell r="T75" t="str">
            <v/>
          </cell>
          <cell r="U75" t="str">
            <v/>
          </cell>
          <cell r="V75" t="str">
            <v/>
          </cell>
          <cell r="W75" t="str">
            <v/>
          </cell>
          <cell r="X75" t="str">
            <v/>
          </cell>
          <cell r="Y75" t="str">
            <v/>
          </cell>
          <cell r="Z75" t="str">
            <v/>
          </cell>
          <cell r="AA75" t="str">
            <v/>
          </cell>
          <cell r="AB75" t="str">
            <v/>
          </cell>
          <cell r="AC75" t="str">
            <v/>
          </cell>
          <cell r="AD75" t="str">
            <v/>
          </cell>
          <cell r="AE75" t="str">
            <v/>
          </cell>
          <cell r="AF75" t="str">
            <v/>
          </cell>
          <cell r="AG75" t="str">
            <v/>
          </cell>
          <cell r="AH75" t="str">
            <v>B0033245</v>
          </cell>
          <cell r="AI75">
            <v>4.5</v>
          </cell>
          <cell r="AJ75" t="str">
            <v>B0063200</v>
          </cell>
          <cell r="AK75">
            <v>9</v>
          </cell>
          <cell r="AL75" t="str">
            <v/>
          </cell>
          <cell r="AM75" t="str">
            <v/>
          </cell>
          <cell r="AN75" t="str">
            <v/>
          </cell>
          <cell r="AO75" t="str">
            <v/>
          </cell>
          <cell r="AP75" t="str">
            <v/>
          </cell>
          <cell r="AQ75" t="str">
            <v/>
          </cell>
          <cell r="AR75" t="str">
            <v/>
          </cell>
          <cell r="AS75" t="str">
            <v/>
          </cell>
          <cell r="AT75" t="str">
            <v/>
          </cell>
          <cell r="AU75" t="str">
            <v/>
          </cell>
          <cell r="AV75" t="str">
            <v/>
          </cell>
          <cell r="AW75" t="str">
            <v/>
          </cell>
          <cell r="AX75" t="str">
            <v/>
          </cell>
          <cell r="AY75" t="str">
            <v/>
          </cell>
          <cell r="AZ75" t="str">
            <v/>
          </cell>
          <cell r="BA75" t="str">
            <v/>
          </cell>
          <cell r="BB75" t="str">
            <v/>
          </cell>
          <cell r="BC75" t="str">
            <v/>
          </cell>
          <cell r="BD75" t="str">
            <v/>
          </cell>
          <cell r="BE75" t="str">
            <v/>
          </cell>
          <cell r="BF75" t="str">
            <v/>
          </cell>
          <cell r="BG75" t="str">
            <v/>
          </cell>
          <cell r="BH75" t="str">
            <v/>
          </cell>
          <cell r="BI75" t="str">
            <v/>
          </cell>
          <cell r="BJ75" t="str">
            <v/>
          </cell>
          <cell r="BK75" t="str">
            <v/>
          </cell>
          <cell r="BL75"/>
          <cell r="BM75"/>
          <cell r="BN75" t="str">
            <v/>
          </cell>
          <cell r="BO75" t="str">
            <v/>
          </cell>
          <cell r="BP75" t="str">
            <v/>
          </cell>
          <cell r="BQ75" t="str">
            <v/>
          </cell>
          <cell r="BR75" t="str">
            <v/>
          </cell>
          <cell r="BS75" t="str">
            <v/>
          </cell>
          <cell r="BT75" t="str">
            <v/>
          </cell>
          <cell r="BU75" t="str">
            <v/>
          </cell>
          <cell r="BV75" t="str">
            <v/>
          </cell>
          <cell r="BW75" t="str">
            <v/>
          </cell>
          <cell r="BX75" t="str">
            <v>A0040010</v>
          </cell>
          <cell r="BY75">
            <v>312.00000000000102</v>
          </cell>
          <cell r="BZ75" t="str">
            <v>A0030020</v>
          </cell>
          <cell r="CA75">
            <v>312</v>
          </cell>
          <cell r="CB75" t="str">
            <v/>
          </cell>
          <cell r="CC75" t="str">
            <v/>
          </cell>
          <cell r="CD75" t="str">
            <v/>
          </cell>
          <cell r="CE75" t="str">
            <v/>
          </cell>
          <cell r="CF75" t="str">
            <v/>
          </cell>
          <cell r="CG75" t="str">
            <v/>
          </cell>
          <cell r="CH75" t="str">
            <v/>
          </cell>
          <cell r="CI75" t="str">
            <v/>
          </cell>
          <cell r="CJ75" t="str">
            <v/>
          </cell>
          <cell r="CK75" t="str">
            <v/>
          </cell>
          <cell r="CL75" t="str">
            <v/>
          </cell>
          <cell r="CM75" t="str">
            <v/>
          </cell>
          <cell r="CN75" t="str">
            <v/>
          </cell>
          <cell r="CO75" t="str">
            <v/>
          </cell>
          <cell r="CP75" t="str">
            <v/>
          </cell>
          <cell r="CQ75" t="str">
            <v/>
          </cell>
          <cell r="CR75" t="str">
            <v>1.	Se recomienda ver la ficha técnica del producto a usar en el diseño.
2.	Se debe verificar con el fabricante el transporte.
3.	PROPIEDADES DEL PRODUCTO QUÍMICO NO TRADICIONAL: 
Escarificación de 15 cm, la nanomolécula penetra por gravedad otros 15 cm co</v>
          </cell>
          <cell r="CS75" t="str">
            <v>Nota 1: Este solo es un Análisis de Precios Unitario de referencia. De ser necesario, se debe ajustar a las particularidades de cada proyecto.
Nota 2: Cuando se trate de Análisis de precios unitarios correspondientes a ítems de la propuesta económica apro</v>
          </cell>
          <cell r="CT75" t="str">
            <v>A</v>
          </cell>
        </row>
        <row r="76">
          <cell r="C76" t="str">
            <v>237,1,4,1</v>
          </cell>
          <cell r="D76" t="str">
            <v>m3</v>
          </cell>
          <cell r="E76" t="str">
            <v>CAPA ESTABILIZADA CON PRODUCTOS QUÍMICOS NO TRADICIONALES 
INCLUYE EL SUMINISTRO DEL PRODUCTO ESTABILIZADOR
(Análisis aplicado para producto químico del TIPO 4 - sales inorgánicas y suelo in situ,  riego y compactación)</v>
          </cell>
          <cell r="F76" t="str">
            <v>HERMENINV</v>
          </cell>
          <cell r="G76">
            <v>0.05</v>
          </cell>
          <cell r="H76" t="str">
            <v>C0010150</v>
          </cell>
          <cell r="I76">
            <v>4.5454545454545497E-2</v>
          </cell>
          <cell r="J76" t="str">
            <v>C0010610</v>
          </cell>
          <cell r="K76">
            <v>4.5454545454545497E-2</v>
          </cell>
          <cell r="L76" t="str">
            <v>C0010923</v>
          </cell>
          <cell r="M76">
            <v>4.5454545454545497E-2</v>
          </cell>
          <cell r="N76" t="str">
            <v>C0010547</v>
          </cell>
          <cell r="O76">
            <v>4.5454545454545497E-2</v>
          </cell>
          <cell r="P76" t="str">
            <v/>
          </cell>
          <cell r="Q76" t="str">
            <v/>
          </cell>
          <cell r="R76" t="str">
            <v/>
          </cell>
          <cell r="S76" t="str">
            <v/>
          </cell>
          <cell r="T76" t="str">
            <v/>
          </cell>
          <cell r="U76" t="str">
            <v/>
          </cell>
          <cell r="V76" t="str">
            <v/>
          </cell>
          <cell r="W76" t="str">
            <v/>
          </cell>
          <cell r="X76" t="str">
            <v/>
          </cell>
          <cell r="Y76" t="str">
            <v/>
          </cell>
          <cell r="Z76" t="str">
            <v/>
          </cell>
          <cell r="AA76" t="str">
            <v/>
          </cell>
          <cell r="AB76" t="str">
            <v/>
          </cell>
          <cell r="AC76" t="str">
            <v/>
          </cell>
          <cell r="AD76" t="str">
            <v/>
          </cell>
          <cell r="AE76" t="str">
            <v/>
          </cell>
          <cell r="AF76" t="str">
            <v/>
          </cell>
          <cell r="AG76" t="str">
            <v/>
          </cell>
          <cell r="AH76" t="str">
            <v>B0033082</v>
          </cell>
          <cell r="AI76">
            <v>0.5</v>
          </cell>
          <cell r="AJ76" t="str">
            <v/>
          </cell>
          <cell r="AK76" t="str">
            <v/>
          </cell>
          <cell r="AL76" t="str">
            <v/>
          </cell>
          <cell r="AM76" t="str">
            <v/>
          </cell>
          <cell r="AN76" t="str">
            <v/>
          </cell>
          <cell r="AO76" t="str">
            <v/>
          </cell>
          <cell r="AP76" t="str">
            <v/>
          </cell>
          <cell r="AQ76" t="str">
            <v/>
          </cell>
          <cell r="AR76" t="str">
            <v/>
          </cell>
          <cell r="AS76" t="str">
            <v/>
          </cell>
          <cell r="AT76" t="str">
            <v/>
          </cell>
          <cell r="AU76" t="str">
            <v/>
          </cell>
          <cell r="AV76" t="str">
            <v/>
          </cell>
          <cell r="AW76" t="str">
            <v/>
          </cell>
          <cell r="AX76" t="str">
            <v/>
          </cell>
          <cell r="AY76" t="str">
            <v/>
          </cell>
          <cell r="AZ76" t="str">
            <v/>
          </cell>
          <cell r="BA76" t="str">
            <v/>
          </cell>
          <cell r="BB76" t="str">
            <v/>
          </cell>
          <cell r="BC76" t="str">
            <v/>
          </cell>
          <cell r="BD76" t="str">
            <v/>
          </cell>
          <cell r="BE76" t="str">
            <v/>
          </cell>
          <cell r="BF76" t="str">
            <v/>
          </cell>
          <cell r="BG76" t="str">
            <v/>
          </cell>
          <cell r="BH76" t="str">
            <v/>
          </cell>
          <cell r="BI76" t="str">
            <v/>
          </cell>
          <cell r="BJ76" t="str">
            <v/>
          </cell>
          <cell r="BK76" t="str">
            <v/>
          </cell>
          <cell r="BL76"/>
          <cell r="BM76"/>
          <cell r="BN76" t="str">
            <v/>
          </cell>
          <cell r="BO76" t="str">
            <v/>
          </cell>
          <cell r="BP76" t="str">
            <v/>
          </cell>
          <cell r="BQ76" t="str">
            <v/>
          </cell>
          <cell r="BR76" t="str">
            <v/>
          </cell>
          <cell r="BS76" t="str">
            <v/>
          </cell>
          <cell r="BT76" t="str">
            <v/>
          </cell>
          <cell r="BU76" t="str">
            <v/>
          </cell>
          <cell r="BV76" t="str">
            <v/>
          </cell>
          <cell r="BW76" t="str">
            <v/>
          </cell>
          <cell r="BX76" t="str">
            <v>A0040010</v>
          </cell>
          <cell r="BY76">
            <v>176</v>
          </cell>
          <cell r="BZ76" t="str">
            <v>A0030020</v>
          </cell>
          <cell r="CA76">
            <v>176</v>
          </cell>
          <cell r="CB76" t="str">
            <v/>
          </cell>
          <cell r="CC76" t="str">
            <v/>
          </cell>
          <cell r="CD76" t="str">
            <v/>
          </cell>
          <cell r="CE76" t="str">
            <v/>
          </cell>
          <cell r="CF76" t="str">
            <v/>
          </cell>
          <cell r="CG76" t="str">
            <v/>
          </cell>
          <cell r="CH76" t="str">
            <v/>
          </cell>
          <cell r="CI76" t="str">
            <v/>
          </cell>
          <cell r="CJ76" t="str">
            <v/>
          </cell>
          <cell r="CK76" t="str">
            <v/>
          </cell>
          <cell r="CL76" t="str">
            <v/>
          </cell>
          <cell r="CM76" t="str">
            <v/>
          </cell>
          <cell r="CN76" t="str">
            <v/>
          </cell>
          <cell r="CO76" t="str">
            <v/>
          </cell>
          <cell r="CP76" t="str">
            <v/>
          </cell>
          <cell r="CQ76" t="str">
            <v/>
          </cell>
          <cell r="CR76" t="str">
            <v xml:space="preserve">1.	Se recomienda ver la ficha técnica del producto a usar en el diseño.
2.	La dosificación recomendada incluye 50 kg de Cemento hidráulico NTC 121 tipo UG por cada m3 de capa estabilizada. Este ítem debe cumplir el artículo 501 y reconocerse a través del </v>
          </cell>
          <cell r="CS76" t="str">
            <v>Nota 1: Este solo es un Análisis de Precios Unitario de referencia. De ser necesario, se debe ajustar a las particularidades de cada proyecto.
Nota 2: Cuando se trate de Análisis de precios unitarios correspondientes a ítems de la propuesta económica apro</v>
          </cell>
          <cell r="CT76" t="str">
            <v>A</v>
          </cell>
        </row>
        <row r="77">
          <cell r="C77" t="str">
            <v>237,1,4,2</v>
          </cell>
          <cell r="D77" t="str">
            <v>m3</v>
          </cell>
          <cell r="E77" t="str">
            <v>CAPA ESTABILIZADA CON PRODUCTOS QUÍMICOS NO TRADICIONALES 
INCLUYE EL SUMINISTRO DEL PRODUCTO ESTABILIZADOR
(Análisis aplicado para producto químico del TIPO 4 - sales inorgánicas y suelo in situ), Incluye escarificación,  riego y compactación)</v>
          </cell>
          <cell r="F77" t="str">
            <v>HERMENINV</v>
          </cell>
          <cell r="G77">
            <v>0.05</v>
          </cell>
          <cell r="H77" t="str">
            <v>C0010150</v>
          </cell>
          <cell r="I77">
            <v>2.564E-2</v>
          </cell>
          <cell r="J77" t="str">
            <v>C0010610</v>
          </cell>
          <cell r="K77">
            <v>2.564E-2</v>
          </cell>
          <cell r="L77" t="str">
            <v>C0010923</v>
          </cell>
          <cell r="M77">
            <v>2.564E-2</v>
          </cell>
          <cell r="N77" t="str">
            <v>C0010547</v>
          </cell>
          <cell r="O77">
            <v>2.564E-2</v>
          </cell>
          <cell r="P77" t="str">
            <v/>
          </cell>
          <cell r="Q77" t="str">
            <v/>
          </cell>
          <cell r="R77" t="str">
            <v/>
          </cell>
          <cell r="S77" t="str">
            <v/>
          </cell>
          <cell r="T77" t="str">
            <v/>
          </cell>
          <cell r="U77" t="str">
            <v/>
          </cell>
          <cell r="V77" t="str">
            <v/>
          </cell>
          <cell r="W77" t="str">
            <v/>
          </cell>
          <cell r="X77" t="str">
            <v/>
          </cell>
          <cell r="Y77" t="str">
            <v/>
          </cell>
          <cell r="Z77" t="str">
            <v/>
          </cell>
          <cell r="AA77" t="str">
            <v/>
          </cell>
          <cell r="AB77" t="str">
            <v/>
          </cell>
          <cell r="AC77" t="str">
            <v/>
          </cell>
          <cell r="AD77" t="str">
            <v/>
          </cell>
          <cell r="AE77" t="str">
            <v/>
          </cell>
          <cell r="AF77" t="str">
            <v/>
          </cell>
          <cell r="AG77" t="str">
            <v/>
          </cell>
          <cell r="AH77" t="str">
            <v>B0033174</v>
          </cell>
          <cell r="AI77">
            <v>20</v>
          </cell>
          <cell r="AJ77" t="str">
            <v>B0063200</v>
          </cell>
          <cell r="AK77">
            <v>7</v>
          </cell>
          <cell r="AL77" t="str">
            <v/>
          </cell>
          <cell r="AM77" t="str">
            <v/>
          </cell>
          <cell r="AN77" t="str">
            <v/>
          </cell>
          <cell r="AO77" t="str">
            <v/>
          </cell>
          <cell r="AP77" t="str">
            <v/>
          </cell>
          <cell r="AQ77" t="str">
            <v/>
          </cell>
          <cell r="AR77" t="str">
            <v/>
          </cell>
          <cell r="AS77" t="str">
            <v/>
          </cell>
          <cell r="AT77" t="str">
            <v/>
          </cell>
          <cell r="AU77" t="str">
            <v/>
          </cell>
          <cell r="AV77" t="str">
            <v/>
          </cell>
          <cell r="AW77" t="str">
            <v/>
          </cell>
          <cell r="AX77" t="str">
            <v/>
          </cell>
          <cell r="AY77" t="str">
            <v/>
          </cell>
          <cell r="AZ77" t="str">
            <v/>
          </cell>
          <cell r="BA77" t="str">
            <v/>
          </cell>
          <cell r="BB77" t="str">
            <v/>
          </cell>
          <cell r="BC77" t="str">
            <v/>
          </cell>
          <cell r="BD77" t="str">
            <v/>
          </cell>
          <cell r="BE77" t="str">
            <v/>
          </cell>
          <cell r="BF77" t="str">
            <v/>
          </cell>
          <cell r="BG77" t="str">
            <v/>
          </cell>
          <cell r="BH77" t="str">
            <v/>
          </cell>
          <cell r="BI77" t="str">
            <v/>
          </cell>
          <cell r="BJ77" t="str">
            <v/>
          </cell>
          <cell r="BK77" t="str">
            <v/>
          </cell>
          <cell r="BL77"/>
          <cell r="BM77"/>
          <cell r="BN77" t="str">
            <v/>
          </cell>
          <cell r="BO77" t="str">
            <v/>
          </cell>
          <cell r="BP77" t="str">
            <v/>
          </cell>
          <cell r="BQ77" t="str">
            <v/>
          </cell>
          <cell r="BR77" t="str">
            <v/>
          </cell>
          <cell r="BS77" t="str">
            <v/>
          </cell>
          <cell r="BT77" t="str">
            <v/>
          </cell>
          <cell r="BU77" t="str">
            <v/>
          </cell>
          <cell r="BV77" t="str">
            <v/>
          </cell>
          <cell r="BW77" t="str">
            <v/>
          </cell>
          <cell r="BX77" t="str">
            <v>A0040010</v>
          </cell>
          <cell r="BY77">
            <v>312.01248049921998</v>
          </cell>
          <cell r="BZ77" t="str">
            <v>A0030020</v>
          </cell>
          <cell r="CA77">
            <v>312.01248049921998</v>
          </cell>
          <cell r="CB77" t="str">
            <v/>
          </cell>
          <cell r="CC77" t="str">
            <v/>
          </cell>
          <cell r="CD77" t="str">
            <v/>
          </cell>
          <cell r="CE77" t="str">
            <v/>
          </cell>
          <cell r="CF77" t="str">
            <v/>
          </cell>
          <cell r="CG77" t="str">
            <v/>
          </cell>
          <cell r="CH77" t="str">
            <v/>
          </cell>
          <cell r="CI77" t="str">
            <v/>
          </cell>
          <cell r="CJ77" t="str">
            <v/>
          </cell>
          <cell r="CK77" t="str">
            <v/>
          </cell>
          <cell r="CL77" t="str">
            <v/>
          </cell>
          <cell r="CM77" t="str">
            <v/>
          </cell>
          <cell r="CN77" t="str">
            <v/>
          </cell>
          <cell r="CO77" t="str">
            <v/>
          </cell>
          <cell r="CP77" t="str">
            <v/>
          </cell>
          <cell r="CQ77" t="str">
            <v/>
          </cell>
          <cell r="CR77" t="str">
            <v>1.	Se recomienda ver la ficha técnica del producto a usar en el diseño.								
2.	La implementación del presente ítem de pago en un contrato de obra obliga al contratista a garantizar la presencia de un ingeniero supervisor experto en la aplicación del p</v>
          </cell>
          <cell r="CS77" t="str">
            <v>Nota 1: Este solo es un Análisis de Precios Unitario de referencia. De ser necesario, se debe ajustar a las particularidades de cada proyecto.
Nota 2: Cuando se trate de Análisis de precios unitarios correspondientes a ítems de la propuesta económica apro</v>
          </cell>
          <cell r="CT77" t="str">
            <v>A</v>
          </cell>
        </row>
        <row r="78">
          <cell r="C78" t="str">
            <v>237,1,5,1,1</v>
          </cell>
          <cell r="D78" t="str">
            <v>m3</v>
          </cell>
          <cell r="E78" t="str">
            <v>CAPA ESTABILIZADA CON PRODUCTOS QUÍMICOS NO TRADICIONALES 
INCLUYE EL SUMINISTRO DEL PRODUCTO ESTABILIZADOR
(Análisis aplicado para producto químico del TIPO 5 – aceites sulfonados y suelo in situ)  Incluye escarificación,  riego y compactación</v>
          </cell>
          <cell r="F78" t="str">
            <v>HERMENINV</v>
          </cell>
          <cell r="G78">
            <v>0.05</v>
          </cell>
          <cell r="H78" t="str">
            <v>C0010150</v>
          </cell>
          <cell r="I78">
            <v>3.04761904761905E-2</v>
          </cell>
          <cell r="J78" t="str">
            <v>C0010610</v>
          </cell>
          <cell r="K78">
            <v>3.04761904761905E-2</v>
          </cell>
          <cell r="L78" t="str">
            <v>C0010923</v>
          </cell>
          <cell r="M78">
            <v>3.04761904761905E-2</v>
          </cell>
          <cell r="N78" t="str">
            <v>C0010547</v>
          </cell>
          <cell r="O78">
            <v>3.04761904761905E-2</v>
          </cell>
          <cell r="P78" t="str">
            <v/>
          </cell>
          <cell r="Q78" t="str">
            <v/>
          </cell>
          <cell r="R78" t="str">
            <v/>
          </cell>
          <cell r="S78" t="str">
            <v/>
          </cell>
          <cell r="T78" t="str">
            <v/>
          </cell>
          <cell r="U78" t="str">
            <v/>
          </cell>
          <cell r="V78" t="str">
            <v/>
          </cell>
          <cell r="W78" t="str">
            <v/>
          </cell>
          <cell r="X78" t="str">
            <v/>
          </cell>
          <cell r="Y78" t="str">
            <v/>
          </cell>
          <cell r="Z78" t="str">
            <v/>
          </cell>
          <cell r="AA78" t="str">
            <v/>
          </cell>
          <cell r="AB78" t="str">
            <v/>
          </cell>
          <cell r="AC78" t="str">
            <v/>
          </cell>
          <cell r="AD78" t="str">
            <v/>
          </cell>
          <cell r="AE78" t="str">
            <v/>
          </cell>
          <cell r="AF78" t="str">
            <v/>
          </cell>
          <cell r="AG78" t="str">
            <v/>
          </cell>
          <cell r="AH78" t="str">
            <v>B0033251</v>
          </cell>
          <cell r="AI78">
            <v>4.5999999999999999E-2</v>
          </cell>
          <cell r="AJ78" t="str">
            <v>B0063200</v>
          </cell>
          <cell r="AK78">
            <v>35</v>
          </cell>
          <cell r="AL78" t="str">
            <v/>
          </cell>
          <cell r="AM78" t="str">
            <v/>
          </cell>
          <cell r="AN78" t="str">
            <v/>
          </cell>
          <cell r="AO78" t="str">
            <v/>
          </cell>
          <cell r="AP78" t="str">
            <v/>
          </cell>
          <cell r="AQ78" t="str">
            <v/>
          </cell>
          <cell r="AR78" t="str">
            <v/>
          </cell>
          <cell r="AS78" t="str">
            <v/>
          </cell>
          <cell r="AT78" t="str">
            <v/>
          </cell>
          <cell r="AU78" t="str">
            <v/>
          </cell>
          <cell r="AV78" t="str">
            <v/>
          </cell>
          <cell r="AW78" t="str">
            <v/>
          </cell>
          <cell r="AX78" t="str">
            <v/>
          </cell>
          <cell r="AY78" t="str">
            <v/>
          </cell>
          <cell r="AZ78" t="str">
            <v/>
          </cell>
          <cell r="BA78" t="str">
            <v/>
          </cell>
          <cell r="BB78" t="str">
            <v/>
          </cell>
          <cell r="BC78" t="str">
            <v/>
          </cell>
          <cell r="BD78" t="str">
            <v/>
          </cell>
          <cell r="BE78" t="str">
            <v/>
          </cell>
          <cell r="BF78" t="str">
            <v/>
          </cell>
          <cell r="BG78" t="str">
            <v/>
          </cell>
          <cell r="BH78" t="str">
            <v/>
          </cell>
          <cell r="BI78" t="str">
            <v/>
          </cell>
          <cell r="BJ78" t="str">
            <v/>
          </cell>
          <cell r="BK78" t="str">
            <v/>
          </cell>
          <cell r="BL78"/>
          <cell r="BM78"/>
          <cell r="BN78" t="str">
            <v/>
          </cell>
          <cell r="BO78" t="str">
            <v/>
          </cell>
          <cell r="BP78" t="str">
            <v/>
          </cell>
          <cell r="BQ78" t="str">
            <v/>
          </cell>
          <cell r="BR78" t="str">
            <v/>
          </cell>
          <cell r="BS78" t="str">
            <v/>
          </cell>
          <cell r="BT78" t="str">
            <v/>
          </cell>
          <cell r="BU78" t="str">
            <v/>
          </cell>
          <cell r="BV78" t="str">
            <v/>
          </cell>
          <cell r="BW78" t="str">
            <v/>
          </cell>
          <cell r="BX78" t="str">
            <v>A0040010</v>
          </cell>
          <cell r="BY78">
            <v>262.5</v>
          </cell>
          <cell r="BZ78" t="str">
            <v>A0030020</v>
          </cell>
          <cell r="CA78">
            <v>262.5</v>
          </cell>
          <cell r="CB78" t="str">
            <v/>
          </cell>
          <cell r="CC78" t="str">
            <v/>
          </cell>
          <cell r="CD78" t="str">
            <v/>
          </cell>
          <cell r="CE78" t="str">
            <v/>
          </cell>
          <cell r="CF78" t="str">
            <v/>
          </cell>
          <cell r="CG78" t="str">
            <v/>
          </cell>
          <cell r="CH78" t="str">
            <v/>
          </cell>
          <cell r="CI78" t="str">
            <v/>
          </cell>
          <cell r="CJ78" t="str">
            <v/>
          </cell>
          <cell r="CK78" t="str">
            <v/>
          </cell>
          <cell r="CL78" t="str">
            <v/>
          </cell>
          <cell r="CM78" t="str">
            <v/>
          </cell>
          <cell r="CN78" t="str">
            <v/>
          </cell>
          <cell r="CO78" t="str">
            <v/>
          </cell>
          <cell r="CP78" t="str">
            <v/>
          </cell>
          <cell r="CQ78" t="str">
            <v/>
          </cell>
          <cell r="CR78" t="str">
            <v>1.	Se recomienda ver la ficha técnica del producto a usar en el diseño.
2.	PROPIEDADES DEL PRODUCTO QUÍMICO NO TRADICIONAL: 
ÓPTIMO PARA UTILIZARSE CON TIPOS DE SUELO A-4, A-6, A-7-5, A-7-6
REDUCCIÓN LL MIN 10%, REDUCCIÓN HINCHAMIENTO MIN. 70%, AUMENTO DE</v>
          </cell>
          <cell r="CS78" t="str">
            <v>Nota 1: Este solo es un Análisis de Precios Unitario de referencia. De ser necesario, se debe ajustar a las particularidades de cada proyecto.
Nota 2: Cuando se trate de Análisis de precios unitarios correspondientes a ítems de la propuesta económica apro</v>
          </cell>
          <cell r="CT78" t="str">
            <v>A</v>
          </cell>
        </row>
        <row r="79">
          <cell r="C79" t="str">
            <v>237,1,5,2</v>
          </cell>
          <cell r="D79" t="str">
            <v>m3</v>
          </cell>
          <cell r="E79" t="str">
            <v>CAPA ESTABILIZADA CON PRODUCTOS QUÍMICOS NO TRADICIONALES 
INCLUYE EL SUMINISTRO DEL PRODUCTO ESTABILIZADOR
(Análisis aplicado para producto químico del TIPO 5 – aceites sulfonados y suelo in situ. Incluye riego y compactación)</v>
          </cell>
          <cell r="F79" t="str">
            <v>HERMENINV</v>
          </cell>
          <cell r="G79">
            <v>0.05</v>
          </cell>
          <cell r="H79" t="str">
            <v>C0010150</v>
          </cell>
          <cell r="I79">
            <v>5.0270653472930298E-2</v>
          </cell>
          <cell r="J79" t="str">
            <v>C0010610</v>
          </cell>
          <cell r="K79">
            <v>5.0270653472930298E-2</v>
          </cell>
          <cell r="L79" t="str">
            <v>C0010923</v>
          </cell>
          <cell r="M79">
            <v>5.0270653472930298E-2</v>
          </cell>
          <cell r="N79" t="str">
            <v>C0010547</v>
          </cell>
          <cell r="O79">
            <v>5.0270653472930298E-2</v>
          </cell>
          <cell r="P79" t="str">
            <v/>
          </cell>
          <cell r="Q79" t="str">
            <v/>
          </cell>
          <cell r="R79" t="str">
            <v/>
          </cell>
          <cell r="S79" t="str">
            <v/>
          </cell>
          <cell r="T79" t="str">
            <v/>
          </cell>
          <cell r="U79" t="str">
            <v/>
          </cell>
          <cell r="V79" t="str">
            <v/>
          </cell>
          <cell r="W79" t="str">
            <v/>
          </cell>
          <cell r="X79" t="str">
            <v/>
          </cell>
          <cell r="Y79" t="str">
            <v/>
          </cell>
          <cell r="Z79" t="str">
            <v/>
          </cell>
          <cell r="AA79" t="str">
            <v/>
          </cell>
          <cell r="AB79" t="str">
            <v/>
          </cell>
          <cell r="AC79" t="str">
            <v/>
          </cell>
          <cell r="AD79" t="str">
            <v/>
          </cell>
          <cell r="AE79" t="str">
            <v/>
          </cell>
          <cell r="AF79" t="str">
            <v/>
          </cell>
          <cell r="AG79" t="str">
            <v/>
          </cell>
          <cell r="AH79" t="str">
            <v>B0033248</v>
          </cell>
          <cell r="AI79">
            <v>4.7E-2</v>
          </cell>
          <cell r="AJ79" t="str">
            <v>B0063200</v>
          </cell>
          <cell r="AK79">
            <v>15</v>
          </cell>
          <cell r="AL79" t="str">
            <v/>
          </cell>
          <cell r="AM79" t="str">
            <v/>
          </cell>
          <cell r="AN79" t="str">
            <v/>
          </cell>
          <cell r="AO79" t="str">
            <v/>
          </cell>
          <cell r="AP79" t="str">
            <v/>
          </cell>
          <cell r="AQ79" t="str">
            <v/>
          </cell>
          <cell r="AR79" t="str">
            <v/>
          </cell>
          <cell r="AS79" t="str">
            <v/>
          </cell>
          <cell r="AT79" t="str">
            <v/>
          </cell>
          <cell r="AU79" t="str">
            <v/>
          </cell>
          <cell r="AV79" t="str">
            <v/>
          </cell>
          <cell r="AW79" t="str">
            <v/>
          </cell>
          <cell r="AX79" t="str">
            <v/>
          </cell>
          <cell r="AY79" t="str">
            <v/>
          </cell>
          <cell r="AZ79" t="str">
            <v/>
          </cell>
          <cell r="BA79" t="str">
            <v/>
          </cell>
          <cell r="BB79" t="str">
            <v/>
          </cell>
          <cell r="BC79" t="str">
            <v/>
          </cell>
          <cell r="BD79" t="str">
            <v/>
          </cell>
          <cell r="BE79" t="str">
            <v/>
          </cell>
          <cell r="BF79" t="str">
            <v/>
          </cell>
          <cell r="BG79" t="str">
            <v/>
          </cell>
          <cell r="BH79" t="str">
            <v/>
          </cell>
          <cell r="BI79" t="str">
            <v/>
          </cell>
          <cell r="BJ79" t="str">
            <v/>
          </cell>
          <cell r="BK79" t="str">
            <v/>
          </cell>
          <cell r="BL79"/>
          <cell r="BM79"/>
          <cell r="BN79" t="str">
            <v/>
          </cell>
          <cell r="BO79" t="str">
            <v/>
          </cell>
          <cell r="BP79" t="str">
            <v/>
          </cell>
          <cell r="BQ79" t="str">
            <v/>
          </cell>
          <cell r="BR79" t="str">
            <v/>
          </cell>
          <cell r="BS79" t="str">
            <v/>
          </cell>
          <cell r="BT79" t="str">
            <v/>
          </cell>
          <cell r="BU79" t="str">
            <v/>
          </cell>
          <cell r="BV79" t="str">
            <v/>
          </cell>
          <cell r="BW79" t="str">
            <v/>
          </cell>
          <cell r="BX79" t="str">
            <v>A0040010</v>
          </cell>
          <cell r="BY79">
            <v>159.13857185699499</v>
          </cell>
          <cell r="BZ79" t="str">
            <v>A0030020</v>
          </cell>
          <cell r="CA79">
            <v>159.13857185699499</v>
          </cell>
          <cell r="CB79" t="str">
            <v/>
          </cell>
          <cell r="CC79" t="str">
            <v/>
          </cell>
          <cell r="CD79" t="str">
            <v/>
          </cell>
          <cell r="CE79" t="str">
            <v/>
          </cell>
          <cell r="CF79" t="str">
            <v/>
          </cell>
          <cell r="CG79" t="str">
            <v/>
          </cell>
          <cell r="CH79" t="str">
            <v/>
          </cell>
          <cell r="CI79" t="str">
            <v/>
          </cell>
          <cell r="CJ79" t="str">
            <v/>
          </cell>
          <cell r="CK79" t="str">
            <v/>
          </cell>
          <cell r="CL79" t="str">
            <v/>
          </cell>
          <cell r="CM79" t="str">
            <v/>
          </cell>
          <cell r="CN79" t="str">
            <v/>
          </cell>
          <cell r="CO79" t="str">
            <v/>
          </cell>
          <cell r="CP79" t="str">
            <v/>
          </cell>
          <cell r="CQ79" t="str">
            <v/>
          </cell>
          <cell r="CR79" t="str">
            <v>1.	Se recomienda ver la ficha técnica del producto a usar en el diseño.							
2.	La dosificación recomendada incluye 54 kg de Cemento hidráulico NTC 121 tipo UG por cada m3 de capa estabilizada. Este ítem debe cumplir el artículo 501 y reconocerse a trav</v>
          </cell>
          <cell r="CS79" t="str">
            <v>Nota 1: Este solo es un Análisis de Precios Unitario de referencia. De ser necesario, se debe ajustar a las particularidades de cada proyecto.
Nota 2: Cuando se trate de Análisis de precios unitarios correspondientes a ítems de la propuesta económica apro</v>
          </cell>
          <cell r="CT79" t="str">
            <v>A</v>
          </cell>
        </row>
        <row r="80">
          <cell r="C80" t="str">
            <v>237,1,5,3</v>
          </cell>
          <cell r="D80" t="str">
            <v>m3</v>
          </cell>
          <cell r="E80" t="str">
            <v>CAPA ESTABILIZADA CON PRODUCTOS QUÍMICOS NO TRADICIONALES 
INCLUYE EL SUMINISTRO DEL PRODUCTO ESTABILIZADOR
(Análisis aplicado para producto químico del TIPO 5 – aceites sulfonados y suelo in situ)  Incluye riego y compactación.</v>
          </cell>
          <cell r="F80" t="str">
            <v>HERMENINV</v>
          </cell>
          <cell r="G80">
            <v>0.05</v>
          </cell>
          <cell r="H80" t="str">
            <v>C0010150</v>
          </cell>
          <cell r="I80">
            <v>2.5641025641025599E-2</v>
          </cell>
          <cell r="J80" t="str">
            <v>C0010610</v>
          </cell>
          <cell r="K80">
            <v>2.5641025641025599E-2</v>
          </cell>
          <cell r="L80" t="str">
            <v>C0010923</v>
          </cell>
          <cell r="M80">
            <v>2.5641025641025599E-2</v>
          </cell>
          <cell r="N80" t="str">
            <v>C0010547</v>
          </cell>
          <cell r="O80">
            <v>2.5641025641025599E-2</v>
          </cell>
          <cell r="P80" t="str">
            <v/>
          </cell>
          <cell r="Q80" t="str">
            <v/>
          </cell>
          <cell r="R80" t="str">
            <v/>
          </cell>
          <cell r="S80" t="str">
            <v/>
          </cell>
          <cell r="T80" t="str">
            <v/>
          </cell>
          <cell r="U80" t="str">
            <v/>
          </cell>
          <cell r="V80" t="str">
            <v/>
          </cell>
          <cell r="W80" t="str">
            <v/>
          </cell>
          <cell r="X80" t="str">
            <v/>
          </cell>
          <cell r="Y80" t="str">
            <v/>
          </cell>
          <cell r="Z80" t="str">
            <v/>
          </cell>
          <cell r="AA80" t="str">
            <v/>
          </cell>
          <cell r="AB80" t="str">
            <v/>
          </cell>
          <cell r="AC80" t="str">
            <v/>
          </cell>
          <cell r="AD80" t="str">
            <v/>
          </cell>
          <cell r="AE80" t="str">
            <v/>
          </cell>
          <cell r="AF80" t="str">
            <v/>
          </cell>
          <cell r="AG80" t="str">
            <v/>
          </cell>
          <cell r="AH80" t="str">
            <v>B0033086</v>
          </cell>
          <cell r="AI80">
            <v>0.08</v>
          </cell>
          <cell r="AJ80" t="str">
            <v>B0063200</v>
          </cell>
          <cell r="AK80">
            <v>10</v>
          </cell>
          <cell r="AL80" t="str">
            <v/>
          </cell>
          <cell r="AM80" t="str">
            <v/>
          </cell>
          <cell r="AN80" t="str">
            <v/>
          </cell>
          <cell r="AO80" t="str">
            <v/>
          </cell>
          <cell r="AP80" t="str">
            <v/>
          </cell>
          <cell r="AQ80" t="str">
            <v/>
          </cell>
          <cell r="AR80" t="str">
            <v/>
          </cell>
          <cell r="AS80" t="str">
            <v/>
          </cell>
          <cell r="AT80" t="str">
            <v/>
          </cell>
          <cell r="AU80" t="str">
            <v/>
          </cell>
          <cell r="AV80" t="str">
            <v/>
          </cell>
          <cell r="AW80" t="str">
            <v/>
          </cell>
          <cell r="AX80" t="str">
            <v/>
          </cell>
          <cell r="AY80" t="str">
            <v/>
          </cell>
          <cell r="AZ80" t="str">
            <v/>
          </cell>
          <cell r="BA80" t="str">
            <v/>
          </cell>
          <cell r="BB80" t="str">
            <v/>
          </cell>
          <cell r="BC80" t="str">
            <v/>
          </cell>
          <cell r="BD80" t="str">
            <v/>
          </cell>
          <cell r="BE80" t="str">
            <v/>
          </cell>
          <cell r="BF80" t="str">
            <v/>
          </cell>
          <cell r="BG80" t="str">
            <v/>
          </cell>
          <cell r="BH80" t="str">
            <v/>
          </cell>
          <cell r="BI80" t="str">
            <v/>
          </cell>
          <cell r="BJ80" t="str">
            <v/>
          </cell>
          <cell r="BK80" t="str">
            <v/>
          </cell>
          <cell r="BL80"/>
          <cell r="BM80"/>
          <cell r="BN80" t="str">
            <v/>
          </cell>
          <cell r="BO80" t="str">
            <v/>
          </cell>
          <cell r="BP80" t="str">
            <v/>
          </cell>
          <cell r="BQ80" t="str">
            <v/>
          </cell>
          <cell r="BR80" t="str">
            <v/>
          </cell>
          <cell r="BS80" t="str">
            <v/>
          </cell>
          <cell r="BT80" t="str">
            <v/>
          </cell>
          <cell r="BU80" t="str">
            <v/>
          </cell>
          <cell r="BV80" t="str">
            <v/>
          </cell>
          <cell r="BW80" t="str">
            <v/>
          </cell>
          <cell r="BX80" t="str">
            <v>A0040010</v>
          </cell>
          <cell r="BY80">
            <v>312</v>
          </cell>
          <cell r="BZ80" t="str">
            <v>A0030020</v>
          </cell>
          <cell r="CA80">
            <v>312</v>
          </cell>
          <cell r="CB80" t="str">
            <v/>
          </cell>
          <cell r="CC80" t="str">
            <v/>
          </cell>
          <cell r="CD80" t="str">
            <v/>
          </cell>
          <cell r="CE80" t="str">
            <v/>
          </cell>
          <cell r="CF80" t="str">
            <v/>
          </cell>
          <cell r="CG80" t="str">
            <v/>
          </cell>
          <cell r="CH80" t="str">
            <v/>
          </cell>
          <cell r="CI80" t="str">
            <v/>
          </cell>
          <cell r="CJ80" t="str">
            <v/>
          </cell>
          <cell r="CK80" t="str">
            <v/>
          </cell>
          <cell r="CL80" t="str">
            <v/>
          </cell>
          <cell r="CM80" t="str">
            <v/>
          </cell>
          <cell r="CN80" t="str">
            <v/>
          </cell>
          <cell r="CO80" t="str">
            <v/>
          </cell>
          <cell r="CP80" t="str">
            <v/>
          </cell>
          <cell r="CQ80" t="str">
            <v/>
          </cell>
          <cell r="CR80" t="str">
            <v>1.	Se recomienda ver la ficha técnica del producto a usar en el diseño.
2.	PROPIEDADES DEL PRODUCTO QUÍMICO NO TRADICIONAL: 
Óptimo para suelos CL - CH - MH (A5 - A6 - A7 - A7-5 A7-6)
3.	La implementación del presente ítem de pago en un contrato de obra o</v>
          </cell>
          <cell r="CS80" t="str">
            <v>Nota 1: Este solo es un Análisis de Precios Unitario de referencia. De ser necesario, se debe ajustar a las particularidades de cada proyecto.
Nota 2: Cuando se trate de Análisis de precios unitarios correspondientes a ítems de la propuesta económica apro</v>
          </cell>
          <cell r="CT80" t="str">
            <v>A</v>
          </cell>
        </row>
        <row r="81">
          <cell r="C81" t="str">
            <v>237,1,5,4,1</v>
          </cell>
          <cell r="D81" t="str">
            <v>m3</v>
          </cell>
          <cell r="E81" t="str">
            <v>CAPA ESTABILIZADA CON PRODUCTOS QUÍMICOS NO TRADICIONALES 
INCLUYE EL SUMINISTRO DEL PRODUCTO ESTABILIZADOR
(Análisis aplicado para producto químico del TIPO 5 – aceites sulfonados - sales orgánicas y suelo in situ, Incluye riego y compactación)</v>
          </cell>
          <cell r="F81" t="str">
            <v>HERMENINV</v>
          </cell>
          <cell r="G81">
            <v>0.05</v>
          </cell>
          <cell r="H81" t="str">
            <v>C0010150</v>
          </cell>
          <cell r="I81">
            <v>2.5641025641025599E-2</v>
          </cell>
          <cell r="J81" t="str">
            <v>C0010610</v>
          </cell>
          <cell r="K81">
            <v>2.5641025641025599E-2</v>
          </cell>
          <cell r="L81" t="str">
            <v>C0010923</v>
          </cell>
          <cell r="M81">
            <v>2.5641025641025599E-2</v>
          </cell>
          <cell r="N81" t="str">
            <v>C0010547</v>
          </cell>
          <cell r="O81">
            <v>2.5641025641025599E-2</v>
          </cell>
          <cell r="P81" t="str">
            <v/>
          </cell>
          <cell r="Q81" t="str">
            <v/>
          </cell>
          <cell r="R81" t="str">
            <v/>
          </cell>
          <cell r="S81" t="str">
            <v/>
          </cell>
          <cell r="T81" t="str">
            <v/>
          </cell>
          <cell r="U81" t="str">
            <v/>
          </cell>
          <cell r="V81" t="str">
            <v/>
          </cell>
          <cell r="W81" t="str">
            <v/>
          </cell>
          <cell r="X81" t="str">
            <v/>
          </cell>
          <cell r="Y81" t="str">
            <v/>
          </cell>
          <cell r="Z81" t="str">
            <v/>
          </cell>
          <cell r="AA81" t="str">
            <v/>
          </cell>
          <cell r="AB81" t="str">
            <v/>
          </cell>
          <cell r="AC81" t="str">
            <v/>
          </cell>
          <cell r="AD81" t="str">
            <v/>
          </cell>
          <cell r="AE81" t="str">
            <v/>
          </cell>
          <cell r="AF81" t="str">
            <v/>
          </cell>
          <cell r="AG81" t="str">
            <v/>
          </cell>
          <cell r="AH81" t="str">
            <v>B0033087</v>
          </cell>
          <cell r="AI81">
            <v>0.3</v>
          </cell>
          <cell r="AJ81" t="str">
            <v>B0063200</v>
          </cell>
          <cell r="AK81">
            <v>70</v>
          </cell>
          <cell r="AL81" t="str">
            <v/>
          </cell>
          <cell r="AM81" t="str">
            <v/>
          </cell>
          <cell r="AN81" t="str">
            <v/>
          </cell>
          <cell r="AO81" t="str">
            <v/>
          </cell>
          <cell r="AP81" t="str">
            <v/>
          </cell>
          <cell r="AQ81" t="str">
            <v/>
          </cell>
          <cell r="AR81" t="str">
            <v/>
          </cell>
          <cell r="AS81" t="str">
            <v/>
          </cell>
          <cell r="AT81" t="str">
            <v/>
          </cell>
          <cell r="AU81" t="str">
            <v/>
          </cell>
          <cell r="AV81" t="str">
            <v/>
          </cell>
          <cell r="AW81" t="str">
            <v/>
          </cell>
          <cell r="AX81" t="str">
            <v/>
          </cell>
          <cell r="AY81" t="str">
            <v/>
          </cell>
          <cell r="AZ81" t="str">
            <v/>
          </cell>
          <cell r="BA81" t="str">
            <v/>
          </cell>
          <cell r="BB81" t="str">
            <v/>
          </cell>
          <cell r="BC81" t="str">
            <v/>
          </cell>
          <cell r="BD81" t="str">
            <v/>
          </cell>
          <cell r="BE81" t="str">
            <v/>
          </cell>
          <cell r="BF81" t="str">
            <v/>
          </cell>
          <cell r="BG81" t="str">
            <v/>
          </cell>
          <cell r="BH81" t="str">
            <v/>
          </cell>
          <cell r="BI81" t="str">
            <v/>
          </cell>
          <cell r="BJ81" t="str">
            <v/>
          </cell>
          <cell r="BK81" t="str">
            <v/>
          </cell>
          <cell r="BL81"/>
          <cell r="BM81"/>
          <cell r="BN81" t="str">
            <v/>
          </cell>
          <cell r="BO81" t="str">
            <v/>
          </cell>
          <cell r="BP81" t="str">
            <v/>
          </cell>
          <cell r="BQ81" t="str">
            <v/>
          </cell>
          <cell r="BR81" t="str">
            <v/>
          </cell>
          <cell r="BS81" t="str">
            <v/>
          </cell>
          <cell r="BT81" t="str">
            <v/>
          </cell>
          <cell r="BU81" t="str">
            <v/>
          </cell>
          <cell r="BV81" t="str">
            <v/>
          </cell>
          <cell r="BW81" t="str">
            <v/>
          </cell>
          <cell r="BX81" t="str">
            <v>A0040010</v>
          </cell>
          <cell r="BY81">
            <v>312</v>
          </cell>
          <cell r="BZ81" t="str">
            <v>A0030020</v>
          </cell>
          <cell r="CA81">
            <v>312</v>
          </cell>
          <cell r="CB81" t="str">
            <v/>
          </cell>
          <cell r="CC81" t="str">
            <v/>
          </cell>
          <cell r="CD81" t="str">
            <v/>
          </cell>
          <cell r="CE81" t="str">
            <v/>
          </cell>
          <cell r="CF81" t="str">
            <v/>
          </cell>
          <cell r="CG81" t="str">
            <v/>
          </cell>
          <cell r="CH81" t="str">
            <v/>
          </cell>
          <cell r="CI81" t="str">
            <v/>
          </cell>
          <cell r="CJ81" t="str">
            <v/>
          </cell>
          <cell r="CK81" t="str">
            <v/>
          </cell>
          <cell r="CL81" t="str">
            <v/>
          </cell>
          <cell r="CM81" t="str">
            <v/>
          </cell>
          <cell r="CN81" t="str">
            <v/>
          </cell>
          <cell r="CO81" t="str">
            <v/>
          </cell>
          <cell r="CP81" t="str">
            <v/>
          </cell>
          <cell r="CQ81" t="str">
            <v/>
          </cell>
          <cell r="CR81" t="str">
            <v xml:space="preserve">1.	Se recomienda ver la ficha técnica del producto a usar en el diseño.
2.	La dosificación recomendada incluye 57 kg de Cemento hidráulico NTC 121 tipo UG por cada m3 de capa estabilizada. Este ítem debe cumplir el artículo 501 y reconocerse a través del </v>
          </cell>
          <cell r="CS81" t="str">
            <v>Nota 1: Este solo es un Análisis de Precios Unitario de referencia. De ser necesario, se debe ajustar a las particularidades de cada proyecto.
Nota 2: Cuando se trate de Análisis de precios unitarios correspondientes a ítems de la propuesta económica apro</v>
          </cell>
          <cell r="CT81" t="str">
            <v>A</v>
          </cell>
        </row>
        <row r="82">
          <cell r="C82" t="str">
            <v>310,1</v>
          </cell>
          <cell r="D82" t="str">
            <v>m2</v>
          </cell>
          <cell r="E82" t="str">
            <v>CONFORMACIÓN DE LA CALZADA EXISTENTE
(Análisis aplicado para la conformación y rehabilitación de calzada existente, sin adición de material nuevo, utilizando exclusivamente el material in situ, a una capa de espesor de 15 cm)</v>
          </cell>
          <cell r="F82" t="str">
            <v>HERMENINV</v>
          </cell>
          <cell r="G82">
            <v>0.05</v>
          </cell>
          <cell r="H82" t="str">
            <v>C0010150</v>
          </cell>
          <cell r="I82">
            <v>1.6145307769929399E-3</v>
          </cell>
          <cell r="J82" t="str">
            <v>C0010610</v>
          </cell>
          <cell r="K82">
            <v>1.6145307769929399E-3</v>
          </cell>
          <cell r="L82" t="str">
            <v>C0010923</v>
          </cell>
          <cell r="M82">
            <v>1.6145307769929399E-3</v>
          </cell>
          <cell r="N82" t="str">
            <v/>
          </cell>
          <cell r="O82" t="str">
            <v/>
          </cell>
          <cell r="P82" t="str">
            <v/>
          </cell>
          <cell r="Q82" t="str">
            <v/>
          </cell>
          <cell r="R82" t="str">
            <v/>
          </cell>
          <cell r="S82" t="str">
            <v/>
          </cell>
          <cell r="T82" t="str">
            <v/>
          </cell>
          <cell r="U82" t="str">
            <v/>
          </cell>
          <cell r="V82" t="str">
            <v/>
          </cell>
          <cell r="W82" t="str">
            <v/>
          </cell>
          <cell r="X82" t="str">
            <v/>
          </cell>
          <cell r="Y82" t="str">
            <v/>
          </cell>
          <cell r="Z82" t="str">
            <v/>
          </cell>
          <cell r="AA82" t="str">
            <v/>
          </cell>
          <cell r="AB82" t="str">
            <v/>
          </cell>
          <cell r="AC82" t="str">
            <v/>
          </cell>
          <cell r="AD82" t="str">
            <v/>
          </cell>
          <cell r="AE82" t="str">
            <v/>
          </cell>
          <cell r="AF82" t="str">
            <v/>
          </cell>
          <cell r="AG82" t="str">
            <v/>
          </cell>
          <cell r="AH82" t="str">
            <v>B0063200</v>
          </cell>
          <cell r="AI82">
            <v>3</v>
          </cell>
          <cell r="AJ82" t="str">
            <v/>
          </cell>
          <cell r="AK82" t="str">
            <v/>
          </cell>
          <cell r="AL82" t="str">
            <v/>
          </cell>
          <cell r="AM82" t="str">
            <v/>
          </cell>
          <cell r="AN82" t="str">
            <v/>
          </cell>
          <cell r="AO82" t="str">
            <v/>
          </cell>
          <cell r="AP82" t="str">
            <v/>
          </cell>
          <cell r="AQ82" t="str">
            <v/>
          </cell>
          <cell r="AR82" t="str">
            <v/>
          </cell>
          <cell r="AS82" t="str">
            <v/>
          </cell>
          <cell r="AT82" t="str">
            <v/>
          </cell>
          <cell r="AU82" t="str">
            <v/>
          </cell>
          <cell r="AV82" t="str">
            <v/>
          </cell>
          <cell r="AW82" t="str">
            <v/>
          </cell>
          <cell r="AX82" t="str">
            <v/>
          </cell>
          <cell r="AY82" t="str">
            <v/>
          </cell>
          <cell r="AZ82" t="str">
            <v/>
          </cell>
          <cell r="BA82" t="str">
            <v/>
          </cell>
          <cell r="BB82" t="str">
            <v/>
          </cell>
          <cell r="BC82" t="str">
            <v/>
          </cell>
          <cell r="BD82" t="str">
            <v/>
          </cell>
          <cell r="BE82" t="str">
            <v/>
          </cell>
          <cell r="BF82" t="str">
            <v/>
          </cell>
          <cell r="BG82" t="str">
            <v/>
          </cell>
          <cell r="BH82" t="str">
            <v/>
          </cell>
          <cell r="BI82" t="str">
            <v/>
          </cell>
          <cell r="BJ82" t="str">
            <v/>
          </cell>
          <cell r="BK82" t="str">
            <v/>
          </cell>
          <cell r="BL82"/>
          <cell r="BM82"/>
          <cell r="BN82" t="str">
            <v/>
          </cell>
          <cell r="BO82" t="str">
            <v/>
          </cell>
          <cell r="BP82" t="str">
            <v/>
          </cell>
          <cell r="BQ82" t="str">
            <v/>
          </cell>
          <cell r="BR82" t="str">
            <v/>
          </cell>
          <cell r="BS82" t="str">
            <v/>
          </cell>
          <cell r="BT82" t="str">
            <v/>
          </cell>
          <cell r="BU82" t="str">
            <v/>
          </cell>
          <cell r="BV82" t="str">
            <v/>
          </cell>
          <cell r="BW82" t="str">
            <v/>
          </cell>
          <cell r="BX82" t="str">
            <v>A0030020</v>
          </cell>
          <cell r="BY82">
            <v>4954.99999999999</v>
          </cell>
          <cell r="BZ82" t="str">
            <v>A0040010</v>
          </cell>
          <cell r="CA82">
            <v>4954.99999999999</v>
          </cell>
          <cell r="CB82" t="str">
            <v/>
          </cell>
          <cell r="CC82" t="str">
            <v/>
          </cell>
          <cell r="CD82" t="str">
            <v/>
          </cell>
          <cell r="CE82" t="str">
            <v/>
          </cell>
          <cell r="CF82" t="str">
            <v/>
          </cell>
          <cell r="CG82" t="str">
            <v/>
          </cell>
          <cell r="CH82" t="str">
            <v/>
          </cell>
          <cell r="CI82" t="str">
            <v/>
          </cell>
          <cell r="CJ82" t="str">
            <v/>
          </cell>
          <cell r="CK82" t="str">
            <v/>
          </cell>
          <cell r="CL82" t="str">
            <v/>
          </cell>
          <cell r="CM82" t="str">
            <v/>
          </cell>
          <cell r="CN82" t="str">
            <v/>
          </cell>
          <cell r="CO82" t="str">
            <v/>
          </cell>
          <cell r="CP82" t="str">
            <v/>
          </cell>
          <cell r="CQ82" t="str">
            <v/>
          </cell>
          <cell r="CR82" t="str">
            <v/>
          </cell>
          <cell r="CS82" t="str">
            <v>Nota 1: Este solo es un Análisis de Precios Unitario de referencia. De ser necesario, se debe ajustar a las particularidades de cada proyecto.
Nota 2: Cuando se trate de Análisis de precios unitarios correspondientes a ítems de la propuesta económica apro</v>
          </cell>
          <cell r="CT82" t="str">
            <v>A</v>
          </cell>
        </row>
        <row r="83">
          <cell r="C83" t="str">
            <v>311,1</v>
          </cell>
          <cell r="D83" t="str">
            <v>m3</v>
          </cell>
          <cell r="E83" t="str">
            <v>AFIRMADO
(Analisis aplicado para el suministro, transporte, extendido, nivelación y compactación de material granular para afirmado)</v>
          </cell>
          <cell r="F83" t="str">
            <v>HERMENINV</v>
          </cell>
          <cell r="G83">
            <v>0.05</v>
          </cell>
          <cell r="H83" t="str">
            <v>C0010150</v>
          </cell>
          <cell r="I83">
            <v>2.2222222222222223E-2</v>
          </cell>
          <cell r="J83" t="str">
            <v>C0010610</v>
          </cell>
          <cell r="K83">
            <v>2.2222222222222223E-2</v>
          </cell>
          <cell r="L83" t="str">
            <v>C0010923</v>
          </cell>
          <cell r="M83">
            <v>2.2222222222222223E-2</v>
          </cell>
          <cell r="N83" t="str">
            <v/>
          </cell>
          <cell r="O83" t="str">
            <v/>
          </cell>
          <cell r="P83" t="str">
            <v/>
          </cell>
          <cell r="Q83" t="str">
            <v/>
          </cell>
          <cell r="R83" t="str">
            <v/>
          </cell>
          <cell r="S83" t="str">
            <v/>
          </cell>
          <cell r="T83" t="str">
            <v/>
          </cell>
          <cell r="U83" t="str">
            <v/>
          </cell>
          <cell r="V83" t="str">
            <v/>
          </cell>
          <cell r="W83" t="str">
            <v/>
          </cell>
          <cell r="X83" t="str">
            <v/>
          </cell>
          <cell r="Y83" t="str">
            <v/>
          </cell>
          <cell r="Z83" t="str">
            <v/>
          </cell>
          <cell r="AA83" t="str">
            <v/>
          </cell>
          <cell r="AB83" t="str">
            <v/>
          </cell>
          <cell r="AC83" t="str">
            <v/>
          </cell>
          <cell r="AD83" t="str">
            <v/>
          </cell>
          <cell r="AE83" t="str">
            <v/>
          </cell>
          <cell r="AF83" t="str">
            <v/>
          </cell>
          <cell r="AG83" t="str">
            <v/>
          </cell>
          <cell r="AH83" t="str">
            <v>B0063200</v>
          </cell>
          <cell r="AI83">
            <v>22</v>
          </cell>
          <cell r="AJ83" t="str">
            <v>B0014270</v>
          </cell>
          <cell r="AK83">
            <v>1.25</v>
          </cell>
          <cell r="AL83" t="str">
            <v/>
          </cell>
          <cell r="AM83" t="str">
            <v/>
          </cell>
          <cell r="AN83" t="str">
            <v/>
          </cell>
          <cell r="AO83" t="str">
            <v/>
          </cell>
          <cell r="AP83" t="str">
            <v/>
          </cell>
          <cell r="AQ83" t="str">
            <v/>
          </cell>
          <cell r="AR83" t="str">
            <v/>
          </cell>
          <cell r="AS83" t="str">
            <v/>
          </cell>
          <cell r="AT83" t="str">
            <v/>
          </cell>
          <cell r="AU83" t="str">
            <v/>
          </cell>
          <cell r="AV83" t="str">
            <v/>
          </cell>
          <cell r="AW83" t="str">
            <v/>
          </cell>
          <cell r="AX83" t="str">
            <v/>
          </cell>
          <cell r="AY83" t="str">
            <v/>
          </cell>
          <cell r="AZ83" t="str">
            <v/>
          </cell>
          <cell r="BA83" t="str">
            <v/>
          </cell>
          <cell r="BB83" t="str">
            <v/>
          </cell>
          <cell r="BC83" t="str">
            <v/>
          </cell>
          <cell r="BD83" t="str">
            <v/>
          </cell>
          <cell r="BE83" t="str">
            <v/>
          </cell>
          <cell r="BF83" t="str">
            <v/>
          </cell>
          <cell r="BG83" t="str">
            <v/>
          </cell>
          <cell r="BH83" t="str">
            <v/>
          </cell>
          <cell r="BI83" t="str">
            <v/>
          </cell>
          <cell r="BJ83" t="str">
            <v/>
          </cell>
          <cell r="BK83" t="str">
            <v/>
          </cell>
          <cell r="BL83"/>
          <cell r="BM83"/>
          <cell r="BN83" t="str">
            <v>T0010010</v>
          </cell>
          <cell r="BO83">
            <v>1.25</v>
          </cell>
          <cell r="BP83" t="str">
            <v/>
          </cell>
          <cell r="BQ83" t="str">
            <v/>
          </cell>
          <cell r="BR83" t="str">
            <v/>
          </cell>
          <cell r="BS83" t="str">
            <v/>
          </cell>
          <cell r="BT83" t="str">
            <v/>
          </cell>
          <cell r="BU83" t="str">
            <v/>
          </cell>
          <cell r="BV83" t="str">
            <v/>
          </cell>
          <cell r="BW83" t="str">
            <v/>
          </cell>
          <cell r="BX83" t="str">
            <v>A0040010</v>
          </cell>
          <cell r="BY83">
            <v>360</v>
          </cell>
          <cell r="BZ83" t="str">
            <v>A0030020</v>
          </cell>
          <cell r="CA83">
            <v>360</v>
          </cell>
          <cell r="CB83" t="str">
            <v/>
          </cell>
          <cell r="CC83" t="str">
            <v/>
          </cell>
          <cell r="CD83" t="str">
            <v/>
          </cell>
          <cell r="CE83" t="str">
            <v/>
          </cell>
          <cell r="CF83" t="str">
            <v/>
          </cell>
          <cell r="CG83" t="str">
            <v/>
          </cell>
          <cell r="CH83" t="str">
            <v/>
          </cell>
          <cell r="CI83" t="str">
            <v/>
          </cell>
          <cell r="CJ83" t="str">
            <v/>
          </cell>
          <cell r="CK83" t="str">
            <v/>
          </cell>
          <cell r="CL83" t="str">
            <v/>
          </cell>
          <cell r="CM83" t="str">
            <v/>
          </cell>
          <cell r="CN83" t="str">
            <v/>
          </cell>
          <cell r="CO83" t="str">
            <v/>
          </cell>
          <cell r="CP83" t="str">
            <v/>
          </cell>
          <cell r="CQ83" t="str">
            <v/>
          </cell>
          <cell r="CR83" t="str">
            <v/>
          </cell>
          <cell r="CS83" t="str">
            <v>Nota 1: Este solo es un Análisis de Precios Unitario de referencia. De ser necesario, se debe ajustar a las particularidades de cada proyecto.
Nota 2: Cuando se trate de Análisis de precios unitarios correspondientes a ítems de la propuesta económica apro</v>
          </cell>
          <cell r="CT83" t="str">
            <v>A</v>
          </cell>
        </row>
        <row r="84">
          <cell r="C84" t="str">
            <v>312,1</v>
          </cell>
          <cell r="D84" t="str">
            <v>kg</v>
          </cell>
          <cell r="E84" t="str">
            <v>TRATAMIENTO PALIATIVO DE POLVO APLICADO EN FORMA SÓLIDA EN HOJUELAS
(Analisis aplicado para el suministro de cloruro de calcio (CaCl₂) en forma sólida (hojuelas), con el fin de controlar la emisión de partículas de polvo en vías no pavimentadas, afirmados</v>
          </cell>
          <cell r="F84" t="str">
            <v>HERMENINV</v>
          </cell>
          <cell r="G84">
            <v>0.05</v>
          </cell>
          <cell r="H84" t="str">
            <v/>
          </cell>
          <cell r="I84" t="str">
            <v/>
          </cell>
          <cell r="J84" t="str">
            <v/>
          </cell>
          <cell r="K84" t="str">
            <v/>
          </cell>
          <cell r="L84" t="str">
            <v/>
          </cell>
          <cell r="M84" t="str">
            <v/>
          </cell>
          <cell r="N84" t="str">
            <v/>
          </cell>
          <cell r="O84" t="str">
            <v/>
          </cell>
          <cell r="P84" t="str">
            <v/>
          </cell>
          <cell r="Q84" t="str">
            <v/>
          </cell>
          <cell r="R84" t="str">
            <v/>
          </cell>
          <cell r="S84" t="str">
            <v/>
          </cell>
          <cell r="T84" t="str">
            <v/>
          </cell>
          <cell r="U84" t="str">
            <v/>
          </cell>
          <cell r="V84" t="str">
            <v/>
          </cell>
          <cell r="W84" t="str">
            <v/>
          </cell>
          <cell r="X84" t="str">
            <v/>
          </cell>
          <cell r="Y84" t="str">
            <v/>
          </cell>
          <cell r="Z84" t="str">
            <v/>
          </cell>
          <cell r="AA84" t="str">
            <v/>
          </cell>
          <cell r="AB84" t="str">
            <v/>
          </cell>
          <cell r="AC84" t="str">
            <v/>
          </cell>
          <cell r="AD84" t="str">
            <v/>
          </cell>
          <cell r="AE84" t="str">
            <v/>
          </cell>
          <cell r="AF84" t="str">
            <v/>
          </cell>
          <cell r="AG84" t="str">
            <v/>
          </cell>
          <cell r="AH84" t="str">
            <v>B0013771</v>
          </cell>
          <cell r="AI84">
            <v>1</v>
          </cell>
          <cell r="AJ84" t="str">
            <v/>
          </cell>
          <cell r="AK84" t="str">
            <v/>
          </cell>
          <cell r="AL84" t="str">
            <v/>
          </cell>
          <cell r="AM84" t="str">
            <v/>
          </cell>
          <cell r="AN84" t="str">
            <v/>
          </cell>
          <cell r="AO84" t="str">
            <v/>
          </cell>
          <cell r="AP84" t="str">
            <v/>
          </cell>
          <cell r="AQ84" t="str">
            <v/>
          </cell>
          <cell r="AR84" t="str">
            <v/>
          </cell>
          <cell r="AS84" t="str">
            <v/>
          </cell>
          <cell r="AT84" t="str">
            <v/>
          </cell>
          <cell r="AU84" t="str">
            <v/>
          </cell>
          <cell r="AV84" t="str">
            <v/>
          </cell>
          <cell r="AW84" t="str">
            <v/>
          </cell>
          <cell r="AX84" t="str">
            <v/>
          </cell>
          <cell r="AY84" t="str">
            <v/>
          </cell>
          <cell r="AZ84" t="str">
            <v/>
          </cell>
          <cell r="BA84" t="str">
            <v/>
          </cell>
          <cell r="BB84" t="str">
            <v/>
          </cell>
          <cell r="BC84" t="str">
            <v/>
          </cell>
          <cell r="BD84" t="str">
            <v/>
          </cell>
          <cell r="BE84" t="str">
            <v/>
          </cell>
          <cell r="BF84" t="str">
            <v/>
          </cell>
          <cell r="BG84" t="str">
            <v/>
          </cell>
          <cell r="BH84" t="str">
            <v/>
          </cell>
          <cell r="BI84" t="str">
            <v/>
          </cell>
          <cell r="BJ84" t="str">
            <v/>
          </cell>
          <cell r="BK84" t="str">
            <v/>
          </cell>
          <cell r="BL84"/>
          <cell r="BM84"/>
          <cell r="BN84" t="str">
            <v/>
          </cell>
          <cell r="BO84" t="str">
            <v/>
          </cell>
          <cell r="BP84" t="str">
            <v/>
          </cell>
          <cell r="BQ84" t="str">
            <v/>
          </cell>
          <cell r="BR84" t="str">
            <v/>
          </cell>
          <cell r="BS84" t="str">
            <v/>
          </cell>
          <cell r="BT84" t="str">
            <v/>
          </cell>
          <cell r="BU84" t="str">
            <v/>
          </cell>
          <cell r="BV84" t="str">
            <v/>
          </cell>
          <cell r="BW84" t="str">
            <v/>
          </cell>
          <cell r="BX84" t="str">
            <v/>
          </cell>
          <cell r="BY84" t="str">
            <v/>
          </cell>
          <cell r="BZ84" t="str">
            <v/>
          </cell>
          <cell r="CA84" t="str">
            <v/>
          </cell>
          <cell r="CB84" t="str">
            <v/>
          </cell>
          <cell r="CC84" t="str">
            <v/>
          </cell>
          <cell r="CD84" t="str">
            <v/>
          </cell>
          <cell r="CE84" t="str">
            <v/>
          </cell>
          <cell r="CF84" t="str">
            <v/>
          </cell>
          <cell r="CG84" t="str">
            <v/>
          </cell>
          <cell r="CH84" t="str">
            <v/>
          </cell>
          <cell r="CI84" t="str">
            <v/>
          </cell>
          <cell r="CJ84" t="str">
            <v/>
          </cell>
          <cell r="CK84" t="str">
            <v/>
          </cell>
          <cell r="CL84" t="str">
            <v/>
          </cell>
          <cell r="CM84" t="str">
            <v/>
          </cell>
          <cell r="CN84" t="str">
            <v/>
          </cell>
          <cell r="CO84" t="str">
            <v/>
          </cell>
          <cell r="CP84" t="str">
            <v/>
          </cell>
          <cell r="CQ84" t="str">
            <v/>
          </cell>
          <cell r="CR84" t="str">
            <v/>
          </cell>
          <cell r="CS84" t="str">
            <v>Nota 1: Este solo es un Análisis de Precios Unitario de referencia. De ser necesario, se debe ajustar a las particularidades de cada proyecto.
Nota 2: Cuando se trate de Análisis de precios unitarios correspondientes a ítems de la propuesta económica apro</v>
          </cell>
          <cell r="CT84" t="str">
            <v>E</v>
          </cell>
        </row>
        <row r="85">
          <cell r="C85" t="str">
            <v>312,2</v>
          </cell>
          <cell r="D85" t="str">
            <v>kg</v>
          </cell>
          <cell r="E85" t="str">
            <v>TRATAMIENTO PALIATIVO DE POLVO APLICADO EN FORMA SÓLIDA EN ESFERAS
(Analisis aplicado para el suministro de cloruro de calcio (CaCl₂) en forma de esferas sólidas, con el fin de controlar la emisión de partículas de polvo en vías no pavimentadas, afirmados</v>
          </cell>
          <cell r="F85" t="str">
            <v>HERMENINV</v>
          </cell>
          <cell r="G85">
            <v>0</v>
          </cell>
          <cell r="H85" t="str">
            <v/>
          </cell>
          <cell r="I85" t="str">
            <v/>
          </cell>
          <cell r="J85" t="str">
            <v/>
          </cell>
          <cell r="K85" t="str">
            <v/>
          </cell>
          <cell r="L85" t="str">
            <v/>
          </cell>
          <cell r="M85" t="str">
            <v/>
          </cell>
          <cell r="N85" t="str">
            <v/>
          </cell>
          <cell r="O85" t="str">
            <v/>
          </cell>
          <cell r="P85" t="str">
            <v/>
          </cell>
          <cell r="Q85" t="str">
            <v/>
          </cell>
          <cell r="R85" t="str">
            <v/>
          </cell>
          <cell r="S85" t="str">
            <v/>
          </cell>
          <cell r="T85" t="str">
            <v/>
          </cell>
          <cell r="U85" t="str">
            <v/>
          </cell>
          <cell r="V85" t="str">
            <v/>
          </cell>
          <cell r="W85" t="str">
            <v/>
          </cell>
          <cell r="X85" t="str">
            <v/>
          </cell>
          <cell r="Y85" t="str">
            <v/>
          </cell>
          <cell r="Z85" t="str">
            <v/>
          </cell>
          <cell r="AA85" t="str">
            <v/>
          </cell>
          <cell r="AB85" t="str">
            <v/>
          </cell>
          <cell r="AC85" t="str">
            <v/>
          </cell>
          <cell r="AD85" t="str">
            <v/>
          </cell>
          <cell r="AE85" t="str">
            <v/>
          </cell>
          <cell r="AF85" t="str">
            <v/>
          </cell>
          <cell r="AG85" t="str">
            <v/>
          </cell>
          <cell r="AH85" t="str">
            <v>B0013772</v>
          </cell>
          <cell r="AI85">
            <v>1</v>
          </cell>
          <cell r="AJ85" t="str">
            <v/>
          </cell>
          <cell r="AK85" t="str">
            <v/>
          </cell>
          <cell r="AL85" t="str">
            <v/>
          </cell>
          <cell r="AM85" t="str">
            <v/>
          </cell>
          <cell r="AN85" t="str">
            <v/>
          </cell>
          <cell r="AO85" t="str">
            <v/>
          </cell>
          <cell r="AP85" t="str">
            <v/>
          </cell>
          <cell r="AQ85" t="str">
            <v/>
          </cell>
          <cell r="AR85" t="str">
            <v/>
          </cell>
          <cell r="AS85" t="str">
            <v/>
          </cell>
          <cell r="AT85" t="str">
            <v/>
          </cell>
          <cell r="AU85" t="str">
            <v/>
          </cell>
          <cell r="AV85" t="str">
            <v/>
          </cell>
          <cell r="AW85" t="str">
            <v/>
          </cell>
          <cell r="AX85" t="str">
            <v/>
          </cell>
          <cell r="AY85" t="str">
            <v/>
          </cell>
          <cell r="AZ85" t="str">
            <v/>
          </cell>
          <cell r="BA85" t="str">
            <v/>
          </cell>
          <cell r="BB85" t="str">
            <v/>
          </cell>
          <cell r="BC85" t="str">
            <v/>
          </cell>
          <cell r="BD85" t="str">
            <v/>
          </cell>
          <cell r="BE85" t="str">
            <v/>
          </cell>
          <cell r="BF85" t="str">
            <v/>
          </cell>
          <cell r="BG85" t="str">
            <v/>
          </cell>
          <cell r="BH85" t="str">
            <v/>
          </cell>
          <cell r="BI85" t="str">
            <v/>
          </cell>
          <cell r="BJ85" t="str">
            <v/>
          </cell>
          <cell r="BK85" t="str">
            <v/>
          </cell>
          <cell r="BL85"/>
          <cell r="BM85"/>
          <cell r="BN85" t="str">
            <v/>
          </cell>
          <cell r="BO85" t="str">
            <v/>
          </cell>
          <cell r="BP85" t="str">
            <v/>
          </cell>
          <cell r="BQ85" t="str">
            <v/>
          </cell>
          <cell r="BR85" t="str">
            <v/>
          </cell>
          <cell r="BS85" t="str">
            <v/>
          </cell>
          <cell r="BT85" t="str">
            <v/>
          </cell>
          <cell r="BU85" t="str">
            <v/>
          </cell>
          <cell r="BV85" t="str">
            <v/>
          </cell>
          <cell r="BW85" t="str">
            <v/>
          </cell>
          <cell r="BX85" t="str">
            <v/>
          </cell>
          <cell r="BY85" t="str">
            <v/>
          </cell>
          <cell r="BZ85" t="str">
            <v/>
          </cell>
          <cell r="CA85" t="str">
            <v/>
          </cell>
          <cell r="CB85" t="str">
            <v/>
          </cell>
          <cell r="CC85" t="str">
            <v/>
          </cell>
          <cell r="CD85" t="str">
            <v/>
          </cell>
          <cell r="CE85" t="str">
            <v/>
          </cell>
          <cell r="CF85" t="str">
            <v/>
          </cell>
          <cell r="CG85" t="str">
            <v/>
          </cell>
          <cell r="CH85" t="str">
            <v/>
          </cell>
          <cell r="CI85" t="str">
            <v/>
          </cell>
          <cell r="CJ85" t="str">
            <v/>
          </cell>
          <cell r="CK85" t="str">
            <v/>
          </cell>
          <cell r="CL85" t="str">
            <v/>
          </cell>
          <cell r="CM85" t="str">
            <v/>
          </cell>
          <cell r="CN85" t="str">
            <v/>
          </cell>
          <cell r="CO85" t="str">
            <v/>
          </cell>
          <cell r="CP85" t="str">
            <v/>
          </cell>
          <cell r="CQ85" t="str">
            <v/>
          </cell>
          <cell r="CR85" t="str">
            <v/>
          </cell>
          <cell r="CS85" t="str">
            <v>Nota 1: Este solo es un Análisis de Precios Unitario de referencia. De ser necesario, se debe ajustar a las particularidades de cada proyecto.
Nota 2: Cuando se trate de Análisis de precios unitarios correspondientes a ítems de la propuesta económica apro</v>
          </cell>
          <cell r="CT85" t="str">
            <v>E</v>
          </cell>
        </row>
        <row r="86">
          <cell r="C86" t="str">
            <v>312,3</v>
          </cell>
          <cell r="D86" t="str">
            <v>L</v>
          </cell>
          <cell r="E86" t="str">
            <v>TRATAMIENTO PALIATIVO DE POLVO APLICADO EN FORMA LÍQUIDA
(Analisis aplicado para el suministro de cloruro de calcio (CaCl₂) en forma de liquida, con el fin de controlar la emisión de partículas de polvo en vías no pavimentadas, afirmados y zonas interveni</v>
          </cell>
          <cell r="F86" t="str">
            <v>HERMENINV</v>
          </cell>
          <cell r="G86">
            <v>0.05</v>
          </cell>
          <cell r="H86" t="str">
            <v/>
          </cell>
          <cell r="I86" t="str">
            <v/>
          </cell>
          <cell r="J86" t="str">
            <v/>
          </cell>
          <cell r="K86" t="str">
            <v/>
          </cell>
          <cell r="L86" t="str">
            <v/>
          </cell>
          <cell r="M86" t="str">
            <v/>
          </cell>
          <cell r="N86" t="str">
            <v/>
          </cell>
          <cell r="O86" t="str">
            <v/>
          </cell>
          <cell r="P86" t="str">
            <v/>
          </cell>
          <cell r="Q86" t="str">
            <v/>
          </cell>
          <cell r="R86" t="str">
            <v/>
          </cell>
          <cell r="S86" t="str">
            <v/>
          </cell>
          <cell r="T86" t="str">
            <v/>
          </cell>
          <cell r="U86" t="str">
            <v/>
          </cell>
          <cell r="V86" t="str">
            <v/>
          </cell>
          <cell r="W86" t="str">
            <v/>
          </cell>
          <cell r="X86" t="str">
            <v/>
          </cell>
          <cell r="Y86" t="str">
            <v/>
          </cell>
          <cell r="Z86" t="str">
            <v/>
          </cell>
          <cell r="AA86" t="str">
            <v/>
          </cell>
          <cell r="AB86" t="str">
            <v/>
          </cell>
          <cell r="AC86" t="str">
            <v/>
          </cell>
          <cell r="AD86" t="str">
            <v/>
          </cell>
          <cell r="AE86" t="str">
            <v/>
          </cell>
          <cell r="AF86" t="str">
            <v/>
          </cell>
          <cell r="AG86" t="str">
            <v/>
          </cell>
          <cell r="AH86" t="str">
            <v>B0063200</v>
          </cell>
          <cell r="AI86">
            <v>1</v>
          </cell>
          <cell r="AJ86" t="str">
            <v>B0013772</v>
          </cell>
          <cell r="AK86">
            <v>0.36</v>
          </cell>
          <cell r="AL86" t="str">
            <v/>
          </cell>
          <cell r="AM86" t="str">
            <v/>
          </cell>
          <cell r="AN86" t="str">
            <v/>
          </cell>
          <cell r="AO86" t="str">
            <v/>
          </cell>
          <cell r="AP86" t="str">
            <v/>
          </cell>
          <cell r="AQ86" t="str">
            <v/>
          </cell>
          <cell r="AR86" t="str">
            <v/>
          </cell>
          <cell r="AS86" t="str">
            <v/>
          </cell>
          <cell r="AT86" t="str">
            <v/>
          </cell>
          <cell r="AU86" t="str">
            <v/>
          </cell>
          <cell r="AV86" t="str">
            <v/>
          </cell>
          <cell r="AW86" t="str">
            <v/>
          </cell>
          <cell r="AX86" t="str">
            <v/>
          </cell>
          <cell r="AY86" t="str">
            <v/>
          </cell>
          <cell r="AZ86" t="str">
            <v/>
          </cell>
          <cell r="BA86" t="str">
            <v/>
          </cell>
          <cell r="BB86" t="str">
            <v/>
          </cell>
          <cell r="BC86" t="str">
            <v/>
          </cell>
          <cell r="BD86" t="str">
            <v/>
          </cell>
          <cell r="BE86" t="str">
            <v/>
          </cell>
          <cell r="BF86" t="str">
            <v/>
          </cell>
          <cell r="BG86" t="str">
            <v/>
          </cell>
          <cell r="BH86" t="str">
            <v/>
          </cell>
          <cell r="BI86" t="str">
            <v/>
          </cell>
          <cell r="BJ86" t="str">
            <v/>
          </cell>
          <cell r="BK86" t="str">
            <v/>
          </cell>
          <cell r="BL86"/>
          <cell r="BM86"/>
          <cell r="BN86" t="str">
            <v/>
          </cell>
          <cell r="BO86" t="str">
            <v/>
          </cell>
          <cell r="BP86" t="str">
            <v/>
          </cell>
          <cell r="BQ86" t="str">
            <v/>
          </cell>
          <cell r="BR86" t="str">
            <v/>
          </cell>
          <cell r="BS86" t="str">
            <v/>
          </cell>
          <cell r="BT86" t="str">
            <v/>
          </cell>
          <cell r="BU86" t="str">
            <v/>
          </cell>
          <cell r="BV86" t="str">
            <v/>
          </cell>
          <cell r="BW86" t="str">
            <v/>
          </cell>
          <cell r="BX86" t="str">
            <v/>
          </cell>
          <cell r="BY86" t="str">
            <v/>
          </cell>
          <cell r="BZ86" t="str">
            <v/>
          </cell>
          <cell r="CA86" t="str">
            <v/>
          </cell>
          <cell r="CB86" t="str">
            <v/>
          </cell>
          <cell r="CC86" t="str">
            <v/>
          </cell>
          <cell r="CD86" t="str">
            <v/>
          </cell>
          <cell r="CE86" t="str">
            <v/>
          </cell>
          <cell r="CF86" t="str">
            <v/>
          </cell>
          <cell r="CG86" t="str">
            <v/>
          </cell>
          <cell r="CH86" t="str">
            <v/>
          </cell>
          <cell r="CI86" t="str">
            <v/>
          </cell>
          <cell r="CJ86" t="str">
            <v/>
          </cell>
          <cell r="CK86" t="str">
            <v/>
          </cell>
          <cell r="CL86" t="str">
            <v/>
          </cell>
          <cell r="CM86" t="str">
            <v/>
          </cell>
          <cell r="CN86" t="str">
            <v/>
          </cell>
          <cell r="CO86" t="str">
            <v/>
          </cell>
          <cell r="CP86" t="str">
            <v/>
          </cell>
          <cell r="CQ86" t="str">
            <v/>
          </cell>
          <cell r="CR86" t="str">
            <v/>
          </cell>
          <cell r="CS86" t="str">
            <v>Nota 1: Este solo es un Análisis de Precios Unitario de referencia. De ser necesario, se debe ajustar a las particularidades de cada proyecto.
Nota 2: Cuando se trate de Análisis de precios unitarios correspondientes a ítems de la propuesta económica apro</v>
          </cell>
          <cell r="CT86" t="str">
            <v>E</v>
          </cell>
        </row>
        <row r="87">
          <cell r="C87" t="str">
            <v>312,4</v>
          </cell>
          <cell r="D87" t="str">
            <v>m3</v>
          </cell>
          <cell r="E87" t="str">
            <v>MATERIAL GRANULAR DE ADICIÓN
(Analisis aplicado para el suministro, cargue en cantera, transporte, extensión, nivelación y compactación de material granular utilizado como adición o mejoramiento en capas de subrasante, subbase o base.)</v>
          </cell>
          <cell r="F87" t="str">
            <v>HERMENINV</v>
          </cell>
          <cell r="G87">
            <v>0.01</v>
          </cell>
          <cell r="H87" t="str">
            <v>C0010150</v>
          </cell>
          <cell r="I87">
            <v>2.2222222222222223E-2</v>
          </cell>
          <cell r="J87" t="str">
            <v>C0010610</v>
          </cell>
          <cell r="K87">
            <v>2.2222222222222223E-2</v>
          </cell>
          <cell r="L87" t="str">
            <v>C0010923</v>
          </cell>
          <cell r="M87">
            <v>2.2222222222222223E-2</v>
          </cell>
          <cell r="N87" t="str">
            <v>C0010410</v>
          </cell>
          <cell r="O87">
            <v>2.2222222222222223E-2</v>
          </cell>
          <cell r="P87" t="str">
            <v/>
          </cell>
          <cell r="Q87" t="str">
            <v/>
          </cell>
          <cell r="R87" t="str">
            <v/>
          </cell>
          <cell r="S87" t="str">
            <v/>
          </cell>
          <cell r="T87" t="str">
            <v/>
          </cell>
          <cell r="U87" t="str">
            <v/>
          </cell>
          <cell r="V87" t="str">
            <v/>
          </cell>
          <cell r="W87" t="str">
            <v/>
          </cell>
          <cell r="X87" t="str">
            <v/>
          </cell>
          <cell r="Y87" t="str">
            <v/>
          </cell>
          <cell r="Z87" t="str">
            <v/>
          </cell>
          <cell r="AA87" t="str">
            <v/>
          </cell>
          <cell r="AB87" t="str">
            <v/>
          </cell>
          <cell r="AC87" t="str">
            <v/>
          </cell>
          <cell r="AD87" t="str">
            <v/>
          </cell>
          <cell r="AE87" t="str">
            <v/>
          </cell>
          <cell r="AF87" t="str">
            <v/>
          </cell>
          <cell r="AG87" t="str">
            <v/>
          </cell>
          <cell r="AH87" t="str">
            <v>B0063200</v>
          </cell>
          <cell r="AI87">
            <v>25</v>
          </cell>
          <cell r="AJ87" t="str">
            <v>B0014270</v>
          </cell>
          <cell r="AK87">
            <v>1.25</v>
          </cell>
          <cell r="AL87" t="str">
            <v/>
          </cell>
          <cell r="AM87" t="str">
            <v/>
          </cell>
          <cell r="AN87" t="str">
            <v/>
          </cell>
          <cell r="AO87" t="str">
            <v/>
          </cell>
          <cell r="AP87" t="str">
            <v/>
          </cell>
          <cell r="AQ87" t="str">
            <v/>
          </cell>
          <cell r="AR87" t="str">
            <v/>
          </cell>
          <cell r="AS87" t="str">
            <v/>
          </cell>
          <cell r="AT87" t="str">
            <v/>
          </cell>
          <cell r="AU87" t="str">
            <v/>
          </cell>
          <cell r="AV87" t="str">
            <v/>
          </cell>
          <cell r="AW87" t="str">
            <v/>
          </cell>
          <cell r="AX87" t="str">
            <v/>
          </cell>
          <cell r="AY87" t="str">
            <v/>
          </cell>
          <cell r="AZ87" t="str">
            <v/>
          </cell>
          <cell r="BA87" t="str">
            <v/>
          </cell>
          <cell r="BB87" t="str">
            <v/>
          </cell>
          <cell r="BC87" t="str">
            <v/>
          </cell>
          <cell r="BD87" t="str">
            <v/>
          </cell>
          <cell r="BE87" t="str">
            <v/>
          </cell>
          <cell r="BF87" t="str">
            <v/>
          </cell>
          <cell r="BG87" t="str">
            <v/>
          </cell>
          <cell r="BH87" t="str">
            <v/>
          </cell>
          <cell r="BI87" t="str">
            <v/>
          </cell>
          <cell r="BJ87" t="str">
            <v/>
          </cell>
          <cell r="BK87" t="str">
            <v/>
          </cell>
          <cell r="BL87"/>
          <cell r="BM87"/>
          <cell r="BN87" t="str">
            <v>T0010010</v>
          </cell>
          <cell r="BO87">
            <v>1.25</v>
          </cell>
          <cell r="BP87" t="str">
            <v/>
          </cell>
          <cell r="BQ87" t="str">
            <v/>
          </cell>
          <cell r="BR87" t="str">
            <v/>
          </cell>
          <cell r="BS87" t="str">
            <v/>
          </cell>
          <cell r="BT87" t="str">
            <v/>
          </cell>
          <cell r="BU87" t="str">
            <v/>
          </cell>
          <cell r="BV87" t="str">
            <v/>
          </cell>
          <cell r="BW87" t="str">
            <v/>
          </cell>
          <cell r="BX87" t="str">
            <v>A0040010</v>
          </cell>
          <cell r="BY87">
            <v>360</v>
          </cell>
          <cell r="BZ87" t="str">
            <v>A0030020</v>
          </cell>
          <cell r="CA87">
            <v>360</v>
          </cell>
          <cell r="CB87" t="str">
            <v/>
          </cell>
          <cell r="CC87" t="str">
            <v/>
          </cell>
          <cell r="CD87" t="str">
            <v/>
          </cell>
          <cell r="CE87" t="str">
            <v/>
          </cell>
          <cell r="CF87" t="str">
            <v/>
          </cell>
          <cell r="CG87" t="str">
            <v/>
          </cell>
          <cell r="CH87" t="str">
            <v/>
          </cell>
          <cell r="CI87" t="str">
            <v/>
          </cell>
          <cell r="CJ87" t="str">
            <v/>
          </cell>
          <cell r="CK87" t="str">
            <v/>
          </cell>
          <cell r="CL87" t="str">
            <v/>
          </cell>
          <cell r="CM87" t="str">
            <v/>
          </cell>
          <cell r="CN87" t="str">
            <v/>
          </cell>
          <cell r="CO87" t="str">
            <v/>
          </cell>
          <cell r="CP87" t="str">
            <v/>
          </cell>
          <cell r="CQ87" t="str">
            <v/>
          </cell>
          <cell r="CR87" t="str">
            <v/>
          </cell>
          <cell r="CS87" t="str">
            <v>Nota 1: Este solo es un Análisis de Precios Unitario de referencia. De ser necesario, se debe ajustar a las particularidades de cada proyecto.
Nota 2: Cuando se trate de Análisis de precios unitarios correspondientes a ítems de la propuesta económica apro</v>
          </cell>
          <cell r="CT87" t="str">
            <v>A</v>
          </cell>
        </row>
        <row r="88">
          <cell r="C88" t="str">
            <v>320,1,1</v>
          </cell>
          <cell r="D88" t="str">
            <v>m3</v>
          </cell>
          <cell r="E88" t="str">
            <v>SUB-BASE GRANULAR CLASE A
(Analisis aplicado para una sub-base granular Clase A con gradación tipo SGB-50, contempla el suministro del material, cargue en cantera, transporte, extensión en capa de espesor uniforme, humedecimiento y compactación)</v>
          </cell>
          <cell r="F88" t="str">
            <v>HERMENINV</v>
          </cell>
          <cell r="G88">
            <v>0.05</v>
          </cell>
          <cell r="H88" t="str">
            <v>C0010150</v>
          </cell>
          <cell r="I88">
            <v>2.5000000000000001E-2</v>
          </cell>
          <cell r="J88" t="str">
            <v>C0010610</v>
          </cell>
          <cell r="K88">
            <v>2.5000000000000001E-2</v>
          </cell>
          <cell r="L88" t="str">
            <v>C0010923</v>
          </cell>
          <cell r="M88">
            <v>2.5000000000000001E-2</v>
          </cell>
          <cell r="N88" t="str">
            <v/>
          </cell>
          <cell r="O88" t="str">
            <v/>
          </cell>
          <cell r="P88" t="str">
            <v/>
          </cell>
          <cell r="Q88" t="str">
            <v/>
          </cell>
          <cell r="R88" t="str">
            <v/>
          </cell>
          <cell r="S88" t="str">
            <v/>
          </cell>
          <cell r="T88" t="str">
            <v/>
          </cell>
          <cell r="U88" t="str">
            <v/>
          </cell>
          <cell r="V88" t="str">
            <v/>
          </cell>
          <cell r="W88" t="str">
            <v/>
          </cell>
          <cell r="X88" t="str">
            <v/>
          </cell>
          <cell r="Y88" t="str">
            <v/>
          </cell>
          <cell r="Z88" t="str">
            <v/>
          </cell>
          <cell r="AA88" t="str">
            <v/>
          </cell>
          <cell r="AB88" t="str">
            <v/>
          </cell>
          <cell r="AC88" t="str">
            <v/>
          </cell>
          <cell r="AD88" t="str">
            <v/>
          </cell>
          <cell r="AE88" t="str">
            <v/>
          </cell>
          <cell r="AF88" t="str">
            <v/>
          </cell>
          <cell r="AG88" t="str">
            <v/>
          </cell>
          <cell r="AH88" t="str">
            <v>B0014342</v>
          </cell>
          <cell r="AI88">
            <v>1.3</v>
          </cell>
          <cell r="AJ88" t="str">
            <v>B0063200</v>
          </cell>
          <cell r="AK88">
            <v>22</v>
          </cell>
          <cell r="AL88" t="str">
            <v/>
          </cell>
          <cell r="AM88" t="str">
            <v/>
          </cell>
          <cell r="AN88" t="str">
            <v/>
          </cell>
          <cell r="AO88" t="str">
            <v/>
          </cell>
          <cell r="AP88" t="str">
            <v/>
          </cell>
          <cell r="AQ88" t="str">
            <v/>
          </cell>
          <cell r="AR88" t="str">
            <v/>
          </cell>
          <cell r="AS88" t="str">
            <v/>
          </cell>
          <cell r="AT88" t="str">
            <v/>
          </cell>
          <cell r="AU88" t="str">
            <v/>
          </cell>
          <cell r="AV88" t="str">
            <v/>
          </cell>
          <cell r="AW88" t="str">
            <v/>
          </cell>
          <cell r="AX88" t="str">
            <v/>
          </cell>
          <cell r="AY88" t="str">
            <v/>
          </cell>
          <cell r="AZ88" t="str">
            <v/>
          </cell>
          <cell r="BA88" t="str">
            <v/>
          </cell>
          <cell r="BB88" t="str">
            <v/>
          </cell>
          <cell r="BC88" t="str">
            <v/>
          </cell>
          <cell r="BD88" t="str">
            <v/>
          </cell>
          <cell r="BE88" t="str">
            <v/>
          </cell>
          <cell r="BF88" t="str">
            <v/>
          </cell>
          <cell r="BG88" t="str">
            <v/>
          </cell>
          <cell r="BH88" t="str">
            <v/>
          </cell>
          <cell r="BI88" t="str">
            <v/>
          </cell>
          <cell r="BJ88" t="str">
            <v/>
          </cell>
          <cell r="BK88" t="str">
            <v/>
          </cell>
          <cell r="BL88"/>
          <cell r="BM88"/>
          <cell r="BN88" t="str">
            <v>T0010030</v>
          </cell>
          <cell r="BO88">
            <v>1.3</v>
          </cell>
          <cell r="BP88" t="str">
            <v/>
          </cell>
          <cell r="BQ88" t="str">
            <v/>
          </cell>
          <cell r="BR88" t="str">
            <v/>
          </cell>
          <cell r="BS88" t="str">
            <v/>
          </cell>
          <cell r="BT88" t="str">
            <v/>
          </cell>
          <cell r="BU88" t="str">
            <v/>
          </cell>
          <cell r="BV88" t="str">
            <v/>
          </cell>
          <cell r="BW88" t="str">
            <v/>
          </cell>
          <cell r="BX88" t="str">
            <v>A0030020</v>
          </cell>
          <cell r="BY88">
            <v>320</v>
          </cell>
          <cell r="BZ88" t="str">
            <v/>
          </cell>
          <cell r="CA88" t="str">
            <v/>
          </cell>
          <cell r="CB88" t="str">
            <v/>
          </cell>
          <cell r="CC88" t="str">
            <v/>
          </cell>
          <cell r="CD88" t="str">
            <v/>
          </cell>
          <cell r="CE88" t="str">
            <v/>
          </cell>
          <cell r="CF88" t="str">
            <v/>
          </cell>
          <cell r="CG88" t="str">
            <v/>
          </cell>
          <cell r="CH88" t="str">
            <v/>
          </cell>
          <cell r="CI88" t="str">
            <v/>
          </cell>
          <cell r="CJ88" t="str">
            <v/>
          </cell>
          <cell r="CK88" t="str">
            <v/>
          </cell>
          <cell r="CL88" t="str">
            <v/>
          </cell>
          <cell r="CM88" t="str">
            <v/>
          </cell>
          <cell r="CN88" t="str">
            <v/>
          </cell>
          <cell r="CO88" t="str">
            <v/>
          </cell>
          <cell r="CP88" t="str">
            <v/>
          </cell>
          <cell r="CQ88" t="str">
            <v/>
          </cell>
          <cell r="CR88" t="str">
            <v/>
          </cell>
          <cell r="CS88" t="str">
            <v>Nota 1: Este solo es un Análisis de Precios Unitario de referencia. De ser necesario, se debe ajustar a las particularidades de cada proyecto.
Nota 2: Cuando se trate de Análisis de precios unitarios correspondientes a ítems de la propuesta económica apro</v>
          </cell>
          <cell r="CT88" t="str">
            <v>A</v>
          </cell>
        </row>
        <row r="89">
          <cell r="C89" t="str">
            <v>320,1,2</v>
          </cell>
          <cell r="D89" t="str">
            <v>m3</v>
          </cell>
          <cell r="E89" t="str">
            <v>SUB-BASE GRANULAR CLASE A 
(Analisis aplicado para una sub-base granular Clase A con gradación tipo SGB-38, contempla el suministro del material, cargue en cantera, transporte, extensión en capa de espesor uniforme, humedecimiento y compactación).</v>
          </cell>
          <cell r="F89" t="str">
            <v>HERMENINV</v>
          </cell>
          <cell r="G89">
            <v>0.05</v>
          </cell>
          <cell r="H89" t="str">
            <v>C0010150</v>
          </cell>
          <cell r="I89">
            <v>2.5000000000000001E-2</v>
          </cell>
          <cell r="J89" t="str">
            <v>C0010610</v>
          </cell>
          <cell r="K89">
            <v>2.5000000000000001E-2</v>
          </cell>
          <cell r="L89" t="str">
            <v>C0010923</v>
          </cell>
          <cell r="M89">
            <v>2.5000000000000001E-2</v>
          </cell>
          <cell r="N89" t="str">
            <v/>
          </cell>
          <cell r="O89" t="str">
            <v/>
          </cell>
          <cell r="P89" t="str">
            <v/>
          </cell>
          <cell r="Q89" t="str">
            <v/>
          </cell>
          <cell r="R89" t="str">
            <v/>
          </cell>
          <cell r="S89" t="str">
            <v/>
          </cell>
          <cell r="T89" t="str">
            <v/>
          </cell>
          <cell r="U89" t="str">
            <v/>
          </cell>
          <cell r="V89" t="str">
            <v/>
          </cell>
          <cell r="W89" t="str">
            <v/>
          </cell>
          <cell r="X89" t="str">
            <v/>
          </cell>
          <cell r="Y89" t="str">
            <v/>
          </cell>
          <cell r="Z89" t="str">
            <v/>
          </cell>
          <cell r="AA89" t="str">
            <v/>
          </cell>
          <cell r="AB89" t="str">
            <v/>
          </cell>
          <cell r="AC89" t="str">
            <v/>
          </cell>
          <cell r="AD89" t="str">
            <v/>
          </cell>
          <cell r="AE89" t="str">
            <v/>
          </cell>
          <cell r="AF89" t="str">
            <v/>
          </cell>
          <cell r="AG89" t="str">
            <v/>
          </cell>
          <cell r="AH89" t="str">
            <v>B0014341</v>
          </cell>
          <cell r="AI89">
            <v>1.3</v>
          </cell>
          <cell r="AJ89" t="str">
            <v>B0063200</v>
          </cell>
          <cell r="AK89">
            <v>22</v>
          </cell>
          <cell r="AL89" t="str">
            <v/>
          </cell>
          <cell r="AM89" t="str">
            <v/>
          </cell>
          <cell r="AN89" t="str">
            <v/>
          </cell>
          <cell r="AO89" t="str">
            <v/>
          </cell>
          <cell r="AP89" t="str">
            <v/>
          </cell>
          <cell r="AQ89" t="str">
            <v/>
          </cell>
          <cell r="AR89" t="str">
            <v/>
          </cell>
          <cell r="AS89" t="str">
            <v/>
          </cell>
          <cell r="AT89" t="str">
            <v/>
          </cell>
          <cell r="AU89" t="str">
            <v/>
          </cell>
          <cell r="AV89" t="str">
            <v/>
          </cell>
          <cell r="AW89" t="str">
            <v/>
          </cell>
          <cell r="AX89" t="str">
            <v/>
          </cell>
          <cell r="AY89" t="str">
            <v/>
          </cell>
          <cell r="AZ89" t="str">
            <v/>
          </cell>
          <cell r="BA89" t="str">
            <v/>
          </cell>
          <cell r="BB89" t="str">
            <v/>
          </cell>
          <cell r="BC89" t="str">
            <v/>
          </cell>
          <cell r="BD89" t="str">
            <v/>
          </cell>
          <cell r="BE89" t="str">
            <v/>
          </cell>
          <cell r="BF89" t="str">
            <v/>
          </cell>
          <cell r="BG89" t="str">
            <v/>
          </cell>
          <cell r="BH89" t="str">
            <v/>
          </cell>
          <cell r="BI89" t="str">
            <v/>
          </cell>
          <cell r="BJ89" t="str">
            <v/>
          </cell>
          <cell r="BK89" t="str">
            <v/>
          </cell>
          <cell r="BL89"/>
          <cell r="BM89"/>
          <cell r="BN89" t="str">
            <v>T0010030</v>
          </cell>
          <cell r="BO89">
            <v>1.3</v>
          </cell>
          <cell r="BP89" t="str">
            <v/>
          </cell>
          <cell r="BQ89" t="str">
            <v/>
          </cell>
          <cell r="BR89" t="str">
            <v/>
          </cell>
          <cell r="BS89" t="str">
            <v/>
          </cell>
          <cell r="BT89" t="str">
            <v/>
          </cell>
          <cell r="BU89" t="str">
            <v/>
          </cell>
          <cell r="BV89" t="str">
            <v/>
          </cell>
          <cell r="BW89" t="str">
            <v/>
          </cell>
          <cell r="BX89" t="str">
            <v>A0030020</v>
          </cell>
          <cell r="BY89">
            <v>320</v>
          </cell>
          <cell r="BZ89" t="str">
            <v/>
          </cell>
          <cell r="CA89" t="str">
            <v/>
          </cell>
          <cell r="CB89" t="str">
            <v/>
          </cell>
          <cell r="CC89" t="str">
            <v/>
          </cell>
          <cell r="CD89" t="str">
            <v/>
          </cell>
          <cell r="CE89" t="str">
            <v/>
          </cell>
          <cell r="CF89" t="str">
            <v/>
          </cell>
          <cell r="CG89" t="str">
            <v/>
          </cell>
          <cell r="CH89" t="str">
            <v/>
          </cell>
          <cell r="CI89" t="str">
            <v/>
          </cell>
          <cell r="CJ89" t="str">
            <v/>
          </cell>
          <cell r="CK89" t="str">
            <v/>
          </cell>
          <cell r="CL89" t="str">
            <v/>
          </cell>
          <cell r="CM89" t="str">
            <v/>
          </cell>
          <cell r="CN89" t="str">
            <v/>
          </cell>
          <cell r="CO89" t="str">
            <v/>
          </cell>
          <cell r="CP89" t="str">
            <v/>
          </cell>
          <cell r="CQ89" t="str">
            <v/>
          </cell>
          <cell r="CR89" t="str">
            <v/>
          </cell>
          <cell r="CS89" t="str">
            <v>Nota 1: Este solo es un Análisis de Precios Unitario de referencia. De ser necesario, se debe ajustar a las particularidades de cada proyecto.
Nota 2: Cuando se trate de Análisis de precios unitarios correspondientes a ítems de la propuesta económica apro</v>
          </cell>
          <cell r="CT89" t="str">
            <v>A</v>
          </cell>
        </row>
        <row r="90">
          <cell r="C90" t="str">
            <v>320,2,1</v>
          </cell>
          <cell r="D90" t="str">
            <v>m3</v>
          </cell>
          <cell r="E90" t="str">
            <v>SUB-BASE GRANULAR CLASE B 
(Analisis aplicado para una sub-base granular Clase B con gradación tipo SGB-50, contempla el suministro del material, cargue en cantera, transporte, extensión en capa de espesor uniforme, humedecimiento y compactación).</v>
          </cell>
          <cell r="F90" t="str">
            <v>HERMENINV</v>
          </cell>
          <cell r="G90">
            <v>0.05</v>
          </cell>
          <cell r="H90" t="str">
            <v>C0010150</v>
          </cell>
          <cell r="I90">
            <v>2.5000000000000001E-2</v>
          </cell>
          <cell r="J90" t="str">
            <v>C0010610</v>
          </cell>
          <cell r="K90">
            <v>2.5000000000000001E-2</v>
          </cell>
          <cell r="L90" t="str">
            <v>C0010923</v>
          </cell>
          <cell r="M90">
            <v>2.5000000000000001E-2</v>
          </cell>
          <cell r="N90" t="str">
            <v/>
          </cell>
          <cell r="O90" t="str">
            <v/>
          </cell>
          <cell r="P90" t="str">
            <v/>
          </cell>
          <cell r="Q90" t="str">
            <v/>
          </cell>
          <cell r="R90" t="str">
            <v/>
          </cell>
          <cell r="S90" t="str">
            <v/>
          </cell>
          <cell r="T90" t="str">
            <v/>
          </cell>
          <cell r="U90" t="str">
            <v/>
          </cell>
          <cell r="V90" t="str">
            <v/>
          </cell>
          <cell r="W90" t="str">
            <v/>
          </cell>
          <cell r="X90" t="str">
            <v/>
          </cell>
          <cell r="Y90" t="str">
            <v/>
          </cell>
          <cell r="Z90" t="str">
            <v/>
          </cell>
          <cell r="AA90" t="str">
            <v/>
          </cell>
          <cell r="AB90" t="str">
            <v/>
          </cell>
          <cell r="AC90" t="str">
            <v/>
          </cell>
          <cell r="AD90" t="str">
            <v/>
          </cell>
          <cell r="AE90" t="str">
            <v/>
          </cell>
          <cell r="AF90" t="str">
            <v/>
          </cell>
          <cell r="AG90" t="str">
            <v/>
          </cell>
          <cell r="AH90" t="str">
            <v>B0014344</v>
          </cell>
          <cell r="AI90">
            <v>1.3</v>
          </cell>
          <cell r="AJ90" t="str">
            <v>B0063200</v>
          </cell>
          <cell r="AK90">
            <v>22</v>
          </cell>
          <cell r="AL90" t="str">
            <v/>
          </cell>
          <cell r="AM90" t="str">
            <v/>
          </cell>
          <cell r="AN90" t="str">
            <v/>
          </cell>
          <cell r="AO90" t="str">
            <v/>
          </cell>
          <cell r="AP90" t="str">
            <v/>
          </cell>
          <cell r="AQ90" t="str">
            <v/>
          </cell>
          <cell r="AR90" t="str">
            <v/>
          </cell>
          <cell r="AS90" t="str">
            <v/>
          </cell>
          <cell r="AT90" t="str">
            <v/>
          </cell>
          <cell r="AU90" t="str">
            <v/>
          </cell>
          <cell r="AV90" t="str">
            <v/>
          </cell>
          <cell r="AW90" t="str">
            <v/>
          </cell>
          <cell r="AX90" t="str">
            <v/>
          </cell>
          <cell r="AY90" t="str">
            <v/>
          </cell>
          <cell r="AZ90" t="str">
            <v/>
          </cell>
          <cell r="BA90" t="str">
            <v/>
          </cell>
          <cell r="BB90" t="str">
            <v/>
          </cell>
          <cell r="BC90" t="str">
            <v/>
          </cell>
          <cell r="BD90" t="str">
            <v/>
          </cell>
          <cell r="BE90" t="str">
            <v/>
          </cell>
          <cell r="BF90" t="str">
            <v/>
          </cell>
          <cell r="BG90" t="str">
            <v/>
          </cell>
          <cell r="BH90" t="str">
            <v/>
          </cell>
          <cell r="BI90" t="str">
            <v/>
          </cell>
          <cell r="BJ90" t="str">
            <v/>
          </cell>
          <cell r="BK90" t="str">
            <v/>
          </cell>
          <cell r="BL90"/>
          <cell r="BM90"/>
          <cell r="BN90" t="str">
            <v>T0010030</v>
          </cell>
          <cell r="BO90">
            <v>1.3</v>
          </cell>
          <cell r="BP90" t="str">
            <v/>
          </cell>
          <cell r="BQ90" t="str">
            <v/>
          </cell>
          <cell r="BR90" t="str">
            <v/>
          </cell>
          <cell r="BS90" t="str">
            <v/>
          </cell>
          <cell r="BT90" t="str">
            <v/>
          </cell>
          <cell r="BU90" t="str">
            <v/>
          </cell>
          <cell r="BV90" t="str">
            <v/>
          </cell>
          <cell r="BW90" t="str">
            <v/>
          </cell>
          <cell r="BX90" t="str">
            <v>A0030020</v>
          </cell>
          <cell r="BY90">
            <v>320</v>
          </cell>
          <cell r="BZ90" t="str">
            <v/>
          </cell>
          <cell r="CA90" t="str">
            <v/>
          </cell>
          <cell r="CB90" t="str">
            <v/>
          </cell>
          <cell r="CC90" t="str">
            <v/>
          </cell>
          <cell r="CD90" t="str">
            <v/>
          </cell>
          <cell r="CE90" t="str">
            <v/>
          </cell>
          <cell r="CF90" t="str">
            <v/>
          </cell>
          <cell r="CG90" t="str">
            <v/>
          </cell>
          <cell r="CH90" t="str">
            <v/>
          </cell>
          <cell r="CI90" t="str">
            <v/>
          </cell>
          <cell r="CJ90" t="str">
            <v/>
          </cell>
          <cell r="CK90" t="str">
            <v/>
          </cell>
          <cell r="CL90" t="str">
            <v/>
          </cell>
          <cell r="CM90" t="str">
            <v/>
          </cell>
          <cell r="CN90" t="str">
            <v/>
          </cell>
          <cell r="CO90" t="str">
            <v/>
          </cell>
          <cell r="CP90" t="str">
            <v/>
          </cell>
          <cell r="CQ90" t="str">
            <v/>
          </cell>
          <cell r="CR90" t="str">
            <v/>
          </cell>
          <cell r="CS90" t="str">
            <v>Nota 1: Este solo es un Análisis de Precios Unitario de referencia. De ser necesario, se debe ajustar a las particularidades de cada proyecto.
Nota 2: Cuando se trate de Análisis de precios unitarios correspondientes a ítems de la propuesta económica apro</v>
          </cell>
          <cell r="CT90" t="str">
            <v>A</v>
          </cell>
        </row>
        <row r="91">
          <cell r="C91" t="str">
            <v>320,2,2</v>
          </cell>
          <cell r="D91" t="str">
            <v>m3</v>
          </cell>
          <cell r="E91" t="str">
            <v>SUB-BASE GRANULAR CLASE B 
(Analisis aplicado para una sub-base granular Clase B con gradación tipo SGB-38, contempla el suministro del material, cargue en cantera, transporte, extensión en capa de espesor uniforme, humedecimiento y compactación).</v>
          </cell>
          <cell r="F91" t="str">
            <v>HERMENINV</v>
          </cell>
          <cell r="G91">
            <v>0.05</v>
          </cell>
          <cell r="H91" t="str">
            <v>C0010150</v>
          </cell>
          <cell r="I91">
            <v>2.5000000000000001E-2</v>
          </cell>
          <cell r="J91" t="str">
            <v>C0010610</v>
          </cell>
          <cell r="K91">
            <v>2.5000000000000001E-2</v>
          </cell>
          <cell r="L91" t="str">
            <v>C0010923</v>
          </cell>
          <cell r="M91">
            <v>2.5000000000000001E-2</v>
          </cell>
          <cell r="N91" t="str">
            <v/>
          </cell>
          <cell r="O91" t="str">
            <v/>
          </cell>
          <cell r="P91" t="str">
            <v/>
          </cell>
          <cell r="Q91" t="str">
            <v/>
          </cell>
          <cell r="R91" t="str">
            <v/>
          </cell>
          <cell r="S91" t="str">
            <v/>
          </cell>
          <cell r="T91" t="str">
            <v/>
          </cell>
          <cell r="U91" t="str">
            <v/>
          </cell>
          <cell r="V91" t="str">
            <v/>
          </cell>
          <cell r="W91" t="str">
            <v/>
          </cell>
          <cell r="X91" t="str">
            <v/>
          </cell>
          <cell r="Y91" t="str">
            <v/>
          </cell>
          <cell r="Z91" t="str">
            <v/>
          </cell>
          <cell r="AA91" t="str">
            <v/>
          </cell>
          <cell r="AB91" t="str">
            <v/>
          </cell>
          <cell r="AC91" t="str">
            <v/>
          </cell>
          <cell r="AD91" t="str">
            <v/>
          </cell>
          <cell r="AE91" t="str">
            <v/>
          </cell>
          <cell r="AF91" t="str">
            <v/>
          </cell>
          <cell r="AG91" t="str">
            <v/>
          </cell>
          <cell r="AH91" t="str">
            <v>B0014343</v>
          </cell>
          <cell r="AI91">
            <v>1.3</v>
          </cell>
          <cell r="AJ91" t="str">
            <v>B0063200</v>
          </cell>
          <cell r="AK91">
            <v>22</v>
          </cell>
          <cell r="AL91" t="str">
            <v/>
          </cell>
          <cell r="AM91" t="str">
            <v/>
          </cell>
          <cell r="AN91" t="str">
            <v/>
          </cell>
          <cell r="AO91" t="str">
            <v/>
          </cell>
          <cell r="AP91" t="str">
            <v/>
          </cell>
          <cell r="AQ91" t="str">
            <v/>
          </cell>
          <cell r="AR91" t="str">
            <v/>
          </cell>
          <cell r="AS91" t="str">
            <v/>
          </cell>
          <cell r="AT91" t="str">
            <v/>
          </cell>
          <cell r="AU91" t="str">
            <v/>
          </cell>
          <cell r="AV91" t="str">
            <v/>
          </cell>
          <cell r="AW91" t="str">
            <v/>
          </cell>
          <cell r="AX91" t="str">
            <v/>
          </cell>
          <cell r="AY91" t="str">
            <v/>
          </cell>
          <cell r="AZ91" t="str">
            <v/>
          </cell>
          <cell r="BA91" t="str">
            <v/>
          </cell>
          <cell r="BB91" t="str">
            <v/>
          </cell>
          <cell r="BC91" t="str">
            <v/>
          </cell>
          <cell r="BD91" t="str">
            <v/>
          </cell>
          <cell r="BE91" t="str">
            <v/>
          </cell>
          <cell r="BF91" t="str">
            <v/>
          </cell>
          <cell r="BG91" t="str">
            <v/>
          </cell>
          <cell r="BH91" t="str">
            <v/>
          </cell>
          <cell r="BI91" t="str">
            <v/>
          </cell>
          <cell r="BJ91" t="str">
            <v/>
          </cell>
          <cell r="BK91" t="str">
            <v/>
          </cell>
          <cell r="BL91"/>
          <cell r="BM91"/>
          <cell r="BN91" t="str">
            <v>T0010030</v>
          </cell>
          <cell r="BO91">
            <v>1.3</v>
          </cell>
          <cell r="BP91" t="str">
            <v/>
          </cell>
          <cell r="BQ91" t="str">
            <v/>
          </cell>
          <cell r="BR91" t="str">
            <v/>
          </cell>
          <cell r="BS91" t="str">
            <v/>
          </cell>
          <cell r="BT91" t="str">
            <v/>
          </cell>
          <cell r="BU91" t="str">
            <v/>
          </cell>
          <cell r="BV91" t="str">
            <v/>
          </cell>
          <cell r="BW91" t="str">
            <v/>
          </cell>
          <cell r="BX91" t="str">
            <v>A0030020</v>
          </cell>
          <cell r="BY91">
            <v>320</v>
          </cell>
          <cell r="BZ91" t="str">
            <v/>
          </cell>
          <cell r="CA91" t="str">
            <v/>
          </cell>
          <cell r="CB91" t="str">
            <v/>
          </cell>
          <cell r="CC91" t="str">
            <v/>
          </cell>
          <cell r="CD91" t="str">
            <v/>
          </cell>
          <cell r="CE91" t="str">
            <v/>
          </cell>
          <cell r="CF91" t="str">
            <v/>
          </cell>
          <cell r="CG91" t="str">
            <v/>
          </cell>
          <cell r="CH91" t="str">
            <v/>
          </cell>
          <cell r="CI91" t="str">
            <v/>
          </cell>
          <cell r="CJ91" t="str">
            <v/>
          </cell>
          <cell r="CK91" t="str">
            <v/>
          </cell>
          <cell r="CL91" t="str">
            <v/>
          </cell>
          <cell r="CM91" t="str">
            <v/>
          </cell>
          <cell r="CN91" t="str">
            <v/>
          </cell>
          <cell r="CO91" t="str">
            <v/>
          </cell>
          <cell r="CP91" t="str">
            <v/>
          </cell>
          <cell r="CQ91" t="str">
            <v/>
          </cell>
          <cell r="CR91" t="str">
            <v/>
          </cell>
          <cell r="CS91" t="str">
            <v>Nota 1: Este solo es un Análisis de Precios Unitario de referencia. De ser necesario, se debe ajustar a las particularidades de cada proyecto.
Nota 2: Cuando se trate de Análisis de precios unitarios correspondientes a ítems de la propuesta económica apro</v>
          </cell>
          <cell r="CT91" t="str">
            <v>A</v>
          </cell>
        </row>
        <row r="92">
          <cell r="C92" t="str">
            <v>320,3,1</v>
          </cell>
          <cell r="D92" t="str">
            <v>m3</v>
          </cell>
          <cell r="E92" t="str">
            <v>SUBBASE GRANULAR CLASE C 
(Analisis aplicado para una sub-base granular Clase C con gradación tipo SGB-50, contempla el suministro del material, cargue en cantera, transporte, extensión en capa de espesor uniforme, humedecimiento y compactación).</v>
          </cell>
          <cell r="F92" t="str">
            <v>HERMENINV</v>
          </cell>
          <cell r="G92">
            <v>0.05</v>
          </cell>
          <cell r="H92" t="str">
            <v>C0010150</v>
          </cell>
          <cell r="I92">
            <v>2.5000000000000001E-2</v>
          </cell>
          <cell r="J92" t="str">
            <v>C0010610</v>
          </cell>
          <cell r="K92">
            <v>2.5000000000000001E-2</v>
          </cell>
          <cell r="L92" t="str">
            <v>C0010923</v>
          </cell>
          <cell r="M92">
            <v>2.5000000000000001E-2</v>
          </cell>
          <cell r="N92" t="str">
            <v/>
          </cell>
          <cell r="O92" t="str">
            <v/>
          </cell>
          <cell r="P92" t="str">
            <v/>
          </cell>
          <cell r="Q92" t="str">
            <v/>
          </cell>
          <cell r="R92" t="str">
            <v/>
          </cell>
          <cell r="S92" t="str">
            <v/>
          </cell>
          <cell r="T92" t="str">
            <v/>
          </cell>
          <cell r="U92" t="str">
            <v/>
          </cell>
          <cell r="V92" t="str">
            <v/>
          </cell>
          <cell r="W92" t="str">
            <v/>
          </cell>
          <cell r="X92" t="str">
            <v/>
          </cell>
          <cell r="Y92" t="str">
            <v/>
          </cell>
          <cell r="Z92" t="str">
            <v/>
          </cell>
          <cell r="AA92" t="str">
            <v/>
          </cell>
          <cell r="AB92" t="str">
            <v/>
          </cell>
          <cell r="AC92" t="str">
            <v/>
          </cell>
          <cell r="AD92" t="str">
            <v/>
          </cell>
          <cell r="AE92" t="str">
            <v/>
          </cell>
          <cell r="AF92" t="str">
            <v/>
          </cell>
          <cell r="AG92" t="str">
            <v/>
          </cell>
          <cell r="AH92" t="str">
            <v>B0014347</v>
          </cell>
          <cell r="AI92">
            <v>1.3</v>
          </cell>
          <cell r="AJ92" t="str">
            <v>B0063200</v>
          </cell>
          <cell r="AK92">
            <v>22</v>
          </cell>
          <cell r="AL92" t="str">
            <v/>
          </cell>
          <cell r="AM92" t="str">
            <v/>
          </cell>
          <cell r="AN92" t="str">
            <v/>
          </cell>
          <cell r="AO92" t="str">
            <v/>
          </cell>
          <cell r="AP92" t="str">
            <v/>
          </cell>
          <cell r="AQ92" t="str">
            <v/>
          </cell>
          <cell r="AR92" t="str">
            <v/>
          </cell>
          <cell r="AS92" t="str">
            <v/>
          </cell>
          <cell r="AT92" t="str">
            <v/>
          </cell>
          <cell r="AU92" t="str">
            <v/>
          </cell>
          <cell r="AV92" t="str">
            <v/>
          </cell>
          <cell r="AW92" t="str">
            <v/>
          </cell>
          <cell r="AX92" t="str">
            <v/>
          </cell>
          <cell r="AY92" t="str">
            <v/>
          </cell>
          <cell r="AZ92" t="str">
            <v/>
          </cell>
          <cell r="BA92" t="str">
            <v/>
          </cell>
          <cell r="BB92" t="str">
            <v/>
          </cell>
          <cell r="BC92" t="str">
            <v/>
          </cell>
          <cell r="BD92" t="str">
            <v/>
          </cell>
          <cell r="BE92" t="str">
            <v/>
          </cell>
          <cell r="BF92" t="str">
            <v/>
          </cell>
          <cell r="BG92" t="str">
            <v/>
          </cell>
          <cell r="BH92" t="str">
            <v/>
          </cell>
          <cell r="BI92" t="str">
            <v/>
          </cell>
          <cell r="BJ92" t="str">
            <v/>
          </cell>
          <cell r="BK92" t="str">
            <v/>
          </cell>
          <cell r="BL92"/>
          <cell r="BM92"/>
          <cell r="BN92" t="str">
            <v>T0010030</v>
          </cell>
          <cell r="BO92">
            <v>1.3</v>
          </cell>
          <cell r="BP92" t="str">
            <v/>
          </cell>
          <cell r="BQ92" t="str">
            <v/>
          </cell>
          <cell r="BR92" t="str">
            <v/>
          </cell>
          <cell r="BS92" t="str">
            <v/>
          </cell>
          <cell r="BT92" t="str">
            <v/>
          </cell>
          <cell r="BU92" t="str">
            <v/>
          </cell>
          <cell r="BV92" t="str">
            <v/>
          </cell>
          <cell r="BW92" t="str">
            <v/>
          </cell>
          <cell r="BX92" t="str">
            <v>A0030020</v>
          </cell>
          <cell r="BY92">
            <v>320</v>
          </cell>
          <cell r="BZ92" t="str">
            <v/>
          </cell>
          <cell r="CA92" t="str">
            <v/>
          </cell>
          <cell r="CB92" t="str">
            <v/>
          </cell>
          <cell r="CC92" t="str">
            <v/>
          </cell>
          <cell r="CD92" t="str">
            <v/>
          </cell>
          <cell r="CE92" t="str">
            <v/>
          </cell>
          <cell r="CF92" t="str">
            <v/>
          </cell>
          <cell r="CG92" t="str">
            <v/>
          </cell>
          <cell r="CH92" t="str">
            <v/>
          </cell>
          <cell r="CI92" t="str">
            <v/>
          </cell>
          <cell r="CJ92" t="str">
            <v/>
          </cell>
          <cell r="CK92" t="str">
            <v/>
          </cell>
          <cell r="CL92" t="str">
            <v/>
          </cell>
          <cell r="CM92" t="str">
            <v/>
          </cell>
          <cell r="CN92" t="str">
            <v/>
          </cell>
          <cell r="CO92" t="str">
            <v/>
          </cell>
          <cell r="CP92" t="str">
            <v/>
          </cell>
          <cell r="CQ92" t="str">
            <v/>
          </cell>
          <cell r="CR92" t="str">
            <v/>
          </cell>
          <cell r="CS92" t="str">
            <v>Nota 1: Este solo es un Análisis de Precios Unitario de referencia. De ser necesario, se debe ajustar a las particularidades de cada proyecto.
Nota 2: Cuando se trate de Análisis de precios unitarios correspondientes a ítems de la propuesta económica apro</v>
          </cell>
          <cell r="CT92" t="str">
            <v>A</v>
          </cell>
        </row>
        <row r="93">
          <cell r="C93" t="str">
            <v>320,3,2</v>
          </cell>
          <cell r="D93" t="str">
            <v>m3</v>
          </cell>
          <cell r="E93" t="str">
            <v>SUBBASE GRANULAR CLASE C 
(Analisis aplicado para una sub-base granular Clase C con gradación tipo SGB-38, contempla el suministro del material, cargue en cantera, transporte, extensión en capa de espesor uniforme, humedecimiento y compactación).</v>
          </cell>
          <cell r="F93" t="str">
            <v>HERMENINV</v>
          </cell>
          <cell r="G93">
            <v>0.05</v>
          </cell>
          <cell r="H93" t="str">
            <v>C0010150</v>
          </cell>
          <cell r="I93">
            <v>2.5000000000000001E-2</v>
          </cell>
          <cell r="J93" t="str">
            <v>C0010610</v>
          </cell>
          <cell r="K93">
            <v>2.5000000000000001E-2</v>
          </cell>
          <cell r="L93" t="str">
            <v>C0010923</v>
          </cell>
          <cell r="M93">
            <v>2.5000000000000001E-2</v>
          </cell>
          <cell r="N93" t="str">
            <v/>
          </cell>
          <cell r="O93" t="str">
            <v/>
          </cell>
          <cell r="P93" t="str">
            <v/>
          </cell>
          <cell r="Q93" t="str">
            <v/>
          </cell>
          <cell r="R93" t="str">
            <v/>
          </cell>
          <cell r="S93" t="str">
            <v/>
          </cell>
          <cell r="T93" t="str">
            <v/>
          </cell>
          <cell r="U93" t="str">
            <v/>
          </cell>
          <cell r="V93" t="str">
            <v/>
          </cell>
          <cell r="W93" t="str">
            <v/>
          </cell>
          <cell r="X93" t="str">
            <v/>
          </cell>
          <cell r="Y93" t="str">
            <v/>
          </cell>
          <cell r="Z93" t="str">
            <v/>
          </cell>
          <cell r="AA93" t="str">
            <v/>
          </cell>
          <cell r="AB93" t="str">
            <v/>
          </cell>
          <cell r="AC93" t="str">
            <v/>
          </cell>
          <cell r="AD93" t="str">
            <v/>
          </cell>
          <cell r="AE93" t="str">
            <v/>
          </cell>
          <cell r="AF93" t="str">
            <v/>
          </cell>
          <cell r="AG93" t="str">
            <v/>
          </cell>
          <cell r="AH93" t="str">
            <v>B0014346</v>
          </cell>
          <cell r="AI93">
            <v>1.3</v>
          </cell>
          <cell r="AJ93" t="str">
            <v>B0063200</v>
          </cell>
          <cell r="AK93">
            <v>22</v>
          </cell>
          <cell r="AL93" t="str">
            <v/>
          </cell>
          <cell r="AM93" t="str">
            <v/>
          </cell>
          <cell r="AN93" t="str">
            <v/>
          </cell>
          <cell r="AO93" t="str">
            <v/>
          </cell>
          <cell r="AP93" t="str">
            <v/>
          </cell>
          <cell r="AQ93" t="str">
            <v/>
          </cell>
          <cell r="AR93" t="str">
            <v/>
          </cell>
          <cell r="AS93" t="str">
            <v/>
          </cell>
          <cell r="AT93" t="str">
            <v/>
          </cell>
          <cell r="AU93" t="str">
            <v/>
          </cell>
          <cell r="AV93" t="str">
            <v/>
          </cell>
          <cell r="AW93" t="str">
            <v/>
          </cell>
          <cell r="AX93" t="str">
            <v/>
          </cell>
          <cell r="AY93" t="str">
            <v/>
          </cell>
          <cell r="AZ93" t="str">
            <v/>
          </cell>
          <cell r="BA93" t="str">
            <v/>
          </cell>
          <cell r="BB93" t="str">
            <v/>
          </cell>
          <cell r="BC93" t="str">
            <v/>
          </cell>
          <cell r="BD93" t="str">
            <v/>
          </cell>
          <cell r="BE93" t="str">
            <v/>
          </cell>
          <cell r="BF93" t="str">
            <v/>
          </cell>
          <cell r="BG93" t="str">
            <v/>
          </cell>
          <cell r="BH93" t="str">
            <v/>
          </cell>
          <cell r="BI93" t="str">
            <v/>
          </cell>
          <cell r="BJ93" t="str">
            <v/>
          </cell>
          <cell r="BK93" t="str">
            <v/>
          </cell>
          <cell r="BL93"/>
          <cell r="BM93"/>
          <cell r="BN93" t="str">
            <v>T0010030</v>
          </cell>
          <cell r="BO93">
            <v>1.3</v>
          </cell>
          <cell r="BP93" t="str">
            <v/>
          </cell>
          <cell r="BQ93" t="str">
            <v/>
          </cell>
          <cell r="BR93" t="str">
            <v/>
          </cell>
          <cell r="BS93" t="str">
            <v/>
          </cell>
          <cell r="BT93" t="str">
            <v/>
          </cell>
          <cell r="BU93" t="str">
            <v/>
          </cell>
          <cell r="BV93" t="str">
            <v/>
          </cell>
          <cell r="BW93" t="str">
            <v/>
          </cell>
          <cell r="BX93" t="str">
            <v>A0030020</v>
          </cell>
          <cell r="BY93">
            <v>320</v>
          </cell>
          <cell r="BZ93" t="str">
            <v/>
          </cell>
          <cell r="CA93" t="str">
            <v/>
          </cell>
          <cell r="CB93" t="str">
            <v/>
          </cell>
          <cell r="CC93" t="str">
            <v/>
          </cell>
          <cell r="CD93" t="str">
            <v/>
          </cell>
          <cell r="CE93" t="str">
            <v/>
          </cell>
          <cell r="CF93" t="str">
            <v/>
          </cell>
          <cell r="CG93" t="str">
            <v/>
          </cell>
          <cell r="CH93" t="str">
            <v/>
          </cell>
          <cell r="CI93" t="str">
            <v/>
          </cell>
          <cell r="CJ93" t="str">
            <v/>
          </cell>
          <cell r="CK93" t="str">
            <v/>
          </cell>
          <cell r="CL93" t="str">
            <v/>
          </cell>
          <cell r="CM93" t="str">
            <v/>
          </cell>
          <cell r="CN93" t="str">
            <v/>
          </cell>
          <cell r="CO93" t="str">
            <v/>
          </cell>
          <cell r="CP93" t="str">
            <v/>
          </cell>
          <cell r="CQ93" t="str">
            <v/>
          </cell>
          <cell r="CR93" t="str">
            <v/>
          </cell>
          <cell r="CS93" t="str">
            <v>Nota 1: Este solo es un Análisis de Precios Unitario de referencia. De ser necesario, se debe ajustar a las particularidades de cada proyecto.
Nota 2: Cuando se trate de Análisis de precios unitarios correspondientes a ítems de la propuesta económica apro</v>
          </cell>
          <cell r="CT93" t="str">
            <v>A</v>
          </cell>
        </row>
        <row r="94">
          <cell r="C94" t="str">
            <v>320,4,1</v>
          </cell>
          <cell r="D94" t="str">
            <v>m3</v>
          </cell>
          <cell r="E94" t="str">
            <v>SUB-BASE GRANULAR  PARA BACHEO CLASE A 
(Analisis aplicado para la colocación localizada de subbase granular clase A con gradación tipo SGB-50 en zonas de bacheo, sobre estructura deteriorada o removida de pavimentos, contempla el suministro del material,</v>
          </cell>
          <cell r="F94" t="str">
            <v>HERMENINV</v>
          </cell>
          <cell r="G94">
            <v>0.05</v>
          </cell>
          <cell r="H94" t="str">
            <v>C0010200</v>
          </cell>
          <cell r="I94">
            <v>0.25</v>
          </cell>
          <cell r="J94" t="str">
            <v/>
          </cell>
          <cell r="K94" t="str">
            <v/>
          </cell>
          <cell r="L94" t="str">
            <v/>
          </cell>
          <cell r="M94" t="str">
            <v/>
          </cell>
          <cell r="N94" t="str">
            <v/>
          </cell>
          <cell r="O94" t="str">
            <v/>
          </cell>
          <cell r="P94" t="str">
            <v/>
          </cell>
          <cell r="Q94" t="str">
            <v/>
          </cell>
          <cell r="R94" t="str">
            <v/>
          </cell>
          <cell r="S94" t="str">
            <v/>
          </cell>
          <cell r="T94" t="str">
            <v/>
          </cell>
          <cell r="U94" t="str">
            <v/>
          </cell>
          <cell r="V94" t="str">
            <v/>
          </cell>
          <cell r="W94" t="str">
            <v/>
          </cell>
          <cell r="X94" t="str">
            <v/>
          </cell>
          <cell r="Y94" t="str">
            <v/>
          </cell>
          <cell r="Z94" t="str">
            <v/>
          </cell>
          <cell r="AA94" t="str">
            <v/>
          </cell>
          <cell r="AB94" t="str">
            <v/>
          </cell>
          <cell r="AC94" t="str">
            <v/>
          </cell>
          <cell r="AD94" t="str">
            <v/>
          </cell>
          <cell r="AE94" t="str">
            <v/>
          </cell>
          <cell r="AF94" t="str">
            <v/>
          </cell>
          <cell r="AG94" t="str">
            <v/>
          </cell>
          <cell r="AH94" t="str">
            <v>B0014342</v>
          </cell>
          <cell r="AI94">
            <v>1.3</v>
          </cell>
          <cell r="AJ94" t="str">
            <v>B0063200</v>
          </cell>
          <cell r="AK94">
            <v>22</v>
          </cell>
          <cell r="AL94" t="str">
            <v/>
          </cell>
          <cell r="AM94" t="str">
            <v/>
          </cell>
          <cell r="AN94" t="str">
            <v/>
          </cell>
          <cell r="AO94" t="str">
            <v/>
          </cell>
          <cell r="AP94" t="str">
            <v/>
          </cell>
          <cell r="AQ94" t="str">
            <v/>
          </cell>
          <cell r="AR94" t="str">
            <v/>
          </cell>
          <cell r="AS94" t="str">
            <v/>
          </cell>
          <cell r="AT94" t="str">
            <v/>
          </cell>
          <cell r="AU94" t="str">
            <v/>
          </cell>
          <cell r="AV94" t="str">
            <v/>
          </cell>
          <cell r="AW94" t="str">
            <v/>
          </cell>
          <cell r="AX94" t="str">
            <v/>
          </cell>
          <cell r="AY94" t="str">
            <v/>
          </cell>
          <cell r="AZ94" t="str">
            <v/>
          </cell>
          <cell r="BA94" t="str">
            <v/>
          </cell>
          <cell r="BB94" t="str">
            <v/>
          </cell>
          <cell r="BC94" t="str">
            <v/>
          </cell>
          <cell r="BD94" t="str">
            <v/>
          </cell>
          <cell r="BE94" t="str">
            <v/>
          </cell>
          <cell r="BF94" t="str">
            <v/>
          </cell>
          <cell r="BG94" t="str">
            <v/>
          </cell>
          <cell r="BH94" t="str">
            <v/>
          </cell>
          <cell r="BI94" t="str">
            <v/>
          </cell>
          <cell r="BJ94" t="str">
            <v/>
          </cell>
          <cell r="BK94" t="str">
            <v/>
          </cell>
          <cell r="BL94"/>
          <cell r="BM94"/>
          <cell r="BN94" t="str">
            <v>T0010030</v>
          </cell>
          <cell r="BO94">
            <v>1.3</v>
          </cell>
          <cell r="BP94" t="str">
            <v/>
          </cell>
          <cell r="BQ94" t="str">
            <v/>
          </cell>
          <cell r="BR94" t="str">
            <v/>
          </cell>
          <cell r="BS94" t="str">
            <v/>
          </cell>
          <cell r="BT94" t="str">
            <v/>
          </cell>
          <cell r="BU94" t="str">
            <v/>
          </cell>
          <cell r="BV94" t="str">
            <v/>
          </cell>
          <cell r="BW94" t="str">
            <v/>
          </cell>
          <cell r="BX94" t="str">
            <v>A0030040</v>
          </cell>
          <cell r="BY94">
            <v>32</v>
          </cell>
          <cell r="BZ94" t="str">
            <v/>
          </cell>
          <cell r="CA94" t="str">
            <v/>
          </cell>
          <cell r="CB94" t="str">
            <v/>
          </cell>
          <cell r="CC94" t="str">
            <v/>
          </cell>
          <cell r="CD94" t="str">
            <v/>
          </cell>
          <cell r="CE94" t="str">
            <v/>
          </cell>
          <cell r="CF94" t="str">
            <v/>
          </cell>
          <cell r="CG94" t="str">
            <v/>
          </cell>
          <cell r="CH94" t="str">
            <v/>
          </cell>
          <cell r="CI94" t="str">
            <v/>
          </cell>
          <cell r="CJ94" t="str">
            <v/>
          </cell>
          <cell r="CK94" t="str">
            <v/>
          </cell>
          <cell r="CL94" t="str">
            <v/>
          </cell>
          <cell r="CM94" t="str">
            <v/>
          </cell>
          <cell r="CN94" t="str">
            <v/>
          </cell>
          <cell r="CO94" t="str">
            <v/>
          </cell>
          <cell r="CP94" t="str">
            <v/>
          </cell>
          <cell r="CQ94" t="str">
            <v/>
          </cell>
          <cell r="CR94" t="str">
            <v/>
          </cell>
          <cell r="CS94" t="str">
            <v>Nota 1: Este solo es un Análisis de Precios Unitario de referencia. De ser necesario, se debe ajustar a las particularidades de cada proyecto.
Nota 2: Cuando se trate de Análisis de precios unitarios correspondientes a ítems de la propuesta económica apro</v>
          </cell>
          <cell r="CT94" t="str">
            <v>B</v>
          </cell>
        </row>
        <row r="95">
          <cell r="C95" t="str">
            <v>320,4,2</v>
          </cell>
          <cell r="D95" t="str">
            <v>m3</v>
          </cell>
          <cell r="E95" t="str">
            <v xml:space="preserve">SUB-BASE GRANULAR  PARA BACHEO CLASE A
(Analisis aplicado para la colocación localizada de subbase granular clase A con gradación tipo SGB-38 en zonas de bacheo, sobre estructura deteriorada o removida de pavimentos, contempla el suministro del material, </v>
          </cell>
          <cell r="F95" t="str">
            <v>HERMENINV</v>
          </cell>
          <cell r="G95">
            <v>0.05</v>
          </cell>
          <cell r="H95" t="str">
            <v>C0010200</v>
          </cell>
          <cell r="I95">
            <v>0.25</v>
          </cell>
          <cell r="J95" t="str">
            <v/>
          </cell>
          <cell r="K95" t="str">
            <v/>
          </cell>
          <cell r="L95" t="str">
            <v/>
          </cell>
          <cell r="M95" t="str">
            <v/>
          </cell>
          <cell r="N95" t="str">
            <v/>
          </cell>
          <cell r="O95" t="str">
            <v/>
          </cell>
          <cell r="P95" t="str">
            <v/>
          </cell>
          <cell r="Q95" t="str">
            <v/>
          </cell>
          <cell r="R95" t="str">
            <v/>
          </cell>
          <cell r="S95" t="str">
            <v/>
          </cell>
          <cell r="T95" t="str">
            <v/>
          </cell>
          <cell r="U95" t="str">
            <v/>
          </cell>
          <cell r="V95" t="str">
            <v/>
          </cell>
          <cell r="W95" t="str">
            <v/>
          </cell>
          <cell r="X95" t="str">
            <v/>
          </cell>
          <cell r="Y95" t="str">
            <v/>
          </cell>
          <cell r="Z95" t="str">
            <v/>
          </cell>
          <cell r="AA95" t="str">
            <v/>
          </cell>
          <cell r="AB95" t="str">
            <v/>
          </cell>
          <cell r="AC95" t="str">
            <v/>
          </cell>
          <cell r="AD95" t="str">
            <v/>
          </cell>
          <cell r="AE95" t="str">
            <v/>
          </cell>
          <cell r="AF95" t="str">
            <v/>
          </cell>
          <cell r="AG95" t="str">
            <v/>
          </cell>
          <cell r="AH95" t="str">
            <v>B0014341</v>
          </cell>
          <cell r="AI95">
            <v>1.3</v>
          </cell>
          <cell r="AJ95" t="str">
            <v>B0063200</v>
          </cell>
          <cell r="AK95">
            <v>22</v>
          </cell>
          <cell r="AL95" t="str">
            <v/>
          </cell>
          <cell r="AM95" t="str">
            <v/>
          </cell>
          <cell r="AN95" t="str">
            <v/>
          </cell>
          <cell r="AO95" t="str">
            <v/>
          </cell>
          <cell r="AP95" t="str">
            <v/>
          </cell>
          <cell r="AQ95" t="str">
            <v/>
          </cell>
          <cell r="AR95" t="str">
            <v/>
          </cell>
          <cell r="AS95" t="str">
            <v/>
          </cell>
          <cell r="AT95" t="str">
            <v/>
          </cell>
          <cell r="AU95" t="str">
            <v/>
          </cell>
          <cell r="AV95" t="str">
            <v/>
          </cell>
          <cell r="AW95" t="str">
            <v/>
          </cell>
          <cell r="AX95" t="str">
            <v/>
          </cell>
          <cell r="AY95" t="str">
            <v/>
          </cell>
          <cell r="AZ95" t="str">
            <v/>
          </cell>
          <cell r="BA95" t="str">
            <v/>
          </cell>
          <cell r="BB95" t="str">
            <v/>
          </cell>
          <cell r="BC95" t="str">
            <v/>
          </cell>
          <cell r="BD95" t="str">
            <v/>
          </cell>
          <cell r="BE95" t="str">
            <v/>
          </cell>
          <cell r="BF95" t="str">
            <v/>
          </cell>
          <cell r="BG95" t="str">
            <v/>
          </cell>
          <cell r="BH95" t="str">
            <v/>
          </cell>
          <cell r="BI95" t="str">
            <v/>
          </cell>
          <cell r="BJ95" t="str">
            <v/>
          </cell>
          <cell r="BK95" t="str">
            <v/>
          </cell>
          <cell r="BL95"/>
          <cell r="BM95"/>
          <cell r="BN95" t="str">
            <v>T0010030</v>
          </cell>
          <cell r="BO95">
            <v>1.3</v>
          </cell>
          <cell r="BP95" t="str">
            <v/>
          </cell>
          <cell r="BQ95" t="str">
            <v/>
          </cell>
          <cell r="BR95" t="str">
            <v/>
          </cell>
          <cell r="BS95" t="str">
            <v/>
          </cell>
          <cell r="BT95" t="str">
            <v/>
          </cell>
          <cell r="BU95" t="str">
            <v/>
          </cell>
          <cell r="BV95" t="str">
            <v/>
          </cell>
          <cell r="BW95" t="str">
            <v/>
          </cell>
          <cell r="BX95" t="str">
            <v>A0030040</v>
          </cell>
          <cell r="BY95">
            <v>32</v>
          </cell>
          <cell r="BZ95" t="str">
            <v/>
          </cell>
          <cell r="CA95" t="str">
            <v/>
          </cell>
          <cell r="CB95" t="str">
            <v/>
          </cell>
          <cell r="CC95" t="str">
            <v/>
          </cell>
          <cell r="CD95" t="str">
            <v/>
          </cell>
          <cell r="CE95" t="str">
            <v/>
          </cell>
          <cell r="CF95" t="str">
            <v/>
          </cell>
          <cell r="CG95" t="str">
            <v/>
          </cell>
          <cell r="CH95" t="str">
            <v/>
          </cell>
          <cell r="CI95" t="str">
            <v/>
          </cell>
          <cell r="CJ95" t="str">
            <v/>
          </cell>
          <cell r="CK95" t="str">
            <v/>
          </cell>
          <cell r="CL95" t="str">
            <v/>
          </cell>
          <cell r="CM95" t="str">
            <v/>
          </cell>
          <cell r="CN95" t="str">
            <v/>
          </cell>
          <cell r="CO95" t="str">
            <v/>
          </cell>
          <cell r="CP95" t="str">
            <v/>
          </cell>
          <cell r="CQ95" t="str">
            <v/>
          </cell>
          <cell r="CR95" t="str">
            <v/>
          </cell>
          <cell r="CS95" t="str">
            <v>Nota 1: Este solo es un Análisis de Precios Unitario de referencia. De ser necesario, se debe ajustar a las particularidades de cada proyecto.
Nota 2: Cuando se trate de Análisis de precios unitarios correspondientes a ítems de la propuesta económica apro</v>
          </cell>
          <cell r="CT95" t="str">
            <v>B</v>
          </cell>
        </row>
        <row r="96">
          <cell r="C96" t="str">
            <v>320,5,1</v>
          </cell>
          <cell r="D96" t="str">
            <v>m3</v>
          </cell>
          <cell r="E96" t="str">
            <v>SUB-BASE GRANULAR  PARA BACHEO CLASE B
(Analisis aplicado para la colocación localizada de subbase granular clase B con gradación tipo SGB-50 en zonas de bacheo, contempla el suministro del material, cargue en cantera, transporte, extensión en capa de esp</v>
          </cell>
          <cell r="F96" t="str">
            <v>HERMENINV</v>
          </cell>
          <cell r="G96">
            <v>0.05</v>
          </cell>
          <cell r="H96" t="str">
            <v>C0010200</v>
          </cell>
          <cell r="I96">
            <v>0.25</v>
          </cell>
          <cell r="J96" t="str">
            <v/>
          </cell>
          <cell r="K96" t="str">
            <v/>
          </cell>
          <cell r="L96" t="str">
            <v/>
          </cell>
          <cell r="M96" t="str">
            <v/>
          </cell>
          <cell r="N96" t="str">
            <v/>
          </cell>
          <cell r="O96" t="str">
            <v/>
          </cell>
          <cell r="P96" t="str">
            <v/>
          </cell>
          <cell r="Q96" t="str">
            <v/>
          </cell>
          <cell r="R96" t="str">
            <v/>
          </cell>
          <cell r="S96" t="str">
            <v/>
          </cell>
          <cell r="T96" t="str">
            <v/>
          </cell>
          <cell r="U96" t="str">
            <v/>
          </cell>
          <cell r="V96" t="str">
            <v/>
          </cell>
          <cell r="W96" t="str">
            <v/>
          </cell>
          <cell r="X96" t="str">
            <v/>
          </cell>
          <cell r="Y96" t="str">
            <v/>
          </cell>
          <cell r="Z96" t="str">
            <v/>
          </cell>
          <cell r="AA96" t="str">
            <v/>
          </cell>
          <cell r="AB96" t="str">
            <v/>
          </cell>
          <cell r="AC96" t="str">
            <v/>
          </cell>
          <cell r="AD96" t="str">
            <v/>
          </cell>
          <cell r="AE96" t="str">
            <v/>
          </cell>
          <cell r="AF96" t="str">
            <v/>
          </cell>
          <cell r="AG96" t="str">
            <v/>
          </cell>
          <cell r="AH96" t="str">
            <v>B0014344</v>
          </cell>
          <cell r="AI96">
            <v>1.3</v>
          </cell>
          <cell r="AJ96" t="str">
            <v>B0063200</v>
          </cell>
          <cell r="AK96">
            <v>22</v>
          </cell>
          <cell r="AL96" t="str">
            <v/>
          </cell>
          <cell r="AM96" t="str">
            <v/>
          </cell>
          <cell r="AN96" t="str">
            <v/>
          </cell>
          <cell r="AO96" t="str">
            <v/>
          </cell>
          <cell r="AP96" t="str">
            <v/>
          </cell>
          <cell r="AQ96" t="str">
            <v/>
          </cell>
          <cell r="AR96" t="str">
            <v/>
          </cell>
          <cell r="AS96" t="str">
            <v/>
          </cell>
          <cell r="AT96" t="str">
            <v/>
          </cell>
          <cell r="AU96" t="str">
            <v/>
          </cell>
          <cell r="AV96" t="str">
            <v/>
          </cell>
          <cell r="AW96" t="str">
            <v/>
          </cell>
          <cell r="AX96" t="str">
            <v/>
          </cell>
          <cell r="AY96" t="str">
            <v/>
          </cell>
          <cell r="AZ96" t="str">
            <v/>
          </cell>
          <cell r="BA96" t="str">
            <v/>
          </cell>
          <cell r="BB96" t="str">
            <v/>
          </cell>
          <cell r="BC96" t="str">
            <v/>
          </cell>
          <cell r="BD96" t="str">
            <v/>
          </cell>
          <cell r="BE96" t="str">
            <v/>
          </cell>
          <cell r="BF96" t="str">
            <v/>
          </cell>
          <cell r="BG96" t="str">
            <v/>
          </cell>
          <cell r="BH96" t="str">
            <v/>
          </cell>
          <cell r="BI96" t="str">
            <v/>
          </cell>
          <cell r="BJ96" t="str">
            <v/>
          </cell>
          <cell r="BK96" t="str">
            <v/>
          </cell>
          <cell r="BL96"/>
          <cell r="BM96"/>
          <cell r="BN96" t="str">
            <v>T0010030</v>
          </cell>
          <cell r="BO96">
            <v>1.3</v>
          </cell>
          <cell r="BP96" t="str">
            <v/>
          </cell>
          <cell r="BQ96" t="str">
            <v/>
          </cell>
          <cell r="BR96" t="str">
            <v/>
          </cell>
          <cell r="BS96" t="str">
            <v/>
          </cell>
          <cell r="BT96" t="str">
            <v/>
          </cell>
          <cell r="BU96" t="str">
            <v/>
          </cell>
          <cell r="BV96" t="str">
            <v/>
          </cell>
          <cell r="BW96" t="str">
            <v/>
          </cell>
          <cell r="BX96" t="str">
            <v>A0030040</v>
          </cell>
          <cell r="BY96">
            <v>32</v>
          </cell>
          <cell r="BZ96" t="str">
            <v/>
          </cell>
          <cell r="CA96" t="str">
            <v/>
          </cell>
          <cell r="CB96" t="str">
            <v/>
          </cell>
          <cell r="CC96" t="str">
            <v/>
          </cell>
          <cell r="CD96" t="str">
            <v/>
          </cell>
          <cell r="CE96" t="str">
            <v/>
          </cell>
          <cell r="CF96" t="str">
            <v/>
          </cell>
          <cell r="CG96" t="str">
            <v/>
          </cell>
          <cell r="CH96" t="str">
            <v/>
          </cell>
          <cell r="CI96" t="str">
            <v/>
          </cell>
          <cell r="CJ96" t="str">
            <v/>
          </cell>
          <cell r="CK96" t="str">
            <v/>
          </cell>
          <cell r="CL96" t="str">
            <v/>
          </cell>
          <cell r="CM96" t="str">
            <v/>
          </cell>
          <cell r="CN96" t="str">
            <v/>
          </cell>
          <cell r="CO96" t="str">
            <v/>
          </cell>
          <cell r="CP96" t="str">
            <v/>
          </cell>
          <cell r="CQ96" t="str">
            <v/>
          </cell>
          <cell r="CR96" t="str">
            <v/>
          </cell>
          <cell r="CS96" t="str">
            <v>Nota 1: Este solo es un Análisis de Precios Unitario de referencia. De ser necesario, se debe ajustar a las particularidades de cada proyecto.
Nota 2: Cuando se trate de Análisis de precios unitarios correspondientes a ítems de la propuesta económica apro</v>
          </cell>
          <cell r="CT96" t="str">
            <v>B</v>
          </cell>
        </row>
        <row r="97">
          <cell r="C97" t="str">
            <v>320,5,2</v>
          </cell>
          <cell r="D97" t="str">
            <v>m3</v>
          </cell>
          <cell r="E97" t="str">
            <v xml:space="preserve">SUB-BASE GRANULAR  PARA BACHEO CLASE B
(Analisis aplicado para la colocación localizada de subbase granular clase B con gradación tipo SGB-38 en zonas de bacheo, sobre estructura deteriorada o removida de pavimentos, contempla el suministro del material, </v>
          </cell>
          <cell r="F97" t="str">
            <v>HERMENINV</v>
          </cell>
          <cell r="G97">
            <v>0.05</v>
          </cell>
          <cell r="H97" t="str">
            <v>C0010200</v>
          </cell>
          <cell r="I97">
            <v>0.25</v>
          </cell>
          <cell r="J97" t="str">
            <v/>
          </cell>
          <cell r="K97" t="str">
            <v/>
          </cell>
          <cell r="L97" t="str">
            <v/>
          </cell>
          <cell r="M97" t="str">
            <v/>
          </cell>
          <cell r="N97" t="str">
            <v/>
          </cell>
          <cell r="O97" t="str">
            <v/>
          </cell>
          <cell r="P97" t="str">
            <v/>
          </cell>
          <cell r="Q97" t="str">
            <v/>
          </cell>
          <cell r="R97" t="str">
            <v/>
          </cell>
          <cell r="S97" t="str">
            <v/>
          </cell>
          <cell r="T97" t="str">
            <v/>
          </cell>
          <cell r="U97" t="str">
            <v/>
          </cell>
          <cell r="V97" t="str">
            <v/>
          </cell>
          <cell r="W97" t="str">
            <v/>
          </cell>
          <cell r="X97" t="str">
            <v/>
          </cell>
          <cell r="Y97" t="str">
            <v/>
          </cell>
          <cell r="Z97" t="str">
            <v/>
          </cell>
          <cell r="AA97" t="str">
            <v/>
          </cell>
          <cell r="AB97" t="str">
            <v/>
          </cell>
          <cell r="AC97" t="str">
            <v/>
          </cell>
          <cell r="AD97" t="str">
            <v/>
          </cell>
          <cell r="AE97" t="str">
            <v/>
          </cell>
          <cell r="AF97" t="str">
            <v/>
          </cell>
          <cell r="AG97" t="str">
            <v/>
          </cell>
          <cell r="AH97" t="str">
            <v>B0014343</v>
          </cell>
          <cell r="AI97">
            <v>1.3</v>
          </cell>
          <cell r="AJ97" t="str">
            <v>B0063200</v>
          </cell>
          <cell r="AK97">
            <v>22</v>
          </cell>
          <cell r="AL97" t="str">
            <v/>
          </cell>
          <cell r="AM97" t="str">
            <v/>
          </cell>
          <cell r="AN97" t="str">
            <v/>
          </cell>
          <cell r="AO97" t="str">
            <v/>
          </cell>
          <cell r="AP97" t="str">
            <v/>
          </cell>
          <cell r="AQ97" t="str">
            <v/>
          </cell>
          <cell r="AR97" t="str">
            <v/>
          </cell>
          <cell r="AS97" t="str">
            <v/>
          </cell>
          <cell r="AT97" t="str">
            <v/>
          </cell>
          <cell r="AU97" t="str">
            <v/>
          </cell>
          <cell r="AV97" t="str">
            <v/>
          </cell>
          <cell r="AW97" t="str">
            <v/>
          </cell>
          <cell r="AX97" t="str">
            <v/>
          </cell>
          <cell r="AY97" t="str">
            <v/>
          </cell>
          <cell r="AZ97" t="str">
            <v/>
          </cell>
          <cell r="BA97" t="str">
            <v/>
          </cell>
          <cell r="BB97" t="str">
            <v/>
          </cell>
          <cell r="BC97" t="str">
            <v/>
          </cell>
          <cell r="BD97" t="str">
            <v/>
          </cell>
          <cell r="BE97" t="str">
            <v/>
          </cell>
          <cell r="BF97" t="str">
            <v/>
          </cell>
          <cell r="BG97" t="str">
            <v/>
          </cell>
          <cell r="BH97" t="str">
            <v/>
          </cell>
          <cell r="BI97" t="str">
            <v/>
          </cell>
          <cell r="BJ97" t="str">
            <v/>
          </cell>
          <cell r="BK97" t="str">
            <v/>
          </cell>
          <cell r="BL97"/>
          <cell r="BM97"/>
          <cell r="BN97" t="str">
            <v>T0010030</v>
          </cell>
          <cell r="BO97">
            <v>1.3</v>
          </cell>
          <cell r="BP97" t="str">
            <v/>
          </cell>
          <cell r="BQ97" t="str">
            <v/>
          </cell>
          <cell r="BR97" t="str">
            <v/>
          </cell>
          <cell r="BS97" t="str">
            <v/>
          </cell>
          <cell r="BT97" t="str">
            <v/>
          </cell>
          <cell r="BU97" t="str">
            <v/>
          </cell>
          <cell r="BV97" t="str">
            <v/>
          </cell>
          <cell r="BW97" t="str">
            <v/>
          </cell>
          <cell r="BX97" t="str">
            <v>A0030040</v>
          </cell>
          <cell r="BY97">
            <v>32</v>
          </cell>
          <cell r="BZ97" t="str">
            <v/>
          </cell>
          <cell r="CA97" t="str">
            <v/>
          </cell>
          <cell r="CB97" t="str">
            <v/>
          </cell>
          <cell r="CC97" t="str">
            <v/>
          </cell>
          <cell r="CD97" t="str">
            <v/>
          </cell>
          <cell r="CE97" t="str">
            <v/>
          </cell>
          <cell r="CF97" t="str">
            <v/>
          </cell>
          <cell r="CG97" t="str">
            <v/>
          </cell>
          <cell r="CH97" t="str">
            <v/>
          </cell>
          <cell r="CI97" t="str">
            <v/>
          </cell>
          <cell r="CJ97" t="str">
            <v/>
          </cell>
          <cell r="CK97" t="str">
            <v/>
          </cell>
          <cell r="CL97" t="str">
            <v/>
          </cell>
          <cell r="CM97" t="str">
            <v/>
          </cell>
          <cell r="CN97" t="str">
            <v/>
          </cell>
          <cell r="CO97" t="str">
            <v/>
          </cell>
          <cell r="CP97" t="str">
            <v/>
          </cell>
          <cell r="CQ97" t="str">
            <v/>
          </cell>
          <cell r="CR97" t="str">
            <v/>
          </cell>
          <cell r="CS97" t="str">
            <v>Nota 1: Este solo es un Análisis de Precios Unitario de referencia. De ser necesario, se debe ajustar a las particularidades de cada proyecto.
Nota 2: Cuando se trate de Análisis de precios unitarios correspondientes a ítems de la propuesta económica apro</v>
          </cell>
          <cell r="CT97" t="str">
            <v>B</v>
          </cell>
        </row>
        <row r="98">
          <cell r="C98" t="str">
            <v>320,6,1</v>
          </cell>
          <cell r="D98" t="str">
            <v>m3</v>
          </cell>
          <cell r="E98" t="str">
            <v>SUB-BASE GRANULAR  PARA BACHEO CLASE C 
(Analisis aplicado para la colocación localizada de subbase granular clase C con gradación tipo SGB-50 en zonas de bacheo, sobre estructura deteriorada o removida de pavimentos, contempla el suministro del material,</v>
          </cell>
          <cell r="F98" t="str">
            <v>HERMENINV</v>
          </cell>
          <cell r="G98">
            <v>0.05</v>
          </cell>
          <cell r="H98" t="str">
            <v>C0010200</v>
          </cell>
          <cell r="I98">
            <v>0.25</v>
          </cell>
          <cell r="J98" t="str">
            <v/>
          </cell>
          <cell r="K98" t="str">
            <v/>
          </cell>
          <cell r="L98" t="str">
            <v/>
          </cell>
          <cell r="M98" t="str">
            <v/>
          </cell>
          <cell r="N98" t="str">
            <v/>
          </cell>
          <cell r="O98" t="str">
            <v/>
          </cell>
          <cell r="P98" t="str">
            <v/>
          </cell>
          <cell r="Q98" t="str">
            <v/>
          </cell>
          <cell r="R98" t="str">
            <v/>
          </cell>
          <cell r="S98" t="str">
            <v/>
          </cell>
          <cell r="T98" t="str">
            <v/>
          </cell>
          <cell r="U98" t="str">
            <v/>
          </cell>
          <cell r="V98" t="str">
            <v/>
          </cell>
          <cell r="W98" t="str">
            <v/>
          </cell>
          <cell r="X98" t="str">
            <v/>
          </cell>
          <cell r="Y98" t="str">
            <v/>
          </cell>
          <cell r="Z98" t="str">
            <v/>
          </cell>
          <cell r="AA98" t="str">
            <v/>
          </cell>
          <cell r="AB98" t="str">
            <v/>
          </cell>
          <cell r="AC98" t="str">
            <v/>
          </cell>
          <cell r="AD98" t="str">
            <v/>
          </cell>
          <cell r="AE98" t="str">
            <v/>
          </cell>
          <cell r="AF98" t="str">
            <v/>
          </cell>
          <cell r="AG98" t="str">
            <v/>
          </cell>
          <cell r="AH98" t="str">
            <v>B0014347</v>
          </cell>
          <cell r="AI98">
            <v>1.3</v>
          </cell>
          <cell r="AJ98" t="str">
            <v>B0063200</v>
          </cell>
          <cell r="AK98">
            <v>22</v>
          </cell>
          <cell r="AL98" t="str">
            <v/>
          </cell>
          <cell r="AM98" t="str">
            <v/>
          </cell>
          <cell r="AN98" t="str">
            <v/>
          </cell>
          <cell r="AO98" t="str">
            <v/>
          </cell>
          <cell r="AP98" t="str">
            <v/>
          </cell>
          <cell r="AQ98" t="str">
            <v/>
          </cell>
          <cell r="AR98" t="str">
            <v/>
          </cell>
          <cell r="AS98" t="str">
            <v/>
          </cell>
          <cell r="AT98" t="str">
            <v/>
          </cell>
          <cell r="AU98" t="str">
            <v/>
          </cell>
          <cell r="AV98" t="str">
            <v/>
          </cell>
          <cell r="AW98" t="str">
            <v/>
          </cell>
          <cell r="AX98" t="str">
            <v/>
          </cell>
          <cell r="AY98" t="str">
            <v/>
          </cell>
          <cell r="AZ98" t="str">
            <v/>
          </cell>
          <cell r="BA98" t="str">
            <v/>
          </cell>
          <cell r="BB98" t="str">
            <v/>
          </cell>
          <cell r="BC98" t="str">
            <v/>
          </cell>
          <cell r="BD98" t="str">
            <v/>
          </cell>
          <cell r="BE98" t="str">
            <v/>
          </cell>
          <cell r="BF98" t="str">
            <v/>
          </cell>
          <cell r="BG98" t="str">
            <v/>
          </cell>
          <cell r="BH98" t="str">
            <v/>
          </cell>
          <cell r="BI98" t="str">
            <v/>
          </cell>
          <cell r="BJ98" t="str">
            <v/>
          </cell>
          <cell r="BK98" t="str">
            <v/>
          </cell>
          <cell r="BL98"/>
          <cell r="BM98"/>
          <cell r="BN98" t="str">
            <v>T0010030</v>
          </cell>
          <cell r="BO98">
            <v>1.3</v>
          </cell>
          <cell r="BP98" t="str">
            <v/>
          </cell>
          <cell r="BQ98" t="str">
            <v/>
          </cell>
          <cell r="BR98" t="str">
            <v/>
          </cell>
          <cell r="BS98" t="str">
            <v/>
          </cell>
          <cell r="BT98" t="str">
            <v/>
          </cell>
          <cell r="BU98" t="str">
            <v/>
          </cell>
          <cell r="BV98" t="str">
            <v/>
          </cell>
          <cell r="BW98" t="str">
            <v/>
          </cell>
          <cell r="BX98" t="str">
            <v>A0030040</v>
          </cell>
          <cell r="BY98">
            <v>32</v>
          </cell>
          <cell r="BZ98" t="str">
            <v/>
          </cell>
          <cell r="CA98" t="str">
            <v/>
          </cell>
          <cell r="CB98" t="str">
            <v/>
          </cell>
          <cell r="CC98" t="str">
            <v/>
          </cell>
          <cell r="CD98" t="str">
            <v/>
          </cell>
          <cell r="CE98" t="str">
            <v/>
          </cell>
          <cell r="CF98" t="str">
            <v/>
          </cell>
          <cell r="CG98" t="str">
            <v/>
          </cell>
          <cell r="CH98" t="str">
            <v/>
          </cell>
          <cell r="CI98" t="str">
            <v/>
          </cell>
          <cell r="CJ98" t="str">
            <v/>
          </cell>
          <cell r="CK98" t="str">
            <v/>
          </cell>
          <cell r="CL98" t="str">
            <v/>
          </cell>
          <cell r="CM98" t="str">
            <v/>
          </cell>
          <cell r="CN98" t="str">
            <v/>
          </cell>
          <cell r="CO98" t="str">
            <v/>
          </cell>
          <cell r="CP98" t="str">
            <v/>
          </cell>
          <cell r="CQ98" t="str">
            <v/>
          </cell>
          <cell r="CR98" t="str">
            <v/>
          </cell>
          <cell r="CS98" t="str">
            <v>Nota 1: Este solo es un Análisis de Precios Unitario de referencia. De ser necesario, se debe ajustar a las particularidades de cada proyecto.
Nota 2: Cuando se trate de Análisis de precios unitarios correspondientes a ítems de la propuesta económica apro</v>
          </cell>
          <cell r="CT98" t="str">
            <v>B</v>
          </cell>
        </row>
        <row r="99">
          <cell r="C99" t="str">
            <v>320,6,2</v>
          </cell>
          <cell r="D99" t="str">
            <v>m3</v>
          </cell>
          <cell r="E99" t="str">
            <v>SUB-BASE GRANULAR  PARA BACHEO CLASE C 
(Analisis aplicado para la colocación localizada de subbase granular clase A con gradación tipo SGB-38 en zonas de bacheo, sobre estructura deteriorada o removida de pavimentos, contempla el suministro del material,</v>
          </cell>
          <cell r="F99" t="str">
            <v>HERMENINV</v>
          </cell>
          <cell r="G99">
            <v>0.05</v>
          </cell>
          <cell r="H99" t="str">
            <v>C0010200</v>
          </cell>
          <cell r="I99">
            <v>0.25</v>
          </cell>
          <cell r="J99" t="str">
            <v/>
          </cell>
          <cell r="K99" t="str">
            <v/>
          </cell>
          <cell r="L99" t="str">
            <v/>
          </cell>
          <cell r="M99" t="str">
            <v/>
          </cell>
          <cell r="N99" t="str">
            <v/>
          </cell>
          <cell r="O99" t="str">
            <v/>
          </cell>
          <cell r="P99" t="str">
            <v/>
          </cell>
          <cell r="Q99" t="str">
            <v/>
          </cell>
          <cell r="R99" t="str">
            <v/>
          </cell>
          <cell r="S99" t="str">
            <v/>
          </cell>
          <cell r="T99" t="str">
            <v/>
          </cell>
          <cell r="U99" t="str">
            <v/>
          </cell>
          <cell r="V99" t="str">
            <v/>
          </cell>
          <cell r="W99" t="str">
            <v/>
          </cell>
          <cell r="X99" t="str">
            <v/>
          </cell>
          <cell r="Y99" t="str">
            <v/>
          </cell>
          <cell r="Z99" t="str">
            <v/>
          </cell>
          <cell r="AA99" t="str">
            <v/>
          </cell>
          <cell r="AB99" t="str">
            <v/>
          </cell>
          <cell r="AC99" t="str">
            <v/>
          </cell>
          <cell r="AD99" t="str">
            <v/>
          </cell>
          <cell r="AE99" t="str">
            <v/>
          </cell>
          <cell r="AF99" t="str">
            <v/>
          </cell>
          <cell r="AG99" t="str">
            <v/>
          </cell>
          <cell r="AH99" t="str">
            <v>B0014346</v>
          </cell>
          <cell r="AI99">
            <v>1.3</v>
          </cell>
          <cell r="AJ99" t="str">
            <v>B0063200</v>
          </cell>
          <cell r="AK99">
            <v>22</v>
          </cell>
          <cell r="AL99" t="str">
            <v/>
          </cell>
          <cell r="AM99" t="str">
            <v/>
          </cell>
          <cell r="AN99" t="str">
            <v/>
          </cell>
          <cell r="AO99" t="str">
            <v/>
          </cell>
          <cell r="AP99" t="str">
            <v/>
          </cell>
          <cell r="AQ99" t="str">
            <v/>
          </cell>
          <cell r="AR99" t="str">
            <v/>
          </cell>
          <cell r="AS99" t="str">
            <v/>
          </cell>
          <cell r="AT99" t="str">
            <v/>
          </cell>
          <cell r="AU99" t="str">
            <v/>
          </cell>
          <cell r="AV99" t="str">
            <v/>
          </cell>
          <cell r="AW99" t="str">
            <v/>
          </cell>
          <cell r="AX99" t="str">
            <v/>
          </cell>
          <cell r="AY99" t="str">
            <v/>
          </cell>
          <cell r="AZ99" t="str">
            <v/>
          </cell>
          <cell r="BA99" t="str">
            <v/>
          </cell>
          <cell r="BB99" t="str">
            <v/>
          </cell>
          <cell r="BC99" t="str">
            <v/>
          </cell>
          <cell r="BD99" t="str">
            <v/>
          </cell>
          <cell r="BE99" t="str">
            <v/>
          </cell>
          <cell r="BF99" t="str">
            <v/>
          </cell>
          <cell r="BG99" t="str">
            <v/>
          </cell>
          <cell r="BH99" t="str">
            <v/>
          </cell>
          <cell r="BI99" t="str">
            <v/>
          </cell>
          <cell r="BJ99" t="str">
            <v/>
          </cell>
          <cell r="BK99" t="str">
            <v/>
          </cell>
          <cell r="BL99"/>
          <cell r="BM99"/>
          <cell r="BN99" t="str">
            <v>T0010030</v>
          </cell>
          <cell r="BO99">
            <v>1.3</v>
          </cell>
          <cell r="BP99" t="str">
            <v/>
          </cell>
          <cell r="BQ99" t="str">
            <v/>
          </cell>
          <cell r="BR99" t="str">
            <v/>
          </cell>
          <cell r="BS99" t="str">
            <v/>
          </cell>
          <cell r="BT99" t="str">
            <v/>
          </cell>
          <cell r="BU99" t="str">
            <v/>
          </cell>
          <cell r="BV99" t="str">
            <v/>
          </cell>
          <cell r="BW99" t="str">
            <v/>
          </cell>
          <cell r="BX99" t="str">
            <v>A0030040</v>
          </cell>
          <cell r="BY99">
            <v>32</v>
          </cell>
          <cell r="BZ99" t="str">
            <v/>
          </cell>
          <cell r="CA99" t="str">
            <v/>
          </cell>
          <cell r="CB99" t="str">
            <v/>
          </cell>
          <cell r="CC99" t="str">
            <v/>
          </cell>
          <cell r="CD99" t="str">
            <v/>
          </cell>
          <cell r="CE99" t="str">
            <v/>
          </cell>
          <cell r="CF99" t="str">
            <v/>
          </cell>
          <cell r="CG99" t="str">
            <v/>
          </cell>
          <cell r="CH99" t="str">
            <v/>
          </cell>
          <cell r="CI99" t="str">
            <v/>
          </cell>
          <cell r="CJ99" t="str">
            <v/>
          </cell>
          <cell r="CK99" t="str">
            <v/>
          </cell>
          <cell r="CL99" t="str">
            <v/>
          </cell>
          <cell r="CM99" t="str">
            <v/>
          </cell>
          <cell r="CN99" t="str">
            <v/>
          </cell>
          <cell r="CO99" t="str">
            <v/>
          </cell>
          <cell r="CP99" t="str">
            <v/>
          </cell>
          <cell r="CQ99" t="str">
            <v/>
          </cell>
          <cell r="CR99" t="str">
            <v/>
          </cell>
          <cell r="CS99" t="str">
            <v>Nota 1: Este solo es un Análisis de Precios Unitario de referencia. De ser necesario, se debe ajustar a las particularidades de cada proyecto.
Nota 2: Cuando se trate de Análisis de precios unitarios correspondientes a ítems de la propuesta económica apro</v>
          </cell>
          <cell r="CT99" t="str">
            <v>B</v>
          </cell>
        </row>
        <row r="100">
          <cell r="C100" t="str">
            <v>321,1</v>
          </cell>
          <cell r="D100" t="str">
            <v>m3</v>
          </cell>
          <cell r="E100" t="str">
            <v>SUBBASE ESTABILIZADA CON MEZCLA ASFÁLTICA NATURAL TIPO SBEMAN-50 
(Analisis aplicado para construcción de una subbase estabilizada con mezcla asfáltica natural SBEMAN-50, elaborada y aplicada en sitio, cumpliendo con los requisitos de la gradación SGB-50,</v>
          </cell>
          <cell r="F100" t="str">
            <v>HERMENINV</v>
          </cell>
          <cell r="G100">
            <v>0.05</v>
          </cell>
          <cell r="H100" t="str">
            <v>C0010150</v>
          </cell>
          <cell r="I100">
            <v>2.5000000000000001E-2</v>
          </cell>
          <cell r="J100" t="str">
            <v>C0010610</v>
          </cell>
          <cell r="K100">
            <v>2.5000000000000001E-2</v>
          </cell>
          <cell r="L100" t="str">
            <v>C0010810</v>
          </cell>
          <cell r="M100">
            <v>2.5000000000000001E-2</v>
          </cell>
          <cell r="N100" t="str">
            <v>C0010230</v>
          </cell>
          <cell r="O100">
            <v>2.5000000000000001E-2</v>
          </cell>
          <cell r="P100" t="str">
            <v>C0010547</v>
          </cell>
          <cell r="Q100">
            <v>2.5000000000000001E-2</v>
          </cell>
          <cell r="R100" t="str">
            <v/>
          </cell>
          <cell r="S100" t="str">
            <v/>
          </cell>
          <cell r="T100" t="str">
            <v/>
          </cell>
          <cell r="U100" t="str">
            <v/>
          </cell>
          <cell r="V100" t="str">
            <v/>
          </cell>
          <cell r="W100" t="str">
            <v/>
          </cell>
          <cell r="X100" t="str">
            <v/>
          </cell>
          <cell r="Y100" t="str">
            <v/>
          </cell>
          <cell r="Z100" t="str">
            <v/>
          </cell>
          <cell r="AA100" t="str">
            <v/>
          </cell>
          <cell r="AB100" t="str">
            <v/>
          </cell>
          <cell r="AC100" t="str">
            <v/>
          </cell>
          <cell r="AD100" t="str">
            <v/>
          </cell>
          <cell r="AE100" t="str">
            <v/>
          </cell>
          <cell r="AF100" t="str">
            <v/>
          </cell>
          <cell r="AG100" t="str">
            <v/>
          </cell>
          <cell r="AH100" t="str">
            <v>B0014342</v>
          </cell>
          <cell r="AI100">
            <v>0.91</v>
          </cell>
          <cell r="AJ100" t="str">
            <v>B0033032</v>
          </cell>
          <cell r="AK100">
            <v>0.39</v>
          </cell>
          <cell r="AL100" t="str">
            <v>B0063200</v>
          </cell>
          <cell r="AM100">
            <v>22</v>
          </cell>
          <cell r="AN100" t="str">
            <v/>
          </cell>
          <cell r="AO100" t="str">
            <v/>
          </cell>
          <cell r="AP100" t="str">
            <v/>
          </cell>
          <cell r="AQ100" t="str">
            <v/>
          </cell>
          <cell r="AR100" t="str">
            <v/>
          </cell>
          <cell r="AS100" t="str">
            <v/>
          </cell>
          <cell r="AT100" t="str">
            <v/>
          </cell>
          <cell r="AU100" t="str">
            <v/>
          </cell>
          <cell r="AV100" t="str">
            <v/>
          </cell>
          <cell r="AW100" t="str">
            <v/>
          </cell>
          <cell r="AX100" t="str">
            <v/>
          </cell>
          <cell r="AY100" t="str">
            <v/>
          </cell>
          <cell r="AZ100" t="str">
            <v/>
          </cell>
          <cell r="BA100" t="str">
            <v/>
          </cell>
          <cell r="BB100" t="str">
            <v/>
          </cell>
          <cell r="BC100" t="str">
            <v/>
          </cell>
          <cell r="BD100" t="str">
            <v/>
          </cell>
          <cell r="BE100" t="str">
            <v/>
          </cell>
          <cell r="BF100" t="str">
            <v/>
          </cell>
          <cell r="BG100" t="str">
            <v/>
          </cell>
          <cell r="BH100" t="str">
            <v/>
          </cell>
          <cell r="BI100" t="str">
            <v/>
          </cell>
          <cell r="BJ100" t="str">
            <v/>
          </cell>
          <cell r="BK100" t="str">
            <v/>
          </cell>
          <cell r="BL100"/>
          <cell r="BM100"/>
          <cell r="BN100" t="str">
            <v>T0010030</v>
          </cell>
          <cell r="BO100">
            <v>0.91</v>
          </cell>
          <cell r="BP100" t="str">
            <v>T0100005</v>
          </cell>
          <cell r="BQ100">
            <v>0.39</v>
          </cell>
          <cell r="BR100" t="str">
            <v/>
          </cell>
          <cell r="BS100" t="str">
            <v/>
          </cell>
          <cell r="BT100" t="str">
            <v/>
          </cell>
          <cell r="BU100" t="str">
            <v/>
          </cell>
          <cell r="BV100" t="str">
            <v/>
          </cell>
          <cell r="BW100" t="str">
            <v/>
          </cell>
          <cell r="BX100" t="str">
            <v>A0030020</v>
          </cell>
          <cell r="BY100">
            <v>320</v>
          </cell>
          <cell r="BZ100" t="str">
            <v/>
          </cell>
          <cell r="CA100" t="str">
            <v/>
          </cell>
          <cell r="CB100" t="str">
            <v/>
          </cell>
          <cell r="CC100" t="str">
            <v/>
          </cell>
          <cell r="CD100" t="str">
            <v/>
          </cell>
          <cell r="CE100" t="str">
            <v/>
          </cell>
          <cell r="CF100" t="str">
            <v/>
          </cell>
          <cell r="CG100" t="str">
            <v/>
          </cell>
          <cell r="CH100" t="str">
            <v/>
          </cell>
          <cell r="CI100" t="str">
            <v/>
          </cell>
          <cell r="CJ100" t="str">
            <v/>
          </cell>
          <cell r="CK100" t="str">
            <v/>
          </cell>
          <cell r="CL100" t="str">
            <v/>
          </cell>
          <cell r="CM100" t="str">
            <v/>
          </cell>
          <cell r="CN100" t="str">
            <v/>
          </cell>
          <cell r="CO100" t="str">
            <v/>
          </cell>
          <cell r="CP100" t="str">
            <v/>
          </cell>
          <cell r="CQ100" t="str">
            <v/>
          </cell>
          <cell r="CR100" t="str">
            <v/>
          </cell>
          <cell r="CS100" t="str">
            <v>Nota 1: Este solo es un Análisis de Precios Unitario de referencia. De ser necesario, se debe ajustar a las particularidades de cada proyecto.
Nota 2: Cuando se trate de Análisis de precios unitarios correspondientes a ítems de la propuesta económica apro</v>
          </cell>
          <cell r="CT100" t="str">
            <v>A</v>
          </cell>
        </row>
        <row r="101">
          <cell r="C101" t="str">
            <v>321,2</v>
          </cell>
          <cell r="D101" t="str">
            <v>m3</v>
          </cell>
          <cell r="E101" t="str">
            <v>SUBBASE ESTABILIZADA CON MEZCLA ASFÁLTICA NATURAL TIPO SBEMAN-38
(Analisis aplicado para una subbase estabilizada con mezcla asfáltica natural SBEMAN-38, elaborada y aplicada en sitio, cumpliendo con los requisitos de la gradación SGB-38, Nivel transito N</v>
          </cell>
          <cell r="F101" t="str">
            <v>HERMENINV</v>
          </cell>
          <cell r="G101">
            <v>0.05</v>
          </cell>
          <cell r="H101" t="str">
            <v>C0010150</v>
          </cell>
          <cell r="I101">
            <v>2.5000000000000001E-2</v>
          </cell>
          <cell r="J101" t="str">
            <v>C0010610</v>
          </cell>
          <cell r="K101">
            <v>2.5000000000000001E-2</v>
          </cell>
          <cell r="L101" t="str">
            <v>C0010810</v>
          </cell>
          <cell r="M101">
            <v>2.5000000000000001E-2</v>
          </cell>
          <cell r="N101" t="str">
            <v>C0010230</v>
          </cell>
          <cell r="O101">
            <v>2.5000000000000001E-2</v>
          </cell>
          <cell r="P101" t="str">
            <v>C0010547</v>
          </cell>
          <cell r="Q101">
            <v>2.5000000000000001E-2</v>
          </cell>
          <cell r="R101" t="str">
            <v/>
          </cell>
          <cell r="S101" t="str">
            <v/>
          </cell>
          <cell r="T101" t="str">
            <v/>
          </cell>
          <cell r="U101" t="str">
            <v/>
          </cell>
          <cell r="V101" t="str">
            <v/>
          </cell>
          <cell r="W101" t="str">
            <v/>
          </cell>
          <cell r="X101" t="str">
            <v/>
          </cell>
          <cell r="Y101" t="str">
            <v/>
          </cell>
          <cell r="Z101" t="str">
            <v/>
          </cell>
          <cell r="AA101" t="str">
            <v/>
          </cell>
          <cell r="AB101" t="str">
            <v/>
          </cell>
          <cell r="AC101" t="str">
            <v/>
          </cell>
          <cell r="AD101" t="str">
            <v/>
          </cell>
          <cell r="AE101" t="str">
            <v/>
          </cell>
          <cell r="AF101" t="str">
            <v/>
          </cell>
          <cell r="AG101" t="str">
            <v/>
          </cell>
          <cell r="AH101" t="str">
            <v>B0014343</v>
          </cell>
          <cell r="AI101">
            <v>1.3</v>
          </cell>
          <cell r="AJ101" t="str">
            <v>B0033032</v>
          </cell>
          <cell r="AK101">
            <v>0.39</v>
          </cell>
          <cell r="AL101" t="str">
            <v>B0063200</v>
          </cell>
          <cell r="AM101">
            <v>22</v>
          </cell>
          <cell r="AN101" t="str">
            <v/>
          </cell>
          <cell r="AO101" t="str">
            <v/>
          </cell>
          <cell r="AP101" t="str">
            <v/>
          </cell>
          <cell r="AQ101" t="str">
            <v/>
          </cell>
          <cell r="AR101" t="str">
            <v/>
          </cell>
          <cell r="AS101" t="str">
            <v/>
          </cell>
          <cell r="AT101" t="str">
            <v/>
          </cell>
          <cell r="AU101" t="str">
            <v/>
          </cell>
          <cell r="AV101" t="str">
            <v/>
          </cell>
          <cell r="AW101" t="str">
            <v/>
          </cell>
          <cell r="AX101" t="str">
            <v/>
          </cell>
          <cell r="AY101" t="str">
            <v/>
          </cell>
          <cell r="AZ101" t="str">
            <v/>
          </cell>
          <cell r="BA101" t="str">
            <v/>
          </cell>
          <cell r="BB101" t="str">
            <v/>
          </cell>
          <cell r="BC101" t="str">
            <v/>
          </cell>
          <cell r="BD101" t="str">
            <v/>
          </cell>
          <cell r="BE101" t="str">
            <v/>
          </cell>
          <cell r="BF101" t="str">
            <v/>
          </cell>
          <cell r="BG101" t="str">
            <v/>
          </cell>
          <cell r="BH101" t="str">
            <v/>
          </cell>
          <cell r="BI101" t="str">
            <v/>
          </cell>
          <cell r="BJ101" t="str">
            <v/>
          </cell>
          <cell r="BK101" t="str">
            <v/>
          </cell>
          <cell r="BL101"/>
          <cell r="BM101"/>
          <cell r="BN101" t="str">
            <v>T0010030</v>
          </cell>
          <cell r="BO101">
            <v>1.3</v>
          </cell>
          <cell r="BP101" t="str">
            <v>T0100005</v>
          </cell>
          <cell r="BQ101">
            <v>0.39</v>
          </cell>
          <cell r="BR101" t="str">
            <v/>
          </cell>
          <cell r="BS101" t="str">
            <v/>
          </cell>
          <cell r="BT101" t="str">
            <v/>
          </cell>
          <cell r="BU101" t="str">
            <v/>
          </cell>
          <cell r="BV101" t="str">
            <v/>
          </cell>
          <cell r="BW101" t="str">
            <v/>
          </cell>
          <cell r="BX101" t="str">
            <v>A0030020</v>
          </cell>
          <cell r="BY101">
            <v>320</v>
          </cell>
          <cell r="BZ101" t="str">
            <v/>
          </cell>
          <cell r="CA101" t="str">
            <v/>
          </cell>
          <cell r="CB101" t="str">
            <v/>
          </cell>
          <cell r="CC101" t="str">
            <v/>
          </cell>
          <cell r="CD101" t="str">
            <v/>
          </cell>
          <cell r="CE101" t="str">
            <v/>
          </cell>
          <cell r="CF101" t="str">
            <v/>
          </cell>
          <cell r="CG101" t="str">
            <v/>
          </cell>
          <cell r="CH101" t="str">
            <v/>
          </cell>
          <cell r="CI101" t="str">
            <v/>
          </cell>
          <cell r="CJ101" t="str">
            <v/>
          </cell>
          <cell r="CK101" t="str">
            <v/>
          </cell>
          <cell r="CL101" t="str">
            <v/>
          </cell>
          <cell r="CM101" t="str">
            <v/>
          </cell>
          <cell r="CN101" t="str">
            <v/>
          </cell>
          <cell r="CO101" t="str">
            <v/>
          </cell>
          <cell r="CP101" t="str">
            <v/>
          </cell>
          <cell r="CQ101" t="str">
            <v/>
          </cell>
          <cell r="CR101" t="str">
            <v/>
          </cell>
          <cell r="CS101" t="str">
            <v>Nota 1: Este solo es un Análisis de Precios Unitario de referencia. De ser necesario, se debe ajustar a las particularidades de cada proyecto.
Nota 2: Cuando se trate de Análisis de precios unitarios correspondientes a ítems de la propuesta económica apro</v>
          </cell>
          <cell r="CT101" t="str">
            <v>A</v>
          </cell>
        </row>
        <row r="102">
          <cell r="C102" t="str">
            <v>323,1</v>
          </cell>
          <cell r="D102" t="str">
            <v>m3</v>
          </cell>
          <cell r="E102" t="str">
            <v>SUBBASE GRANULAR CON AGREGADO SIDERÚRGICO CLASE A 
(Analisis aplicado para una subbase estabilizada, utilizando una mezcla con agregado siderúrgico, preparada en planta, transportada y aplicada en sitio y cumpliendo con los requisitos de la gradación SBG-</v>
          </cell>
          <cell r="F102" t="str">
            <v>HERMENINV</v>
          </cell>
          <cell r="G102">
            <v>0.05</v>
          </cell>
          <cell r="H102" t="str">
            <v>C0010150</v>
          </cell>
          <cell r="I102">
            <v>2.5000000000000001E-2</v>
          </cell>
          <cell r="J102" t="str">
            <v>C0010610</v>
          </cell>
          <cell r="K102">
            <v>2.5000000000000001E-2</v>
          </cell>
          <cell r="L102" t="str">
            <v>C0010923</v>
          </cell>
          <cell r="M102">
            <v>2.5000000000000001E-2</v>
          </cell>
          <cell r="N102" t="str">
            <v/>
          </cell>
          <cell r="O102" t="str">
            <v/>
          </cell>
          <cell r="P102" t="str">
            <v/>
          </cell>
          <cell r="Q102" t="str">
            <v/>
          </cell>
          <cell r="R102" t="str">
            <v/>
          </cell>
          <cell r="S102" t="str">
            <v/>
          </cell>
          <cell r="T102" t="str">
            <v/>
          </cell>
          <cell r="U102" t="str">
            <v/>
          </cell>
          <cell r="V102" t="str">
            <v/>
          </cell>
          <cell r="W102" t="str">
            <v/>
          </cell>
          <cell r="X102" t="str">
            <v/>
          </cell>
          <cell r="Y102" t="str">
            <v/>
          </cell>
          <cell r="Z102" t="str">
            <v/>
          </cell>
          <cell r="AA102" t="str">
            <v/>
          </cell>
          <cell r="AB102" t="str">
            <v/>
          </cell>
          <cell r="AC102" t="str">
            <v/>
          </cell>
          <cell r="AD102" t="str">
            <v/>
          </cell>
          <cell r="AE102" t="str">
            <v/>
          </cell>
          <cell r="AF102" t="str">
            <v/>
          </cell>
          <cell r="AG102" t="str">
            <v/>
          </cell>
          <cell r="AH102" t="str">
            <v>B0033033</v>
          </cell>
          <cell r="AI102">
            <v>1.3</v>
          </cell>
          <cell r="AJ102" t="str">
            <v/>
          </cell>
          <cell r="AK102" t="str">
            <v/>
          </cell>
          <cell r="AL102" t="str">
            <v/>
          </cell>
          <cell r="AM102" t="str">
            <v/>
          </cell>
          <cell r="AN102" t="str">
            <v/>
          </cell>
          <cell r="AO102" t="str">
            <v/>
          </cell>
          <cell r="AP102" t="str">
            <v/>
          </cell>
          <cell r="AQ102" t="str">
            <v/>
          </cell>
          <cell r="AR102" t="str">
            <v/>
          </cell>
          <cell r="AS102" t="str">
            <v/>
          </cell>
          <cell r="AT102" t="str">
            <v/>
          </cell>
          <cell r="AU102" t="str">
            <v/>
          </cell>
          <cell r="AV102" t="str">
            <v/>
          </cell>
          <cell r="AW102" t="str">
            <v/>
          </cell>
          <cell r="AX102" t="str">
            <v/>
          </cell>
          <cell r="AY102" t="str">
            <v/>
          </cell>
          <cell r="AZ102" t="str">
            <v/>
          </cell>
          <cell r="BA102" t="str">
            <v/>
          </cell>
          <cell r="BB102" t="str">
            <v/>
          </cell>
          <cell r="BC102" t="str">
            <v/>
          </cell>
          <cell r="BD102" t="str">
            <v/>
          </cell>
          <cell r="BE102" t="str">
            <v/>
          </cell>
          <cell r="BF102" t="str">
            <v/>
          </cell>
          <cell r="BG102" t="str">
            <v/>
          </cell>
          <cell r="BH102" t="str">
            <v/>
          </cell>
          <cell r="BI102" t="str">
            <v/>
          </cell>
          <cell r="BJ102" t="str">
            <v/>
          </cell>
          <cell r="BK102" t="str">
            <v/>
          </cell>
          <cell r="BL102"/>
          <cell r="BM102"/>
          <cell r="BN102" t="str">
            <v>T0010030</v>
          </cell>
          <cell r="BO102">
            <v>1.3</v>
          </cell>
          <cell r="BP102" t="str">
            <v/>
          </cell>
          <cell r="BQ102" t="str">
            <v/>
          </cell>
          <cell r="BR102" t="str">
            <v/>
          </cell>
          <cell r="BS102" t="str">
            <v/>
          </cell>
          <cell r="BT102" t="str">
            <v/>
          </cell>
          <cell r="BU102" t="str">
            <v/>
          </cell>
          <cell r="BV102" t="str">
            <v/>
          </cell>
          <cell r="BW102" t="str">
            <v/>
          </cell>
          <cell r="BX102" t="str">
            <v>A0030020</v>
          </cell>
          <cell r="BY102">
            <v>320</v>
          </cell>
          <cell r="BZ102" t="str">
            <v/>
          </cell>
          <cell r="CA102" t="str">
            <v/>
          </cell>
          <cell r="CB102" t="str">
            <v/>
          </cell>
          <cell r="CC102" t="str">
            <v/>
          </cell>
          <cell r="CD102" t="str">
            <v/>
          </cell>
          <cell r="CE102" t="str">
            <v/>
          </cell>
          <cell r="CF102" t="str">
            <v/>
          </cell>
          <cell r="CG102" t="str">
            <v/>
          </cell>
          <cell r="CH102" t="str">
            <v/>
          </cell>
          <cell r="CI102" t="str">
            <v/>
          </cell>
          <cell r="CJ102" t="str">
            <v/>
          </cell>
          <cell r="CK102" t="str">
            <v/>
          </cell>
          <cell r="CL102" t="str">
            <v/>
          </cell>
          <cell r="CM102" t="str">
            <v/>
          </cell>
          <cell r="CN102" t="str">
            <v/>
          </cell>
          <cell r="CO102" t="str">
            <v/>
          </cell>
          <cell r="CP102" t="str">
            <v/>
          </cell>
          <cell r="CQ102" t="str">
            <v/>
          </cell>
          <cell r="CR102" t="str">
            <v/>
          </cell>
          <cell r="CS102" t="str">
            <v>Nota 1: Este solo es un Análisis de Precios Unitario de referencia. De ser necesario, se debe ajustar a las particularidades de cada proyecto.
Nota 2: Cuando se trate de Análisis de precios unitarios correspondientes a ítems de la propuesta económica apro</v>
          </cell>
          <cell r="CT102" t="str">
            <v>A</v>
          </cell>
        </row>
        <row r="103">
          <cell r="C103" t="str">
            <v>323,2,1</v>
          </cell>
          <cell r="D103" t="str">
            <v>m3</v>
          </cell>
          <cell r="E103" t="str">
            <v>SUBBASE GRANULAR CON AGREGADO SIDERÚRGICO CLASE B
(Análisis aplicado para construcción de una subbase estabilizada, utilizando una mezcla con agregado siderúrgico, preparada en planta, transportada y aplicada en sitio y cumpliendo con los requisitos de la</v>
          </cell>
          <cell r="F103" t="str">
            <v>HERMENINV</v>
          </cell>
          <cell r="G103">
            <v>0.05</v>
          </cell>
          <cell r="H103" t="str">
            <v>C0010150</v>
          </cell>
          <cell r="I103">
            <v>2.5000000000000001E-2</v>
          </cell>
          <cell r="J103" t="str">
            <v>C0010610</v>
          </cell>
          <cell r="K103">
            <v>2.5000000000000001E-2</v>
          </cell>
          <cell r="L103" t="str">
            <v>C0010923</v>
          </cell>
          <cell r="M103">
            <v>2.5000000000000001E-2</v>
          </cell>
          <cell r="N103" t="str">
            <v/>
          </cell>
          <cell r="O103" t="str">
            <v/>
          </cell>
          <cell r="P103" t="str">
            <v/>
          </cell>
          <cell r="Q103" t="str">
            <v/>
          </cell>
          <cell r="R103" t="str">
            <v/>
          </cell>
          <cell r="S103" t="str">
            <v/>
          </cell>
          <cell r="T103" t="str">
            <v/>
          </cell>
          <cell r="U103" t="str">
            <v/>
          </cell>
          <cell r="V103" t="str">
            <v/>
          </cell>
          <cell r="W103" t="str">
            <v/>
          </cell>
          <cell r="X103" t="str">
            <v/>
          </cell>
          <cell r="Y103" t="str">
            <v/>
          </cell>
          <cell r="Z103" t="str">
            <v/>
          </cell>
          <cell r="AA103" t="str">
            <v/>
          </cell>
          <cell r="AB103" t="str">
            <v/>
          </cell>
          <cell r="AC103" t="str">
            <v/>
          </cell>
          <cell r="AD103" t="str">
            <v/>
          </cell>
          <cell r="AE103" t="str">
            <v/>
          </cell>
          <cell r="AF103" t="str">
            <v/>
          </cell>
          <cell r="AG103" t="str">
            <v/>
          </cell>
          <cell r="AH103" t="str">
            <v>B0033034</v>
          </cell>
          <cell r="AI103">
            <v>1.3</v>
          </cell>
          <cell r="AJ103" t="str">
            <v>B0063200</v>
          </cell>
          <cell r="AK103">
            <v>22</v>
          </cell>
          <cell r="AL103" t="str">
            <v/>
          </cell>
          <cell r="AM103" t="str">
            <v/>
          </cell>
          <cell r="AN103" t="str">
            <v/>
          </cell>
          <cell r="AO103" t="str">
            <v/>
          </cell>
          <cell r="AP103" t="str">
            <v/>
          </cell>
          <cell r="AQ103" t="str">
            <v/>
          </cell>
          <cell r="AR103" t="str">
            <v/>
          </cell>
          <cell r="AS103" t="str">
            <v/>
          </cell>
          <cell r="AT103" t="str">
            <v/>
          </cell>
          <cell r="AU103" t="str">
            <v/>
          </cell>
          <cell r="AV103" t="str">
            <v/>
          </cell>
          <cell r="AW103" t="str">
            <v/>
          </cell>
          <cell r="AX103" t="str">
            <v/>
          </cell>
          <cell r="AY103" t="str">
            <v/>
          </cell>
          <cell r="AZ103" t="str">
            <v/>
          </cell>
          <cell r="BA103" t="str">
            <v/>
          </cell>
          <cell r="BB103" t="str">
            <v/>
          </cell>
          <cell r="BC103" t="str">
            <v/>
          </cell>
          <cell r="BD103" t="str">
            <v/>
          </cell>
          <cell r="BE103" t="str">
            <v/>
          </cell>
          <cell r="BF103" t="str">
            <v/>
          </cell>
          <cell r="BG103" t="str">
            <v/>
          </cell>
          <cell r="BH103" t="str">
            <v/>
          </cell>
          <cell r="BI103" t="str">
            <v/>
          </cell>
          <cell r="BJ103" t="str">
            <v/>
          </cell>
          <cell r="BK103" t="str">
            <v/>
          </cell>
          <cell r="BL103"/>
          <cell r="BM103"/>
          <cell r="BN103" t="str">
            <v>T0010030</v>
          </cell>
          <cell r="BO103">
            <v>1.3</v>
          </cell>
          <cell r="BP103" t="str">
            <v/>
          </cell>
          <cell r="BQ103" t="str">
            <v/>
          </cell>
          <cell r="BR103" t="str">
            <v/>
          </cell>
          <cell r="BS103" t="str">
            <v/>
          </cell>
          <cell r="BT103" t="str">
            <v/>
          </cell>
          <cell r="BU103" t="str">
            <v/>
          </cell>
          <cell r="BV103" t="str">
            <v/>
          </cell>
          <cell r="BW103" t="str">
            <v/>
          </cell>
          <cell r="BX103" t="str">
            <v>A0030020</v>
          </cell>
          <cell r="BY103">
            <v>320</v>
          </cell>
          <cell r="BZ103" t="str">
            <v/>
          </cell>
          <cell r="CA103" t="str">
            <v/>
          </cell>
          <cell r="CB103" t="str">
            <v/>
          </cell>
          <cell r="CC103" t="str">
            <v/>
          </cell>
          <cell r="CD103" t="str">
            <v/>
          </cell>
          <cell r="CE103" t="str">
            <v/>
          </cell>
          <cell r="CF103" t="str">
            <v/>
          </cell>
          <cell r="CG103" t="str">
            <v/>
          </cell>
          <cell r="CH103" t="str">
            <v/>
          </cell>
          <cell r="CI103" t="str">
            <v/>
          </cell>
          <cell r="CJ103" t="str">
            <v/>
          </cell>
          <cell r="CK103" t="str">
            <v/>
          </cell>
          <cell r="CL103" t="str">
            <v/>
          </cell>
          <cell r="CM103" t="str">
            <v/>
          </cell>
          <cell r="CN103" t="str">
            <v/>
          </cell>
          <cell r="CO103" t="str">
            <v/>
          </cell>
          <cell r="CP103" t="str">
            <v/>
          </cell>
          <cell r="CQ103" t="str">
            <v/>
          </cell>
          <cell r="CR103" t="str">
            <v/>
          </cell>
          <cell r="CS103" t="str">
            <v>Nota 1: Este solo es un Análisis de Precios Unitario de referencia. De ser necesario, se debe ajustar a las particularidades de cada proyecto.
Nota 2: Cuando se trate de Análisis de precios unitarios correspondientes a ítems de la propuesta económica apro</v>
          </cell>
          <cell r="CT103" t="str">
            <v>A</v>
          </cell>
        </row>
        <row r="104">
          <cell r="C104" t="str">
            <v>323,2,2</v>
          </cell>
          <cell r="D104" t="str">
            <v>m3</v>
          </cell>
          <cell r="E104" t="str">
            <v>SUBBASE GRANULAR CON AGREGADO SIDERÚRGICO CLASE B 
(Análisis aplicado para construcción de una subbase estabilizada, utilizando una mezcla con agregado siderúrgico, preparada en planta, transportada y aplicada en sitio y cumpliendo con los requisitos de l</v>
          </cell>
          <cell r="F104" t="str">
            <v>HERMENINV</v>
          </cell>
          <cell r="G104">
            <v>0.05</v>
          </cell>
          <cell r="H104" t="str">
            <v>C0010150</v>
          </cell>
          <cell r="I104">
            <v>2.5000000000000001E-2</v>
          </cell>
          <cell r="J104" t="str">
            <v>C0010610</v>
          </cell>
          <cell r="K104">
            <v>2.5000000000000001E-2</v>
          </cell>
          <cell r="L104" t="str">
            <v>C0010923</v>
          </cell>
          <cell r="M104">
            <v>2.5000000000000001E-2</v>
          </cell>
          <cell r="N104" t="str">
            <v/>
          </cell>
          <cell r="O104" t="str">
            <v/>
          </cell>
          <cell r="P104" t="str">
            <v/>
          </cell>
          <cell r="Q104" t="str">
            <v/>
          </cell>
          <cell r="R104" t="str">
            <v/>
          </cell>
          <cell r="S104" t="str">
            <v/>
          </cell>
          <cell r="T104" t="str">
            <v/>
          </cell>
          <cell r="U104" t="str">
            <v/>
          </cell>
          <cell r="V104" t="str">
            <v/>
          </cell>
          <cell r="W104" t="str">
            <v/>
          </cell>
          <cell r="X104" t="str">
            <v/>
          </cell>
          <cell r="Y104" t="str">
            <v/>
          </cell>
          <cell r="Z104" t="str">
            <v/>
          </cell>
          <cell r="AA104" t="str">
            <v/>
          </cell>
          <cell r="AB104" t="str">
            <v/>
          </cell>
          <cell r="AC104" t="str">
            <v/>
          </cell>
          <cell r="AD104" t="str">
            <v/>
          </cell>
          <cell r="AE104" t="str">
            <v/>
          </cell>
          <cell r="AF104" t="str">
            <v/>
          </cell>
          <cell r="AG104" t="str">
            <v/>
          </cell>
          <cell r="AH104" t="str">
            <v>B0033035</v>
          </cell>
          <cell r="AI104">
            <v>1.3</v>
          </cell>
          <cell r="AJ104" t="str">
            <v>B0063200</v>
          </cell>
          <cell r="AK104">
            <v>22</v>
          </cell>
          <cell r="AL104" t="str">
            <v/>
          </cell>
          <cell r="AM104" t="str">
            <v/>
          </cell>
          <cell r="AN104" t="str">
            <v/>
          </cell>
          <cell r="AO104" t="str">
            <v/>
          </cell>
          <cell r="AP104" t="str">
            <v/>
          </cell>
          <cell r="AQ104" t="str">
            <v/>
          </cell>
          <cell r="AR104" t="str">
            <v/>
          </cell>
          <cell r="AS104" t="str">
            <v/>
          </cell>
          <cell r="AT104" t="str">
            <v/>
          </cell>
          <cell r="AU104" t="str">
            <v/>
          </cell>
          <cell r="AV104" t="str">
            <v/>
          </cell>
          <cell r="AW104" t="str">
            <v/>
          </cell>
          <cell r="AX104" t="str">
            <v/>
          </cell>
          <cell r="AY104" t="str">
            <v/>
          </cell>
          <cell r="AZ104" t="str">
            <v/>
          </cell>
          <cell r="BA104" t="str">
            <v/>
          </cell>
          <cell r="BB104" t="str">
            <v/>
          </cell>
          <cell r="BC104" t="str">
            <v/>
          </cell>
          <cell r="BD104" t="str">
            <v/>
          </cell>
          <cell r="BE104" t="str">
            <v/>
          </cell>
          <cell r="BF104" t="str">
            <v/>
          </cell>
          <cell r="BG104" t="str">
            <v/>
          </cell>
          <cell r="BH104" t="str">
            <v/>
          </cell>
          <cell r="BI104" t="str">
            <v/>
          </cell>
          <cell r="BJ104" t="str">
            <v/>
          </cell>
          <cell r="BK104" t="str">
            <v/>
          </cell>
          <cell r="BL104"/>
          <cell r="BM104"/>
          <cell r="BN104" t="str">
            <v>T0010030</v>
          </cell>
          <cell r="BO104">
            <v>1.3</v>
          </cell>
          <cell r="BP104" t="str">
            <v/>
          </cell>
          <cell r="BQ104" t="str">
            <v/>
          </cell>
          <cell r="BR104" t="str">
            <v/>
          </cell>
          <cell r="BS104" t="str">
            <v/>
          </cell>
          <cell r="BT104" t="str">
            <v/>
          </cell>
          <cell r="BU104" t="str">
            <v/>
          </cell>
          <cell r="BV104" t="str">
            <v/>
          </cell>
          <cell r="BW104" t="str">
            <v/>
          </cell>
          <cell r="BX104" t="str">
            <v>A0030020</v>
          </cell>
          <cell r="BY104">
            <v>320</v>
          </cell>
          <cell r="BZ104" t="str">
            <v/>
          </cell>
          <cell r="CA104" t="str">
            <v/>
          </cell>
          <cell r="CB104" t="str">
            <v/>
          </cell>
          <cell r="CC104" t="str">
            <v/>
          </cell>
          <cell r="CD104" t="str">
            <v/>
          </cell>
          <cell r="CE104" t="str">
            <v/>
          </cell>
          <cell r="CF104" t="str">
            <v/>
          </cell>
          <cell r="CG104" t="str">
            <v/>
          </cell>
          <cell r="CH104" t="str">
            <v/>
          </cell>
          <cell r="CI104" t="str">
            <v/>
          </cell>
          <cell r="CJ104" t="str">
            <v/>
          </cell>
          <cell r="CK104" t="str">
            <v/>
          </cell>
          <cell r="CL104" t="str">
            <v/>
          </cell>
          <cell r="CM104" t="str">
            <v/>
          </cell>
          <cell r="CN104" t="str">
            <v/>
          </cell>
          <cell r="CO104" t="str">
            <v/>
          </cell>
          <cell r="CP104" t="str">
            <v/>
          </cell>
          <cell r="CQ104" t="str">
            <v/>
          </cell>
          <cell r="CR104" t="str">
            <v/>
          </cell>
          <cell r="CS104" t="str">
            <v>Nota 1: Este solo es un Análisis de Precios Unitario de referencia. De ser necesario, se debe ajustar a las particularidades de cada proyecto.
Nota 2: Cuando se trate de Análisis de precios unitarios correspondientes a ítems de la propuesta económica apro</v>
          </cell>
          <cell r="CT104" t="str">
            <v>A</v>
          </cell>
        </row>
        <row r="105">
          <cell r="C105" t="str">
            <v>323,3,1</v>
          </cell>
          <cell r="D105" t="str">
            <v>m3</v>
          </cell>
          <cell r="E105" t="str">
            <v>SUBBASE GRANULAR CON AGREGADO SIDERÚRGICO CLASE C 
(Análisis aplicado para construcción de una subbase estabilizada, utilizando una mezcla con agregado siderúrgico, preparada en planta, transportada y aplicada en sitio y cumpliendo con los requisitos de l</v>
          </cell>
          <cell r="F105" t="str">
            <v>HERMENINV</v>
          </cell>
          <cell r="G105">
            <v>0.05</v>
          </cell>
          <cell r="H105" t="str">
            <v>C0010150</v>
          </cell>
          <cell r="I105">
            <v>2.5000000000000001E-2</v>
          </cell>
          <cell r="J105" t="str">
            <v>C0010610</v>
          </cell>
          <cell r="K105">
            <v>2.5000000000000001E-2</v>
          </cell>
          <cell r="L105" t="str">
            <v>C0010923</v>
          </cell>
          <cell r="M105">
            <v>2.5000000000000001E-2</v>
          </cell>
          <cell r="N105" t="str">
            <v/>
          </cell>
          <cell r="O105" t="str">
            <v/>
          </cell>
          <cell r="P105" t="str">
            <v/>
          </cell>
          <cell r="Q105" t="str">
            <v/>
          </cell>
          <cell r="R105" t="str">
            <v/>
          </cell>
          <cell r="S105" t="str">
            <v/>
          </cell>
          <cell r="T105" t="str">
            <v/>
          </cell>
          <cell r="U105" t="str">
            <v/>
          </cell>
          <cell r="V105" t="str">
            <v/>
          </cell>
          <cell r="W105" t="str">
            <v/>
          </cell>
          <cell r="X105" t="str">
            <v/>
          </cell>
          <cell r="Y105" t="str">
            <v/>
          </cell>
          <cell r="Z105" t="str">
            <v/>
          </cell>
          <cell r="AA105" t="str">
            <v/>
          </cell>
          <cell r="AB105" t="str">
            <v/>
          </cell>
          <cell r="AC105" t="str">
            <v/>
          </cell>
          <cell r="AD105" t="str">
            <v/>
          </cell>
          <cell r="AE105" t="str">
            <v/>
          </cell>
          <cell r="AF105" t="str">
            <v/>
          </cell>
          <cell r="AG105" t="str">
            <v/>
          </cell>
          <cell r="AH105" t="str">
            <v>B0033036</v>
          </cell>
          <cell r="AI105">
            <v>1.3</v>
          </cell>
          <cell r="AJ105" t="str">
            <v>B0063200</v>
          </cell>
          <cell r="AK105">
            <v>22</v>
          </cell>
          <cell r="AL105" t="str">
            <v/>
          </cell>
          <cell r="AM105" t="str">
            <v/>
          </cell>
          <cell r="AN105" t="str">
            <v/>
          </cell>
          <cell r="AO105" t="str">
            <v/>
          </cell>
          <cell r="AP105" t="str">
            <v/>
          </cell>
          <cell r="AQ105" t="str">
            <v/>
          </cell>
          <cell r="AR105" t="str">
            <v/>
          </cell>
          <cell r="AS105" t="str">
            <v/>
          </cell>
          <cell r="AT105" t="str">
            <v/>
          </cell>
          <cell r="AU105" t="str">
            <v/>
          </cell>
          <cell r="AV105" t="str">
            <v/>
          </cell>
          <cell r="AW105" t="str">
            <v/>
          </cell>
          <cell r="AX105" t="str">
            <v/>
          </cell>
          <cell r="AY105" t="str">
            <v/>
          </cell>
          <cell r="AZ105" t="str">
            <v/>
          </cell>
          <cell r="BA105" t="str">
            <v/>
          </cell>
          <cell r="BB105" t="str">
            <v/>
          </cell>
          <cell r="BC105" t="str">
            <v/>
          </cell>
          <cell r="BD105" t="str">
            <v/>
          </cell>
          <cell r="BE105" t="str">
            <v/>
          </cell>
          <cell r="BF105" t="str">
            <v/>
          </cell>
          <cell r="BG105" t="str">
            <v/>
          </cell>
          <cell r="BH105" t="str">
            <v/>
          </cell>
          <cell r="BI105" t="str">
            <v/>
          </cell>
          <cell r="BJ105" t="str">
            <v/>
          </cell>
          <cell r="BK105" t="str">
            <v/>
          </cell>
          <cell r="BL105"/>
          <cell r="BM105"/>
          <cell r="BN105" t="str">
            <v>T0010030</v>
          </cell>
          <cell r="BO105">
            <v>1.3</v>
          </cell>
          <cell r="BP105" t="str">
            <v/>
          </cell>
          <cell r="BQ105" t="str">
            <v/>
          </cell>
          <cell r="BR105" t="str">
            <v/>
          </cell>
          <cell r="BS105" t="str">
            <v/>
          </cell>
          <cell r="BT105" t="str">
            <v/>
          </cell>
          <cell r="BU105" t="str">
            <v/>
          </cell>
          <cell r="BV105" t="str">
            <v/>
          </cell>
          <cell r="BW105" t="str">
            <v/>
          </cell>
          <cell r="BX105" t="str">
            <v>A0030020</v>
          </cell>
          <cell r="BY105">
            <v>320</v>
          </cell>
          <cell r="BZ105" t="str">
            <v/>
          </cell>
          <cell r="CA105" t="str">
            <v/>
          </cell>
          <cell r="CB105" t="str">
            <v/>
          </cell>
          <cell r="CC105" t="str">
            <v/>
          </cell>
          <cell r="CD105" t="str">
            <v/>
          </cell>
          <cell r="CE105" t="str">
            <v/>
          </cell>
          <cell r="CF105" t="str">
            <v/>
          </cell>
          <cell r="CG105" t="str">
            <v/>
          </cell>
          <cell r="CH105" t="str">
            <v/>
          </cell>
          <cell r="CI105" t="str">
            <v/>
          </cell>
          <cell r="CJ105" t="str">
            <v/>
          </cell>
          <cell r="CK105" t="str">
            <v/>
          </cell>
          <cell r="CL105" t="str">
            <v/>
          </cell>
          <cell r="CM105" t="str">
            <v/>
          </cell>
          <cell r="CN105" t="str">
            <v/>
          </cell>
          <cell r="CO105" t="str">
            <v/>
          </cell>
          <cell r="CP105" t="str">
            <v/>
          </cell>
          <cell r="CQ105" t="str">
            <v/>
          </cell>
          <cell r="CR105" t="str">
            <v/>
          </cell>
          <cell r="CS105" t="str">
            <v>Nota 1: Este solo es un Análisis de Precios Unitario de referencia. De ser necesario, se debe ajustar a las particularidades de cada proyecto.
Nota 2: Cuando se trate de Análisis de precios unitarios correspondientes a ítems de la propuesta económica apro</v>
          </cell>
          <cell r="CT105" t="str">
            <v>A</v>
          </cell>
        </row>
        <row r="106">
          <cell r="C106" t="str">
            <v>323,3,2</v>
          </cell>
          <cell r="D106" t="str">
            <v>m3</v>
          </cell>
          <cell r="E106" t="str">
            <v>SUBBASE GRANULAR CON AGREGADO SIDERÚRGICO CLASE C 
(Análisis aplicado para construcción de una subbase estabilizada, utilizando una mezcla con agregado siderúrgico, preparada en planta, transportada y aplicada en sitio y cumpliendo con los requisitos de l</v>
          </cell>
          <cell r="F106" t="str">
            <v>HERMENINV</v>
          </cell>
          <cell r="G106">
            <v>0.05</v>
          </cell>
          <cell r="H106" t="str">
            <v>C0010150</v>
          </cell>
          <cell r="I106">
            <v>2.5000000000000001E-2</v>
          </cell>
          <cell r="J106" t="str">
            <v>C0010610</v>
          </cell>
          <cell r="K106">
            <v>2.5000000000000001E-2</v>
          </cell>
          <cell r="L106" t="str">
            <v>C0010923</v>
          </cell>
          <cell r="M106">
            <v>2.5000000000000001E-2</v>
          </cell>
          <cell r="N106" t="str">
            <v/>
          </cell>
          <cell r="O106" t="str">
            <v/>
          </cell>
          <cell r="P106" t="str">
            <v/>
          </cell>
          <cell r="Q106" t="str">
            <v/>
          </cell>
          <cell r="R106" t="str">
            <v/>
          </cell>
          <cell r="S106" t="str">
            <v/>
          </cell>
          <cell r="T106" t="str">
            <v/>
          </cell>
          <cell r="U106" t="str">
            <v/>
          </cell>
          <cell r="V106" t="str">
            <v/>
          </cell>
          <cell r="W106" t="str">
            <v/>
          </cell>
          <cell r="X106" t="str">
            <v/>
          </cell>
          <cell r="Y106" t="str">
            <v/>
          </cell>
          <cell r="Z106" t="str">
            <v/>
          </cell>
          <cell r="AA106" t="str">
            <v/>
          </cell>
          <cell r="AB106" t="str">
            <v/>
          </cell>
          <cell r="AC106" t="str">
            <v/>
          </cell>
          <cell r="AD106" t="str">
            <v/>
          </cell>
          <cell r="AE106" t="str">
            <v/>
          </cell>
          <cell r="AF106" t="str">
            <v/>
          </cell>
          <cell r="AG106" t="str">
            <v/>
          </cell>
          <cell r="AH106" t="str">
            <v>B0033037</v>
          </cell>
          <cell r="AI106">
            <v>1.3</v>
          </cell>
          <cell r="AJ106" t="str">
            <v>B0063200</v>
          </cell>
          <cell r="AK106">
            <v>22</v>
          </cell>
          <cell r="AL106" t="str">
            <v/>
          </cell>
          <cell r="AM106" t="str">
            <v/>
          </cell>
          <cell r="AN106" t="str">
            <v/>
          </cell>
          <cell r="AO106" t="str">
            <v/>
          </cell>
          <cell r="AP106" t="str">
            <v/>
          </cell>
          <cell r="AQ106" t="str">
            <v/>
          </cell>
          <cell r="AR106" t="str">
            <v/>
          </cell>
          <cell r="AS106" t="str">
            <v/>
          </cell>
          <cell r="AT106" t="str">
            <v/>
          </cell>
          <cell r="AU106" t="str">
            <v/>
          </cell>
          <cell r="AV106" t="str">
            <v/>
          </cell>
          <cell r="AW106" t="str">
            <v/>
          </cell>
          <cell r="AX106" t="str">
            <v/>
          </cell>
          <cell r="AY106" t="str">
            <v/>
          </cell>
          <cell r="AZ106" t="str">
            <v/>
          </cell>
          <cell r="BA106" t="str">
            <v/>
          </cell>
          <cell r="BB106" t="str">
            <v/>
          </cell>
          <cell r="BC106" t="str">
            <v/>
          </cell>
          <cell r="BD106" t="str">
            <v/>
          </cell>
          <cell r="BE106" t="str">
            <v/>
          </cell>
          <cell r="BF106" t="str">
            <v/>
          </cell>
          <cell r="BG106" t="str">
            <v/>
          </cell>
          <cell r="BH106" t="str">
            <v/>
          </cell>
          <cell r="BI106" t="str">
            <v/>
          </cell>
          <cell r="BJ106" t="str">
            <v/>
          </cell>
          <cell r="BK106" t="str">
            <v/>
          </cell>
          <cell r="BL106"/>
          <cell r="BM106"/>
          <cell r="BN106" t="str">
            <v>T0010030</v>
          </cell>
          <cell r="BO106">
            <v>1.3</v>
          </cell>
          <cell r="BP106" t="str">
            <v/>
          </cell>
          <cell r="BQ106" t="str">
            <v/>
          </cell>
          <cell r="BR106" t="str">
            <v/>
          </cell>
          <cell r="BS106" t="str">
            <v/>
          </cell>
          <cell r="BT106" t="str">
            <v/>
          </cell>
          <cell r="BU106" t="str">
            <v/>
          </cell>
          <cell r="BV106" t="str">
            <v/>
          </cell>
          <cell r="BW106" t="str">
            <v/>
          </cell>
          <cell r="BX106" t="str">
            <v>A0030020</v>
          </cell>
          <cell r="BY106">
            <v>320</v>
          </cell>
          <cell r="BZ106" t="str">
            <v/>
          </cell>
          <cell r="CA106" t="str">
            <v/>
          </cell>
          <cell r="CB106" t="str">
            <v/>
          </cell>
          <cell r="CC106" t="str">
            <v/>
          </cell>
          <cell r="CD106" t="str">
            <v/>
          </cell>
          <cell r="CE106" t="str">
            <v/>
          </cell>
          <cell r="CF106" t="str">
            <v/>
          </cell>
          <cell r="CG106" t="str">
            <v/>
          </cell>
          <cell r="CH106" t="str">
            <v/>
          </cell>
          <cell r="CI106" t="str">
            <v/>
          </cell>
          <cell r="CJ106" t="str">
            <v/>
          </cell>
          <cell r="CK106" t="str">
            <v/>
          </cell>
          <cell r="CL106" t="str">
            <v/>
          </cell>
          <cell r="CM106" t="str">
            <v/>
          </cell>
          <cell r="CN106" t="str">
            <v/>
          </cell>
          <cell r="CO106" t="str">
            <v/>
          </cell>
          <cell r="CP106" t="str">
            <v/>
          </cell>
          <cell r="CQ106" t="str">
            <v/>
          </cell>
          <cell r="CR106" t="str">
            <v/>
          </cell>
          <cell r="CS106" t="str">
            <v>Nota 1: Este solo es un Análisis de Precios Unitario de referencia. De ser necesario, se debe ajustar a las particularidades de cada proyecto.
Nota 2: Cuando se trate de Análisis de precios unitarios correspondientes a ítems de la propuesta económica apro</v>
          </cell>
          <cell r="CT106" t="str">
            <v>A</v>
          </cell>
        </row>
        <row r="107">
          <cell r="C107" t="str">
            <v>323,4</v>
          </cell>
          <cell r="D107" t="str">
            <v>m3</v>
          </cell>
          <cell r="E107" t="str">
            <v>SUBBASE GRANULAR CON AGREGADO SIDERÚRGICO PARA BACHEO CLASE A 
(Análisis aplicado para construcción de una subbase estabilizada, utilizando una mezcla con agregado siderúrgico, preparada en planta, transportada y aplicada en sitio y cumpliendo con los req</v>
          </cell>
          <cell r="F107" t="str">
            <v>HERMENINV</v>
          </cell>
          <cell r="G107">
            <v>0.05</v>
          </cell>
          <cell r="H107" t="str">
            <v>C0010150</v>
          </cell>
          <cell r="I107">
            <v>3.3333333333333333E-2</v>
          </cell>
          <cell r="J107" t="str">
            <v>C0010610</v>
          </cell>
          <cell r="K107">
            <v>3.3333333333333333E-2</v>
          </cell>
          <cell r="L107" t="str">
            <v>C0010923</v>
          </cell>
          <cell r="M107">
            <v>3.3333333333333333E-2</v>
          </cell>
          <cell r="N107" t="str">
            <v/>
          </cell>
          <cell r="O107" t="str">
            <v/>
          </cell>
          <cell r="P107" t="str">
            <v/>
          </cell>
          <cell r="Q107" t="str">
            <v/>
          </cell>
          <cell r="R107" t="str">
            <v/>
          </cell>
          <cell r="S107" t="str">
            <v/>
          </cell>
          <cell r="T107" t="str">
            <v/>
          </cell>
          <cell r="U107" t="str">
            <v/>
          </cell>
          <cell r="V107" t="str">
            <v/>
          </cell>
          <cell r="W107" t="str">
            <v/>
          </cell>
          <cell r="X107" t="str">
            <v/>
          </cell>
          <cell r="Y107" t="str">
            <v/>
          </cell>
          <cell r="Z107" t="str">
            <v/>
          </cell>
          <cell r="AA107" t="str">
            <v/>
          </cell>
          <cell r="AB107" t="str">
            <v/>
          </cell>
          <cell r="AC107" t="str">
            <v/>
          </cell>
          <cell r="AD107" t="str">
            <v/>
          </cell>
          <cell r="AE107" t="str">
            <v/>
          </cell>
          <cell r="AF107" t="str">
            <v/>
          </cell>
          <cell r="AG107" t="str">
            <v/>
          </cell>
          <cell r="AH107" t="str">
            <v>B0033033</v>
          </cell>
          <cell r="AI107">
            <v>1.3</v>
          </cell>
          <cell r="AJ107" t="str">
            <v>B0063200</v>
          </cell>
          <cell r="AK107">
            <v>22</v>
          </cell>
          <cell r="AL107" t="str">
            <v/>
          </cell>
          <cell r="AM107" t="str">
            <v/>
          </cell>
          <cell r="AN107" t="str">
            <v/>
          </cell>
          <cell r="AO107" t="str">
            <v/>
          </cell>
          <cell r="AP107" t="str">
            <v/>
          </cell>
          <cell r="AQ107" t="str">
            <v/>
          </cell>
          <cell r="AR107" t="str">
            <v/>
          </cell>
          <cell r="AS107" t="str">
            <v/>
          </cell>
          <cell r="AT107" t="str">
            <v/>
          </cell>
          <cell r="AU107" t="str">
            <v/>
          </cell>
          <cell r="AV107" t="str">
            <v/>
          </cell>
          <cell r="AW107" t="str">
            <v/>
          </cell>
          <cell r="AX107" t="str">
            <v/>
          </cell>
          <cell r="AY107" t="str">
            <v/>
          </cell>
          <cell r="AZ107" t="str">
            <v/>
          </cell>
          <cell r="BA107" t="str">
            <v/>
          </cell>
          <cell r="BB107" t="str">
            <v/>
          </cell>
          <cell r="BC107" t="str">
            <v/>
          </cell>
          <cell r="BD107" t="str">
            <v/>
          </cell>
          <cell r="BE107" t="str">
            <v/>
          </cell>
          <cell r="BF107" t="str">
            <v/>
          </cell>
          <cell r="BG107" t="str">
            <v/>
          </cell>
          <cell r="BH107" t="str">
            <v/>
          </cell>
          <cell r="BI107" t="str">
            <v/>
          </cell>
          <cell r="BJ107" t="str">
            <v/>
          </cell>
          <cell r="BK107" t="str">
            <v/>
          </cell>
          <cell r="BL107"/>
          <cell r="BM107"/>
          <cell r="BN107" t="str">
            <v>T0010030</v>
          </cell>
          <cell r="BO107">
            <v>1.3</v>
          </cell>
          <cell r="BP107" t="str">
            <v/>
          </cell>
          <cell r="BQ107" t="str">
            <v/>
          </cell>
          <cell r="BR107" t="str">
            <v/>
          </cell>
          <cell r="BS107" t="str">
            <v/>
          </cell>
          <cell r="BT107" t="str">
            <v/>
          </cell>
          <cell r="BU107" t="str">
            <v/>
          </cell>
          <cell r="BV107" t="str">
            <v/>
          </cell>
          <cell r="BW107" t="str">
            <v/>
          </cell>
          <cell r="BX107" t="str">
            <v>A0030040</v>
          </cell>
          <cell r="BY107">
            <v>240</v>
          </cell>
          <cell r="BZ107" t="str">
            <v/>
          </cell>
          <cell r="CA107" t="str">
            <v/>
          </cell>
          <cell r="CB107" t="str">
            <v/>
          </cell>
          <cell r="CC107" t="str">
            <v/>
          </cell>
          <cell r="CD107" t="str">
            <v/>
          </cell>
          <cell r="CE107" t="str">
            <v/>
          </cell>
          <cell r="CF107" t="str">
            <v/>
          </cell>
          <cell r="CG107" t="str">
            <v/>
          </cell>
          <cell r="CH107" t="str">
            <v/>
          </cell>
          <cell r="CI107" t="str">
            <v/>
          </cell>
          <cell r="CJ107" t="str">
            <v/>
          </cell>
          <cell r="CK107" t="str">
            <v/>
          </cell>
          <cell r="CL107" t="str">
            <v/>
          </cell>
          <cell r="CM107" t="str">
            <v/>
          </cell>
          <cell r="CN107" t="str">
            <v/>
          </cell>
          <cell r="CO107" t="str">
            <v/>
          </cell>
          <cell r="CP107" t="str">
            <v/>
          </cell>
          <cell r="CQ107" t="str">
            <v/>
          </cell>
          <cell r="CR107" t="str">
            <v/>
          </cell>
          <cell r="CS107" t="str">
            <v>Nota 1: Este solo es un Análisis de Precios Unitario de referencia. De ser necesario, se debe ajustar a las particularidades de cada proyecto.
Nota 2: Cuando se trate de Análisis de precios unitarios correspondientes a ítems de la propuesta económica apro</v>
          </cell>
          <cell r="CT107" t="str">
            <v>A</v>
          </cell>
        </row>
        <row r="108">
          <cell r="C108" t="str">
            <v>323,5,1</v>
          </cell>
          <cell r="D108" t="str">
            <v>m3</v>
          </cell>
          <cell r="E108" t="str">
            <v>SUBBASE GRANULAR CON AGREGADO SIDERÚRGICO PARA BACHEO CLASE B 
(Análisis aplicado para construcción de una subbase estabilizada, utilizando una mezcla con agregado siderúrgico, preparada en planta, transportada y aplicada en sitio y cumpliendo con los req</v>
          </cell>
          <cell r="F108" t="str">
            <v>HERMENINV</v>
          </cell>
          <cell r="G108">
            <v>0.05</v>
          </cell>
          <cell r="H108" t="str">
            <v>C0010150</v>
          </cell>
          <cell r="I108">
            <v>3.3333333333333333E-2</v>
          </cell>
          <cell r="J108" t="str">
            <v>C0010610</v>
          </cell>
          <cell r="K108">
            <v>3.3333333333333333E-2</v>
          </cell>
          <cell r="L108" t="str">
            <v>C0010923</v>
          </cell>
          <cell r="M108">
            <v>3.3333333333333333E-2</v>
          </cell>
          <cell r="N108" t="str">
            <v/>
          </cell>
          <cell r="O108" t="str">
            <v/>
          </cell>
          <cell r="P108" t="str">
            <v/>
          </cell>
          <cell r="Q108" t="str">
            <v/>
          </cell>
          <cell r="R108" t="str">
            <v/>
          </cell>
          <cell r="S108" t="str">
            <v/>
          </cell>
          <cell r="T108" t="str">
            <v/>
          </cell>
          <cell r="U108" t="str">
            <v/>
          </cell>
          <cell r="V108" t="str">
            <v/>
          </cell>
          <cell r="W108" t="str">
            <v/>
          </cell>
          <cell r="X108" t="str">
            <v/>
          </cell>
          <cell r="Y108" t="str">
            <v/>
          </cell>
          <cell r="Z108" t="str">
            <v/>
          </cell>
          <cell r="AA108" t="str">
            <v/>
          </cell>
          <cell r="AB108" t="str">
            <v/>
          </cell>
          <cell r="AC108" t="str">
            <v/>
          </cell>
          <cell r="AD108" t="str">
            <v/>
          </cell>
          <cell r="AE108" t="str">
            <v/>
          </cell>
          <cell r="AF108" t="str">
            <v/>
          </cell>
          <cell r="AG108" t="str">
            <v/>
          </cell>
          <cell r="AH108" t="str">
            <v>B0033034</v>
          </cell>
          <cell r="AI108">
            <v>1.3</v>
          </cell>
          <cell r="AJ108" t="str">
            <v>B0063200</v>
          </cell>
          <cell r="AK108">
            <v>22</v>
          </cell>
          <cell r="AL108" t="str">
            <v/>
          </cell>
          <cell r="AM108" t="str">
            <v/>
          </cell>
          <cell r="AN108" t="str">
            <v/>
          </cell>
          <cell r="AO108" t="str">
            <v/>
          </cell>
          <cell r="AP108" t="str">
            <v/>
          </cell>
          <cell r="AQ108" t="str">
            <v/>
          </cell>
          <cell r="AR108" t="str">
            <v/>
          </cell>
          <cell r="AS108" t="str">
            <v/>
          </cell>
          <cell r="AT108" t="str">
            <v/>
          </cell>
          <cell r="AU108" t="str">
            <v/>
          </cell>
          <cell r="AV108" t="str">
            <v/>
          </cell>
          <cell r="AW108" t="str">
            <v/>
          </cell>
          <cell r="AX108" t="str">
            <v/>
          </cell>
          <cell r="AY108" t="str">
            <v/>
          </cell>
          <cell r="AZ108" t="str">
            <v/>
          </cell>
          <cell r="BA108" t="str">
            <v/>
          </cell>
          <cell r="BB108" t="str">
            <v/>
          </cell>
          <cell r="BC108" t="str">
            <v/>
          </cell>
          <cell r="BD108" t="str">
            <v/>
          </cell>
          <cell r="BE108" t="str">
            <v/>
          </cell>
          <cell r="BF108" t="str">
            <v/>
          </cell>
          <cell r="BG108" t="str">
            <v/>
          </cell>
          <cell r="BH108" t="str">
            <v/>
          </cell>
          <cell r="BI108" t="str">
            <v/>
          </cell>
          <cell r="BJ108" t="str">
            <v/>
          </cell>
          <cell r="BK108" t="str">
            <v/>
          </cell>
          <cell r="BL108"/>
          <cell r="BM108"/>
          <cell r="BN108" t="str">
            <v>T0010030</v>
          </cell>
          <cell r="BO108">
            <v>1.3</v>
          </cell>
          <cell r="BP108" t="str">
            <v/>
          </cell>
          <cell r="BQ108" t="str">
            <v/>
          </cell>
          <cell r="BR108" t="str">
            <v/>
          </cell>
          <cell r="BS108" t="str">
            <v/>
          </cell>
          <cell r="BT108" t="str">
            <v/>
          </cell>
          <cell r="BU108" t="str">
            <v/>
          </cell>
          <cell r="BV108" t="str">
            <v/>
          </cell>
          <cell r="BW108" t="str">
            <v/>
          </cell>
          <cell r="BX108" t="str">
            <v>A0030040</v>
          </cell>
          <cell r="BY108">
            <v>240</v>
          </cell>
          <cell r="BZ108" t="str">
            <v/>
          </cell>
          <cell r="CA108" t="str">
            <v/>
          </cell>
          <cell r="CB108" t="str">
            <v/>
          </cell>
          <cell r="CC108" t="str">
            <v/>
          </cell>
          <cell r="CD108" t="str">
            <v/>
          </cell>
          <cell r="CE108" t="str">
            <v/>
          </cell>
          <cell r="CF108" t="str">
            <v/>
          </cell>
          <cell r="CG108" t="str">
            <v/>
          </cell>
          <cell r="CH108" t="str">
            <v/>
          </cell>
          <cell r="CI108" t="str">
            <v/>
          </cell>
          <cell r="CJ108" t="str">
            <v/>
          </cell>
          <cell r="CK108" t="str">
            <v/>
          </cell>
          <cell r="CL108" t="str">
            <v/>
          </cell>
          <cell r="CM108" t="str">
            <v/>
          </cell>
          <cell r="CN108" t="str">
            <v/>
          </cell>
          <cell r="CO108" t="str">
            <v/>
          </cell>
          <cell r="CP108" t="str">
            <v/>
          </cell>
          <cell r="CQ108" t="str">
            <v/>
          </cell>
          <cell r="CR108" t="str">
            <v/>
          </cell>
          <cell r="CS108" t="str">
            <v>Nota 1: Este solo es un Análisis de Precios Unitario de referencia. De ser necesario, se debe ajustar a las particularidades de cada proyecto.
Nota 2: Cuando se trate de Análisis de precios unitarios correspondientes a ítems de la propuesta económica apro</v>
          </cell>
          <cell r="CT108" t="str">
            <v>A</v>
          </cell>
        </row>
        <row r="109">
          <cell r="C109" t="str">
            <v>323,5,2</v>
          </cell>
          <cell r="D109" t="str">
            <v>m3</v>
          </cell>
          <cell r="E109" t="str">
            <v>SUBBASE GRANULAR CON AGREGADO SIDERÚRGICO PARA BACHEO CLASE B 
(Análisis aplicado para construcción de una subbase estabilizada, utilizando una mezcla con agregado siderúrgico, preparada en planta, transportada y aplicada en sitio y cumpliendo con los req</v>
          </cell>
          <cell r="F109" t="str">
            <v>HERMENINV</v>
          </cell>
          <cell r="G109">
            <v>0.05</v>
          </cell>
          <cell r="H109" t="str">
            <v>C0010150</v>
          </cell>
          <cell r="I109">
            <v>3.3333333333333333E-2</v>
          </cell>
          <cell r="J109" t="str">
            <v>C0010610</v>
          </cell>
          <cell r="K109">
            <v>3.3333333333333333E-2</v>
          </cell>
          <cell r="L109" t="str">
            <v>C0010923</v>
          </cell>
          <cell r="M109">
            <v>3.3333333333333333E-2</v>
          </cell>
          <cell r="N109" t="str">
            <v/>
          </cell>
          <cell r="O109" t="str">
            <v/>
          </cell>
          <cell r="P109" t="str">
            <v/>
          </cell>
          <cell r="Q109" t="str">
            <v/>
          </cell>
          <cell r="R109" t="str">
            <v/>
          </cell>
          <cell r="S109" t="str">
            <v/>
          </cell>
          <cell r="T109" t="str">
            <v/>
          </cell>
          <cell r="U109" t="str">
            <v/>
          </cell>
          <cell r="V109" t="str">
            <v/>
          </cell>
          <cell r="W109" t="str">
            <v/>
          </cell>
          <cell r="X109" t="str">
            <v/>
          </cell>
          <cell r="Y109" t="str">
            <v/>
          </cell>
          <cell r="Z109" t="str">
            <v/>
          </cell>
          <cell r="AA109" t="str">
            <v/>
          </cell>
          <cell r="AB109" t="str">
            <v/>
          </cell>
          <cell r="AC109" t="str">
            <v/>
          </cell>
          <cell r="AD109" t="str">
            <v/>
          </cell>
          <cell r="AE109" t="str">
            <v/>
          </cell>
          <cell r="AF109" t="str">
            <v/>
          </cell>
          <cell r="AG109" t="str">
            <v/>
          </cell>
          <cell r="AH109" t="str">
            <v>B0033035</v>
          </cell>
          <cell r="AI109">
            <v>1.3</v>
          </cell>
          <cell r="AJ109" t="str">
            <v>B0063200</v>
          </cell>
          <cell r="AK109">
            <v>22</v>
          </cell>
          <cell r="AL109" t="str">
            <v/>
          </cell>
          <cell r="AM109" t="str">
            <v/>
          </cell>
          <cell r="AN109" t="str">
            <v/>
          </cell>
          <cell r="AO109" t="str">
            <v/>
          </cell>
          <cell r="AP109" t="str">
            <v/>
          </cell>
          <cell r="AQ109" t="str">
            <v/>
          </cell>
          <cell r="AR109" t="str">
            <v/>
          </cell>
          <cell r="AS109" t="str">
            <v/>
          </cell>
          <cell r="AT109" t="str">
            <v/>
          </cell>
          <cell r="AU109" t="str">
            <v/>
          </cell>
          <cell r="AV109" t="str">
            <v/>
          </cell>
          <cell r="AW109" t="str">
            <v/>
          </cell>
          <cell r="AX109" t="str">
            <v/>
          </cell>
          <cell r="AY109" t="str">
            <v/>
          </cell>
          <cell r="AZ109" t="str">
            <v/>
          </cell>
          <cell r="BA109" t="str">
            <v/>
          </cell>
          <cell r="BB109" t="str">
            <v/>
          </cell>
          <cell r="BC109" t="str">
            <v/>
          </cell>
          <cell r="BD109" t="str">
            <v/>
          </cell>
          <cell r="BE109" t="str">
            <v/>
          </cell>
          <cell r="BF109" t="str">
            <v/>
          </cell>
          <cell r="BG109" t="str">
            <v/>
          </cell>
          <cell r="BH109" t="str">
            <v/>
          </cell>
          <cell r="BI109" t="str">
            <v/>
          </cell>
          <cell r="BJ109" t="str">
            <v/>
          </cell>
          <cell r="BK109" t="str">
            <v/>
          </cell>
          <cell r="BL109"/>
          <cell r="BM109"/>
          <cell r="BN109" t="str">
            <v>T0010030</v>
          </cell>
          <cell r="BO109">
            <v>1.3</v>
          </cell>
          <cell r="BP109" t="str">
            <v/>
          </cell>
          <cell r="BQ109" t="str">
            <v/>
          </cell>
          <cell r="BR109" t="str">
            <v/>
          </cell>
          <cell r="BS109" t="str">
            <v/>
          </cell>
          <cell r="BT109" t="str">
            <v/>
          </cell>
          <cell r="BU109" t="str">
            <v/>
          </cell>
          <cell r="BV109" t="str">
            <v/>
          </cell>
          <cell r="BW109" t="str">
            <v/>
          </cell>
          <cell r="BX109" t="str">
            <v>A0030040</v>
          </cell>
          <cell r="BY109">
            <v>240</v>
          </cell>
          <cell r="BZ109" t="str">
            <v/>
          </cell>
          <cell r="CA109" t="str">
            <v/>
          </cell>
          <cell r="CB109" t="str">
            <v/>
          </cell>
          <cell r="CC109" t="str">
            <v/>
          </cell>
          <cell r="CD109" t="str">
            <v/>
          </cell>
          <cell r="CE109" t="str">
            <v/>
          </cell>
          <cell r="CF109" t="str">
            <v/>
          </cell>
          <cell r="CG109" t="str">
            <v/>
          </cell>
          <cell r="CH109" t="str">
            <v/>
          </cell>
          <cell r="CI109" t="str">
            <v/>
          </cell>
          <cell r="CJ109" t="str">
            <v/>
          </cell>
          <cell r="CK109" t="str">
            <v/>
          </cell>
          <cell r="CL109" t="str">
            <v/>
          </cell>
          <cell r="CM109" t="str">
            <v/>
          </cell>
          <cell r="CN109" t="str">
            <v/>
          </cell>
          <cell r="CO109" t="str">
            <v/>
          </cell>
          <cell r="CP109" t="str">
            <v/>
          </cell>
          <cell r="CQ109" t="str">
            <v/>
          </cell>
          <cell r="CR109" t="str">
            <v/>
          </cell>
          <cell r="CS109" t="str">
            <v>Nota 1: Este solo es un Análisis de Precios Unitario de referencia. De ser necesario, se debe ajustar a las particularidades de cada proyecto.
Nota 2: Cuando se trate de Análisis de precios unitarios correspondientes a ítems de la propuesta económica apro</v>
          </cell>
          <cell r="CT109" t="str">
            <v>A</v>
          </cell>
        </row>
        <row r="110">
          <cell r="C110" t="str">
            <v>323,6,1</v>
          </cell>
          <cell r="D110" t="str">
            <v>m3</v>
          </cell>
          <cell r="E110" t="str">
            <v>SUBBASE GRANULAR CON AGREGADO SIDERÚRGICO PARA BACHEO CLASE C 
(Analisis aplicado para construcción de una subbase estabilizada, utilizando una mezcla con agregado siderúrgico, preparada en planta, transportada y aplicada en sitio y cumpliendo con los req</v>
          </cell>
          <cell r="F110" t="str">
            <v>HERMENINV</v>
          </cell>
          <cell r="G110">
            <v>0.05</v>
          </cell>
          <cell r="H110" t="str">
            <v>C0010150</v>
          </cell>
          <cell r="I110">
            <v>3.3333333333333333E-2</v>
          </cell>
          <cell r="J110" t="str">
            <v>C0010610</v>
          </cell>
          <cell r="K110">
            <v>3.3333333333333333E-2</v>
          </cell>
          <cell r="L110" t="str">
            <v>C0010923</v>
          </cell>
          <cell r="M110">
            <v>3.3333333333333333E-2</v>
          </cell>
          <cell r="N110" t="str">
            <v/>
          </cell>
          <cell r="O110" t="str">
            <v/>
          </cell>
          <cell r="P110" t="str">
            <v/>
          </cell>
          <cell r="Q110" t="str">
            <v/>
          </cell>
          <cell r="R110" t="str">
            <v/>
          </cell>
          <cell r="S110" t="str">
            <v/>
          </cell>
          <cell r="T110" t="str">
            <v/>
          </cell>
          <cell r="U110" t="str">
            <v/>
          </cell>
          <cell r="V110" t="str">
            <v/>
          </cell>
          <cell r="W110" t="str">
            <v/>
          </cell>
          <cell r="X110" t="str">
            <v/>
          </cell>
          <cell r="Y110" t="str">
            <v/>
          </cell>
          <cell r="Z110" t="str">
            <v/>
          </cell>
          <cell r="AA110" t="str">
            <v/>
          </cell>
          <cell r="AB110" t="str">
            <v/>
          </cell>
          <cell r="AC110" t="str">
            <v/>
          </cell>
          <cell r="AD110" t="str">
            <v/>
          </cell>
          <cell r="AE110" t="str">
            <v/>
          </cell>
          <cell r="AF110" t="str">
            <v/>
          </cell>
          <cell r="AG110" t="str">
            <v/>
          </cell>
          <cell r="AH110" t="str">
            <v>B0033036</v>
          </cell>
          <cell r="AI110">
            <v>1.3</v>
          </cell>
          <cell r="AJ110" t="str">
            <v>B0063200</v>
          </cell>
          <cell r="AK110">
            <v>22</v>
          </cell>
          <cell r="AL110" t="str">
            <v/>
          </cell>
          <cell r="AM110" t="str">
            <v/>
          </cell>
          <cell r="AN110" t="str">
            <v/>
          </cell>
          <cell r="AO110" t="str">
            <v/>
          </cell>
          <cell r="AP110" t="str">
            <v/>
          </cell>
          <cell r="AQ110" t="str">
            <v/>
          </cell>
          <cell r="AR110" t="str">
            <v/>
          </cell>
          <cell r="AS110" t="str">
            <v/>
          </cell>
          <cell r="AT110" t="str">
            <v/>
          </cell>
          <cell r="AU110" t="str">
            <v/>
          </cell>
          <cell r="AV110" t="str">
            <v/>
          </cell>
          <cell r="AW110" t="str">
            <v/>
          </cell>
          <cell r="AX110" t="str">
            <v/>
          </cell>
          <cell r="AY110" t="str">
            <v/>
          </cell>
          <cell r="AZ110" t="str">
            <v/>
          </cell>
          <cell r="BA110" t="str">
            <v/>
          </cell>
          <cell r="BB110" t="str">
            <v/>
          </cell>
          <cell r="BC110" t="str">
            <v/>
          </cell>
          <cell r="BD110" t="str">
            <v/>
          </cell>
          <cell r="BE110" t="str">
            <v/>
          </cell>
          <cell r="BF110" t="str">
            <v/>
          </cell>
          <cell r="BG110" t="str">
            <v/>
          </cell>
          <cell r="BH110" t="str">
            <v/>
          </cell>
          <cell r="BI110" t="str">
            <v/>
          </cell>
          <cell r="BJ110" t="str">
            <v/>
          </cell>
          <cell r="BK110" t="str">
            <v/>
          </cell>
          <cell r="BL110"/>
          <cell r="BM110"/>
          <cell r="BN110" t="str">
            <v>T0010030</v>
          </cell>
          <cell r="BO110">
            <v>1.3</v>
          </cell>
          <cell r="BP110" t="str">
            <v/>
          </cell>
          <cell r="BQ110" t="str">
            <v/>
          </cell>
          <cell r="BR110" t="str">
            <v/>
          </cell>
          <cell r="BS110" t="str">
            <v/>
          </cell>
          <cell r="BT110" t="str">
            <v/>
          </cell>
          <cell r="BU110" t="str">
            <v/>
          </cell>
          <cell r="BV110" t="str">
            <v/>
          </cell>
          <cell r="BW110" t="str">
            <v/>
          </cell>
          <cell r="BX110" t="str">
            <v>A0030040</v>
          </cell>
          <cell r="BY110">
            <v>240</v>
          </cell>
          <cell r="BZ110" t="str">
            <v/>
          </cell>
          <cell r="CA110" t="str">
            <v/>
          </cell>
          <cell r="CB110" t="str">
            <v/>
          </cell>
          <cell r="CC110" t="str">
            <v/>
          </cell>
          <cell r="CD110" t="str">
            <v/>
          </cell>
          <cell r="CE110" t="str">
            <v/>
          </cell>
          <cell r="CF110" t="str">
            <v/>
          </cell>
          <cell r="CG110" t="str">
            <v/>
          </cell>
          <cell r="CH110" t="str">
            <v/>
          </cell>
          <cell r="CI110" t="str">
            <v/>
          </cell>
          <cell r="CJ110" t="str">
            <v/>
          </cell>
          <cell r="CK110" t="str">
            <v/>
          </cell>
          <cell r="CL110" t="str">
            <v/>
          </cell>
          <cell r="CM110" t="str">
            <v/>
          </cell>
          <cell r="CN110" t="str">
            <v/>
          </cell>
          <cell r="CO110" t="str">
            <v/>
          </cell>
          <cell r="CP110" t="str">
            <v/>
          </cell>
          <cell r="CQ110" t="str">
            <v/>
          </cell>
          <cell r="CR110" t="str">
            <v/>
          </cell>
          <cell r="CS110" t="str">
            <v>Nota 1: Este solo es un Análisis de Precios Unitario de referencia. De ser necesario, se debe ajustar a las particularidades de cada proyecto.
Nota 2: Cuando se trate de Análisis de precios unitarios correspondientes a ítems de la propuesta económica apro</v>
          </cell>
          <cell r="CT110" t="str">
            <v>A</v>
          </cell>
        </row>
        <row r="111">
          <cell r="C111" t="str">
            <v>323,6,2</v>
          </cell>
          <cell r="D111" t="str">
            <v>m3</v>
          </cell>
          <cell r="E111" t="str">
            <v>SUBBASE GRANULAR CON AGREGADO SIDERÚRGICO PARA BACHEO  CLASE C 
(Analisis aplicado para construcción de una subbase estabilizada, utilizando una mezcla con agregado siderúrgico, preparada en planta, transportada y aplicada en sitio y cumpliendo con los re</v>
          </cell>
          <cell r="F111" t="str">
            <v>HERMENINV</v>
          </cell>
          <cell r="G111">
            <v>0.05</v>
          </cell>
          <cell r="H111" t="str">
            <v>C0010150</v>
          </cell>
          <cell r="I111">
            <v>3.3333333333333333E-2</v>
          </cell>
          <cell r="J111" t="str">
            <v>C0010610</v>
          </cell>
          <cell r="K111">
            <v>3.3333333333333333E-2</v>
          </cell>
          <cell r="L111" t="str">
            <v>C0010923</v>
          </cell>
          <cell r="M111">
            <v>3.3333333333333333E-2</v>
          </cell>
          <cell r="N111" t="str">
            <v/>
          </cell>
          <cell r="O111" t="str">
            <v/>
          </cell>
          <cell r="P111" t="str">
            <v/>
          </cell>
          <cell r="Q111" t="str">
            <v/>
          </cell>
          <cell r="R111" t="str">
            <v/>
          </cell>
          <cell r="S111" t="str">
            <v/>
          </cell>
          <cell r="T111" t="str">
            <v/>
          </cell>
          <cell r="U111" t="str">
            <v/>
          </cell>
          <cell r="V111" t="str">
            <v/>
          </cell>
          <cell r="W111" t="str">
            <v/>
          </cell>
          <cell r="X111" t="str">
            <v/>
          </cell>
          <cell r="Y111" t="str">
            <v/>
          </cell>
          <cell r="Z111" t="str">
            <v/>
          </cell>
          <cell r="AA111" t="str">
            <v/>
          </cell>
          <cell r="AB111" t="str">
            <v/>
          </cell>
          <cell r="AC111" t="str">
            <v/>
          </cell>
          <cell r="AD111" t="str">
            <v/>
          </cell>
          <cell r="AE111" t="str">
            <v/>
          </cell>
          <cell r="AF111" t="str">
            <v/>
          </cell>
          <cell r="AG111" t="str">
            <v/>
          </cell>
          <cell r="AH111" t="str">
            <v>B0033037</v>
          </cell>
          <cell r="AI111">
            <v>1.3</v>
          </cell>
          <cell r="AJ111" t="str">
            <v>B0063200</v>
          </cell>
          <cell r="AK111">
            <v>22</v>
          </cell>
          <cell r="AL111" t="str">
            <v/>
          </cell>
          <cell r="AM111" t="str">
            <v/>
          </cell>
          <cell r="AN111" t="str">
            <v/>
          </cell>
          <cell r="AO111" t="str">
            <v/>
          </cell>
          <cell r="AP111" t="str">
            <v/>
          </cell>
          <cell r="AQ111" t="str">
            <v/>
          </cell>
          <cell r="AR111" t="str">
            <v/>
          </cell>
          <cell r="AS111" t="str">
            <v/>
          </cell>
          <cell r="AT111" t="str">
            <v/>
          </cell>
          <cell r="AU111" t="str">
            <v/>
          </cell>
          <cell r="AV111" t="str">
            <v/>
          </cell>
          <cell r="AW111" t="str">
            <v/>
          </cell>
          <cell r="AX111" t="str">
            <v/>
          </cell>
          <cell r="AY111" t="str">
            <v/>
          </cell>
          <cell r="AZ111" t="str">
            <v/>
          </cell>
          <cell r="BA111" t="str">
            <v/>
          </cell>
          <cell r="BB111" t="str">
            <v/>
          </cell>
          <cell r="BC111" t="str">
            <v/>
          </cell>
          <cell r="BD111" t="str">
            <v/>
          </cell>
          <cell r="BE111" t="str">
            <v/>
          </cell>
          <cell r="BF111" t="str">
            <v/>
          </cell>
          <cell r="BG111" t="str">
            <v/>
          </cell>
          <cell r="BH111" t="str">
            <v/>
          </cell>
          <cell r="BI111" t="str">
            <v/>
          </cell>
          <cell r="BJ111" t="str">
            <v/>
          </cell>
          <cell r="BK111" t="str">
            <v/>
          </cell>
          <cell r="BL111"/>
          <cell r="BM111"/>
          <cell r="BN111" t="str">
            <v>T0010030</v>
          </cell>
          <cell r="BO111">
            <v>1.3</v>
          </cell>
          <cell r="BP111" t="str">
            <v/>
          </cell>
          <cell r="BQ111" t="str">
            <v/>
          </cell>
          <cell r="BR111" t="str">
            <v/>
          </cell>
          <cell r="BS111" t="str">
            <v/>
          </cell>
          <cell r="BT111" t="str">
            <v/>
          </cell>
          <cell r="BU111" t="str">
            <v/>
          </cell>
          <cell r="BV111" t="str">
            <v/>
          </cell>
          <cell r="BW111" t="str">
            <v/>
          </cell>
          <cell r="BX111" t="str">
            <v>A0030040</v>
          </cell>
          <cell r="BY111">
            <v>240</v>
          </cell>
          <cell r="BZ111" t="str">
            <v/>
          </cell>
          <cell r="CA111" t="str">
            <v/>
          </cell>
          <cell r="CB111" t="str">
            <v/>
          </cell>
          <cell r="CC111" t="str">
            <v/>
          </cell>
          <cell r="CD111" t="str">
            <v/>
          </cell>
          <cell r="CE111" t="str">
            <v/>
          </cell>
          <cell r="CF111" t="str">
            <v/>
          </cell>
          <cell r="CG111" t="str">
            <v/>
          </cell>
          <cell r="CH111" t="str">
            <v/>
          </cell>
          <cell r="CI111" t="str">
            <v/>
          </cell>
          <cell r="CJ111" t="str">
            <v/>
          </cell>
          <cell r="CK111" t="str">
            <v/>
          </cell>
          <cell r="CL111" t="str">
            <v/>
          </cell>
          <cell r="CM111" t="str">
            <v/>
          </cell>
          <cell r="CN111" t="str">
            <v/>
          </cell>
          <cell r="CO111" t="str">
            <v/>
          </cell>
          <cell r="CP111" t="str">
            <v/>
          </cell>
          <cell r="CQ111" t="str">
            <v/>
          </cell>
          <cell r="CR111" t="str">
            <v/>
          </cell>
          <cell r="CS111" t="str">
            <v>Nota 1: Este solo es un Análisis de Precios Unitario de referencia. De ser necesario, se debe ajustar a las particularidades de cada proyecto.
Nota 2: Cuando se trate de Análisis de precios unitarios correspondientes a ítems de la propuesta económica apro</v>
          </cell>
          <cell r="CT111" t="str">
            <v>A</v>
          </cell>
        </row>
        <row r="112">
          <cell r="C112" t="str">
            <v>330,1,1</v>
          </cell>
          <cell r="D112" t="str">
            <v>m3</v>
          </cell>
          <cell r="E112" t="str">
            <v>BASE GRANULAR CLASE A
(Analisis aplicado para una base granular Clase A con gradación tipo SGB-38, para un nivel transito NT3, contempla el suministro del material, cargue en cantera, transporte, extensión en capa de espesor uniforme, humedecimiento y com</v>
          </cell>
          <cell r="F112" t="str">
            <v>HERMENINV</v>
          </cell>
          <cell r="G112">
            <v>0.01</v>
          </cell>
          <cell r="H112" t="str">
            <v>C0010150</v>
          </cell>
          <cell r="I112">
            <v>3.3333333333333333E-2</v>
          </cell>
          <cell r="J112" t="str">
            <v>C0010610</v>
          </cell>
          <cell r="K112">
            <v>3.3333333333333333E-2</v>
          </cell>
          <cell r="L112" t="str">
            <v>C0010923</v>
          </cell>
          <cell r="M112">
            <v>3.3333333333333333E-2</v>
          </cell>
          <cell r="N112" t="str">
            <v/>
          </cell>
          <cell r="O112" t="str">
            <v/>
          </cell>
          <cell r="P112" t="str">
            <v/>
          </cell>
          <cell r="Q112" t="str">
            <v/>
          </cell>
          <cell r="R112" t="str">
            <v/>
          </cell>
          <cell r="S112" t="str">
            <v/>
          </cell>
          <cell r="T112" t="str">
            <v/>
          </cell>
          <cell r="U112" t="str">
            <v/>
          </cell>
          <cell r="V112" t="str">
            <v/>
          </cell>
          <cell r="W112" t="str">
            <v/>
          </cell>
          <cell r="X112" t="str">
            <v/>
          </cell>
          <cell r="Y112" t="str">
            <v/>
          </cell>
          <cell r="Z112" t="str">
            <v/>
          </cell>
          <cell r="AA112" t="str">
            <v/>
          </cell>
          <cell r="AB112" t="str">
            <v/>
          </cell>
          <cell r="AC112" t="str">
            <v/>
          </cell>
          <cell r="AD112" t="str">
            <v/>
          </cell>
          <cell r="AE112" t="str">
            <v/>
          </cell>
          <cell r="AF112" t="str">
            <v/>
          </cell>
          <cell r="AG112" t="str">
            <v/>
          </cell>
          <cell r="AH112" t="str">
            <v>B0063200</v>
          </cell>
          <cell r="AI112">
            <v>22</v>
          </cell>
          <cell r="AJ112" t="str">
            <v>B0014302</v>
          </cell>
          <cell r="AK112">
            <v>1.3</v>
          </cell>
          <cell r="AL112" t="str">
            <v/>
          </cell>
          <cell r="AM112" t="str">
            <v/>
          </cell>
          <cell r="AN112" t="str">
            <v/>
          </cell>
          <cell r="AO112" t="str">
            <v/>
          </cell>
          <cell r="AP112" t="str">
            <v/>
          </cell>
          <cell r="AQ112" t="str">
            <v/>
          </cell>
          <cell r="AR112" t="str">
            <v/>
          </cell>
          <cell r="AS112" t="str">
            <v/>
          </cell>
          <cell r="AT112" t="str">
            <v/>
          </cell>
          <cell r="AU112" t="str">
            <v/>
          </cell>
          <cell r="AV112" t="str">
            <v/>
          </cell>
          <cell r="AW112" t="str">
            <v/>
          </cell>
          <cell r="AX112" t="str">
            <v/>
          </cell>
          <cell r="AY112" t="str">
            <v/>
          </cell>
          <cell r="AZ112" t="str">
            <v/>
          </cell>
          <cell r="BA112" t="str">
            <v/>
          </cell>
          <cell r="BB112" t="str">
            <v/>
          </cell>
          <cell r="BC112" t="str">
            <v/>
          </cell>
          <cell r="BD112" t="str">
            <v/>
          </cell>
          <cell r="BE112" t="str">
            <v/>
          </cell>
          <cell r="BF112" t="str">
            <v/>
          </cell>
          <cell r="BG112" t="str">
            <v/>
          </cell>
          <cell r="BH112" t="str">
            <v/>
          </cell>
          <cell r="BI112" t="str">
            <v/>
          </cell>
          <cell r="BJ112" t="str">
            <v/>
          </cell>
          <cell r="BK112" t="str">
            <v/>
          </cell>
          <cell r="BL112"/>
          <cell r="BM112"/>
          <cell r="BN112" t="str">
            <v>T0010020</v>
          </cell>
          <cell r="BO112">
            <v>1.3</v>
          </cell>
          <cell r="BP112" t="str">
            <v/>
          </cell>
          <cell r="BQ112" t="str">
            <v/>
          </cell>
          <cell r="BR112" t="str">
            <v/>
          </cell>
          <cell r="BS112" t="str">
            <v/>
          </cell>
          <cell r="BT112" t="str">
            <v/>
          </cell>
          <cell r="BU112" t="str">
            <v/>
          </cell>
          <cell r="BV112" t="str">
            <v/>
          </cell>
          <cell r="BW112" t="str">
            <v/>
          </cell>
          <cell r="BX112" t="str">
            <v>A0030020</v>
          </cell>
          <cell r="BY112">
            <v>240</v>
          </cell>
          <cell r="BZ112" t="str">
            <v/>
          </cell>
          <cell r="CA112" t="str">
            <v/>
          </cell>
          <cell r="CB112" t="str">
            <v/>
          </cell>
          <cell r="CC112" t="str">
            <v/>
          </cell>
          <cell r="CD112" t="str">
            <v/>
          </cell>
          <cell r="CE112" t="str">
            <v/>
          </cell>
          <cell r="CF112" t="str">
            <v/>
          </cell>
          <cell r="CG112" t="str">
            <v/>
          </cell>
          <cell r="CH112" t="str">
            <v/>
          </cell>
          <cell r="CI112" t="str">
            <v/>
          </cell>
          <cell r="CJ112" t="str">
            <v/>
          </cell>
          <cell r="CK112" t="str">
            <v/>
          </cell>
          <cell r="CL112" t="str">
            <v/>
          </cell>
          <cell r="CM112" t="str">
            <v/>
          </cell>
          <cell r="CN112" t="str">
            <v/>
          </cell>
          <cell r="CO112" t="str">
            <v/>
          </cell>
          <cell r="CP112" t="str">
            <v/>
          </cell>
          <cell r="CQ112" t="str">
            <v/>
          </cell>
          <cell r="CR112" t="str">
            <v/>
          </cell>
          <cell r="CS112" t="str">
            <v>Nota 1: Este solo es un Análisis de Precios Unitario de referencia. De ser necesario, se debe ajustar a las particularidades de cada proyecto.
Nota 2: Cuando se trate de Análisis de precios unitarios correspondientes a ítems de la propuesta económica apro</v>
          </cell>
          <cell r="CT112" t="str">
            <v>A</v>
          </cell>
        </row>
        <row r="113">
          <cell r="C113" t="str">
            <v>330,1,2</v>
          </cell>
          <cell r="D113" t="str">
            <v>m3</v>
          </cell>
          <cell r="E113" t="str">
            <v>BASE GRANULAR CLASE A
(Analisis aplicado para una base granular Clase A con gradación tipo SGB-40, para un nivel transito NT3, contempla el suministro del material, cargue en cantera, transporte, extensión en capa de espesor uniforme, humedecimiento y com</v>
          </cell>
          <cell r="F113" t="str">
            <v>HERMENINV</v>
          </cell>
          <cell r="G113">
            <v>0.01</v>
          </cell>
          <cell r="H113" t="str">
            <v>C0010150</v>
          </cell>
          <cell r="I113">
            <v>3.3333333333333333E-2</v>
          </cell>
          <cell r="J113" t="str">
            <v>C0010610</v>
          </cell>
          <cell r="K113">
            <v>3.3333333333333333E-2</v>
          </cell>
          <cell r="L113" t="str">
            <v>C0010923</v>
          </cell>
          <cell r="M113">
            <v>3.3333333333333333E-2</v>
          </cell>
          <cell r="N113" t="str">
            <v/>
          </cell>
          <cell r="O113" t="str">
            <v/>
          </cell>
          <cell r="P113" t="str">
            <v/>
          </cell>
          <cell r="Q113" t="str">
            <v/>
          </cell>
          <cell r="R113" t="str">
            <v/>
          </cell>
          <cell r="S113" t="str">
            <v/>
          </cell>
          <cell r="T113" t="str">
            <v/>
          </cell>
          <cell r="U113" t="str">
            <v/>
          </cell>
          <cell r="V113" t="str">
            <v/>
          </cell>
          <cell r="W113" t="str">
            <v/>
          </cell>
          <cell r="X113" t="str">
            <v/>
          </cell>
          <cell r="Y113" t="str">
            <v/>
          </cell>
          <cell r="Z113" t="str">
            <v/>
          </cell>
          <cell r="AA113" t="str">
            <v/>
          </cell>
          <cell r="AB113" t="str">
            <v/>
          </cell>
          <cell r="AC113" t="str">
            <v/>
          </cell>
          <cell r="AD113" t="str">
            <v/>
          </cell>
          <cell r="AE113" t="str">
            <v/>
          </cell>
          <cell r="AF113" t="str">
            <v/>
          </cell>
          <cell r="AG113" t="str">
            <v/>
          </cell>
          <cell r="AH113" t="str">
            <v>B0014304</v>
          </cell>
          <cell r="AI113">
            <v>1.3</v>
          </cell>
          <cell r="AJ113" t="str">
            <v>B0063200</v>
          </cell>
          <cell r="AK113">
            <v>22</v>
          </cell>
          <cell r="AL113" t="str">
            <v/>
          </cell>
          <cell r="AM113" t="str">
            <v/>
          </cell>
          <cell r="AN113" t="str">
            <v/>
          </cell>
          <cell r="AO113" t="str">
            <v/>
          </cell>
          <cell r="AP113" t="str">
            <v/>
          </cell>
          <cell r="AQ113" t="str">
            <v/>
          </cell>
          <cell r="AR113" t="str">
            <v/>
          </cell>
          <cell r="AS113" t="str">
            <v/>
          </cell>
          <cell r="AT113" t="str">
            <v/>
          </cell>
          <cell r="AU113" t="str">
            <v/>
          </cell>
          <cell r="AV113" t="str">
            <v/>
          </cell>
          <cell r="AW113" t="str">
            <v/>
          </cell>
          <cell r="AX113" t="str">
            <v/>
          </cell>
          <cell r="AY113" t="str">
            <v/>
          </cell>
          <cell r="AZ113" t="str">
            <v/>
          </cell>
          <cell r="BA113" t="str">
            <v/>
          </cell>
          <cell r="BB113" t="str">
            <v/>
          </cell>
          <cell r="BC113" t="str">
            <v/>
          </cell>
          <cell r="BD113" t="str">
            <v/>
          </cell>
          <cell r="BE113" t="str">
            <v/>
          </cell>
          <cell r="BF113" t="str">
            <v/>
          </cell>
          <cell r="BG113" t="str">
            <v/>
          </cell>
          <cell r="BH113" t="str">
            <v/>
          </cell>
          <cell r="BI113" t="str">
            <v/>
          </cell>
          <cell r="BJ113" t="str">
            <v/>
          </cell>
          <cell r="BK113" t="str">
            <v/>
          </cell>
          <cell r="BL113"/>
          <cell r="BM113"/>
          <cell r="BN113" t="str">
            <v>T0010020</v>
          </cell>
          <cell r="BO113">
            <v>1.3</v>
          </cell>
          <cell r="BP113" t="str">
            <v/>
          </cell>
          <cell r="BQ113" t="str">
            <v/>
          </cell>
          <cell r="BR113" t="str">
            <v/>
          </cell>
          <cell r="BS113" t="str">
            <v/>
          </cell>
          <cell r="BT113" t="str">
            <v/>
          </cell>
          <cell r="BU113" t="str">
            <v/>
          </cell>
          <cell r="BV113" t="str">
            <v/>
          </cell>
          <cell r="BW113" t="str">
            <v/>
          </cell>
          <cell r="BX113" t="str">
            <v>A0030020</v>
          </cell>
          <cell r="BY113">
            <v>240</v>
          </cell>
          <cell r="BZ113" t="str">
            <v/>
          </cell>
          <cell r="CA113" t="str">
            <v/>
          </cell>
          <cell r="CB113" t="str">
            <v/>
          </cell>
          <cell r="CC113" t="str">
            <v/>
          </cell>
          <cell r="CD113" t="str">
            <v/>
          </cell>
          <cell r="CE113" t="str">
            <v/>
          </cell>
          <cell r="CF113" t="str">
            <v/>
          </cell>
          <cell r="CG113" t="str">
            <v/>
          </cell>
          <cell r="CH113" t="str">
            <v/>
          </cell>
          <cell r="CI113" t="str">
            <v/>
          </cell>
          <cell r="CJ113" t="str">
            <v/>
          </cell>
          <cell r="CK113" t="str">
            <v/>
          </cell>
          <cell r="CL113" t="str">
            <v/>
          </cell>
          <cell r="CM113" t="str">
            <v/>
          </cell>
          <cell r="CN113" t="str">
            <v/>
          </cell>
          <cell r="CO113" t="str">
            <v/>
          </cell>
          <cell r="CP113" t="str">
            <v/>
          </cell>
          <cell r="CQ113" t="str">
            <v/>
          </cell>
          <cell r="CR113" t="str">
            <v/>
          </cell>
          <cell r="CS113" t="str">
            <v>Nota 1: Este solo es un Análisis de Precios Unitario de referencia. De ser necesario, se debe ajustar a las particularidades de cada proyecto.
Nota 2: Cuando se trate de Análisis de precios unitarios correspondientes a ítems de la propuesta económica apro</v>
          </cell>
          <cell r="CT113" t="str">
            <v>A</v>
          </cell>
        </row>
        <row r="114">
          <cell r="C114" t="str">
            <v>330,2,1</v>
          </cell>
          <cell r="D114" t="str">
            <v>m3</v>
          </cell>
          <cell r="E114" t="str">
            <v>BASE GRANULAR CLASE B 
(Analisis aplicado para una base granular Clase B con gradación tipo BG-38, para un nivel transito NT2, contempla el suministro del material, cargue en cantera, transporte, extensión en capa de espesor uniforme, humedecimiento y com</v>
          </cell>
          <cell r="F114" t="str">
            <v>HERMENINV</v>
          </cell>
          <cell r="G114">
            <v>0.01</v>
          </cell>
          <cell r="H114" t="str">
            <v>C0010150</v>
          </cell>
          <cell r="I114">
            <v>3.3333333333333333E-2</v>
          </cell>
          <cell r="J114" t="str">
            <v>C0010610</v>
          </cell>
          <cell r="K114">
            <v>3.3333333333333333E-2</v>
          </cell>
          <cell r="L114" t="str">
            <v>C0010923</v>
          </cell>
          <cell r="M114">
            <v>3.3333333333333333E-2</v>
          </cell>
          <cell r="N114" t="str">
            <v/>
          </cell>
          <cell r="O114" t="str">
            <v/>
          </cell>
          <cell r="P114" t="str">
            <v/>
          </cell>
          <cell r="Q114" t="str">
            <v/>
          </cell>
          <cell r="R114" t="str">
            <v/>
          </cell>
          <cell r="S114" t="str">
            <v/>
          </cell>
          <cell r="T114" t="str">
            <v/>
          </cell>
          <cell r="U114" t="str">
            <v/>
          </cell>
          <cell r="V114" t="str">
            <v/>
          </cell>
          <cell r="W114" t="str">
            <v/>
          </cell>
          <cell r="X114" t="str">
            <v/>
          </cell>
          <cell r="Y114" t="str">
            <v/>
          </cell>
          <cell r="Z114" t="str">
            <v/>
          </cell>
          <cell r="AA114" t="str">
            <v/>
          </cell>
          <cell r="AB114" t="str">
            <v/>
          </cell>
          <cell r="AC114" t="str">
            <v/>
          </cell>
          <cell r="AD114" t="str">
            <v/>
          </cell>
          <cell r="AE114" t="str">
            <v/>
          </cell>
          <cell r="AF114" t="str">
            <v/>
          </cell>
          <cell r="AG114" t="str">
            <v/>
          </cell>
          <cell r="AH114" t="str">
            <v>B0014306</v>
          </cell>
          <cell r="AI114">
            <v>1.3</v>
          </cell>
          <cell r="AJ114" t="str">
            <v>B0063200</v>
          </cell>
          <cell r="AK114">
            <v>22</v>
          </cell>
          <cell r="AL114" t="str">
            <v/>
          </cell>
          <cell r="AM114" t="str">
            <v/>
          </cell>
          <cell r="AN114" t="str">
            <v/>
          </cell>
          <cell r="AO114" t="str">
            <v/>
          </cell>
          <cell r="AP114" t="str">
            <v/>
          </cell>
          <cell r="AQ114" t="str">
            <v/>
          </cell>
          <cell r="AR114" t="str">
            <v/>
          </cell>
          <cell r="AS114" t="str">
            <v/>
          </cell>
          <cell r="AT114" t="str">
            <v/>
          </cell>
          <cell r="AU114" t="str">
            <v/>
          </cell>
          <cell r="AV114" t="str">
            <v/>
          </cell>
          <cell r="AW114" t="str">
            <v/>
          </cell>
          <cell r="AX114" t="str">
            <v/>
          </cell>
          <cell r="AY114" t="str">
            <v/>
          </cell>
          <cell r="AZ114" t="str">
            <v/>
          </cell>
          <cell r="BA114" t="str">
            <v/>
          </cell>
          <cell r="BB114" t="str">
            <v/>
          </cell>
          <cell r="BC114" t="str">
            <v/>
          </cell>
          <cell r="BD114" t="str">
            <v/>
          </cell>
          <cell r="BE114" t="str">
            <v/>
          </cell>
          <cell r="BF114" t="str">
            <v/>
          </cell>
          <cell r="BG114" t="str">
            <v/>
          </cell>
          <cell r="BH114" t="str">
            <v/>
          </cell>
          <cell r="BI114" t="str">
            <v/>
          </cell>
          <cell r="BJ114" t="str">
            <v/>
          </cell>
          <cell r="BK114" t="str">
            <v/>
          </cell>
          <cell r="BL114"/>
          <cell r="BM114"/>
          <cell r="BN114" t="str">
            <v>T0010020</v>
          </cell>
          <cell r="BO114">
            <v>1.3</v>
          </cell>
          <cell r="BP114" t="str">
            <v/>
          </cell>
          <cell r="BQ114" t="str">
            <v/>
          </cell>
          <cell r="BR114" t="str">
            <v/>
          </cell>
          <cell r="BS114" t="str">
            <v/>
          </cell>
          <cell r="BT114" t="str">
            <v/>
          </cell>
          <cell r="BU114" t="str">
            <v/>
          </cell>
          <cell r="BV114" t="str">
            <v/>
          </cell>
          <cell r="BW114" t="str">
            <v/>
          </cell>
          <cell r="BX114" t="str">
            <v>A0030020</v>
          </cell>
          <cell r="BY114">
            <v>240</v>
          </cell>
          <cell r="BZ114" t="str">
            <v/>
          </cell>
          <cell r="CA114" t="str">
            <v/>
          </cell>
          <cell r="CB114" t="str">
            <v/>
          </cell>
          <cell r="CC114" t="str">
            <v/>
          </cell>
          <cell r="CD114" t="str">
            <v/>
          </cell>
          <cell r="CE114" t="str">
            <v/>
          </cell>
          <cell r="CF114" t="str">
            <v/>
          </cell>
          <cell r="CG114" t="str">
            <v/>
          </cell>
          <cell r="CH114" t="str">
            <v/>
          </cell>
          <cell r="CI114" t="str">
            <v/>
          </cell>
          <cell r="CJ114" t="str">
            <v/>
          </cell>
          <cell r="CK114" t="str">
            <v/>
          </cell>
          <cell r="CL114" t="str">
            <v/>
          </cell>
          <cell r="CM114" t="str">
            <v/>
          </cell>
          <cell r="CN114" t="str">
            <v/>
          </cell>
          <cell r="CO114" t="str">
            <v/>
          </cell>
          <cell r="CP114" t="str">
            <v/>
          </cell>
          <cell r="CQ114" t="str">
            <v/>
          </cell>
          <cell r="CR114" t="str">
            <v/>
          </cell>
          <cell r="CS114" t="str">
            <v>Nota 1: Este solo es un Análisis de Precios Unitario de referencia. De ser necesario, se debe ajustar a las particularidades de cada proyecto.
Nota 2: Cuando se trate de Análisis de precios unitarios correspondientes a ítems de la propuesta económica apro</v>
          </cell>
          <cell r="CT114" t="str">
            <v>A</v>
          </cell>
        </row>
        <row r="115">
          <cell r="C115" t="str">
            <v>330,2,2</v>
          </cell>
          <cell r="D115" t="str">
            <v>m3</v>
          </cell>
          <cell r="E115" t="str">
            <v>BASE GRANULAR CLASE B 
(Analisis aplicado para una base granular Clase B con gradación tipo SGB-40, para un nivel transito NT2, contempla el suministro del material, cargue en cantera, transporte, extensión en capa de espesor uniforme, humedecimiento y co</v>
          </cell>
          <cell r="F115" t="str">
            <v>HERMENINV</v>
          </cell>
          <cell r="G115">
            <v>0.01</v>
          </cell>
          <cell r="H115" t="str">
            <v>C0010150</v>
          </cell>
          <cell r="I115">
            <v>3.3333333333333333E-2</v>
          </cell>
          <cell r="J115" t="str">
            <v>C0010610</v>
          </cell>
          <cell r="K115">
            <v>3.3333333333333333E-2</v>
          </cell>
          <cell r="L115" t="str">
            <v>C0010923</v>
          </cell>
          <cell r="M115">
            <v>3.3333333333333333E-2</v>
          </cell>
          <cell r="N115" t="str">
            <v/>
          </cell>
          <cell r="O115" t="str">
            <v/>
          </cell>
          <cell r="P115" t="str">
            <v/>
          </cell>
          <cell r="Q115" t="str">
            <v/>
          </cell>
          <cell r="R115" t="str">
            <v/>
          </cell>
          <cell r="S115" t="str">
            <v/>
          </cell>
          <cell r="T115" t="str">
            <v/>
          </cell>
          <cell r="U115" t="str">
            <v/>
          </cell>
          <cell r="V115" t="str">
            <v/>
          </cell>
          <cell r="W115" t="str">
            <v/>
          </cell>
          <cell r="X115" t="str">
            <v/>
          </cell>
          <cell r="Y115" t="str">
            <v/>
          </cell>
          <cell r="Z115" t="str">
            <v/>
          </cell>
          <cell r="AA115" t="str">
            <v/>
          </cell>
          <cell r="AB115" t="str">
            <v/>
          </cell>
          <cell r="AC115" t="str">
            <v/>
          </cell>
          <cell r="AD115" t="str">
            <v/>
          </cell>
          <cell r="AE115" t="str">
            <v/>
          </cell>
          <cell r="AF115" t="str">
            <v/>
          </cell>
          <cell r="AG115" t="str">
            <v/>
          </cell>
          <cell r="AH115" t="str">
            <v>B0014308</v>
          </cell>
          <cell r="AI115">
            <v>1.3</v>
          </cell>
          <cell r="AJ115" t="str">
            <v>B0063200</v>
          </cell>
          <cell r="AK115">
            <v>22</v>
          </cell>
          <cell r="AL115" t="str">
            <v/>
          </cell>
          <cell r="AM115" t="str">
            <v/>
          </cell>
          <cell r="AN115" t="str">
            <v/>
          </cell>
          <cell r="AO115" t="str">
            <v/>
          </cell>
          <cell r="AP115" t="str">
            <v/>
          </cell>
          <cell r="AQ115" t="str">
            <v/>
          </cell>
          <cell r="AR115" t="str">
            <v/>
          </cell>
          <cell r="AS115" t="str">
            <v/>
          </cell>
          <cell r="AT115" t="str">
            <v/>
          </cell>
          <cell r="AU115" t="str">
            <v/>
          </cell>
          <cell r="AV115" t="str">
            <v/>
          </cell>
          <cell r="AW115" t="str">
            <v/>
          </cell>
          <cell r="AX115" t="str">
            <v/>
          </cell>
          <cell r="AY115" t="str">
            <v/>
          </cell>
          <cell r="AZ115" t="str">
            <v/>
          </cell>
          <cell r="BA115" t="str">
            <v/>
          </cell>
          <cell r="BB115" t="str">
            <v/>
          </cell>
          <cell r="BC115" t="str">
            <v/>
          </cell>
          <cell r="BD115" t="str">
            <v/>
          </cell>
          <cell r="BE115" t="str">
            <v/>
          </cell>
          <cell r="BF115" t="str">
            <v/>
          </cell>
          <cell r="BG115" t="str">
            <v/>
          </cell>
          <cell r="BH115" t="str">
            <v/>
          </cell>
          <cell r="BI115" t="str">
            <v/>
          </cell>
          <cell r="BJ115" t="str">
            <v/>
          </cell>
          <cell r="BK115" t="str">
            <v/>
          </cell>
          <cell r="BL115"/>
          <cell r="BM115"/>
          <cell r="BN115" t="str">
            <v>T0010020</v>
          </cell>
          <cell r="BO115">
            <v>1.3</v>
          </cell>
          <cell r="BP115" t="str">
            <v/>
          </cell>
          <cell r="BQ115" t="str">
            <v/>
          </cell>
          <cell r="BR115" t="str">
            <v/>
          </cell>
          <cell r="BS115" t="str">
            <v/>
          </cell>
          <cell r="BT115" t="str">
            <v/>
          </cell>
          <cell r="BU115" t="str">
            <v/>
          </cell>
          <cell r="BV115" t="str">
            <v/>
          </cell>
          <cell r="BW115" t="str">
            <v/>
          </cell>
          <cell r="BX115" t="str">
            <v>A0030020</v>
          </cell>
          <cell r="BY115">
            <v>240</v>
          </cell>
          <cell r="BZ115" t="str">
            <v/>
          </cell>
          <cell r="CA115" t="str">
            <v/>
          </cell>
          <cell r="CB115" t="str">
            <v/>
          </cell>
          <cell r="CC115" t="str">
            <v/>
          </cell>
          <cell r="CD115" t="str">
            <v/>
          </cell>
          <cell r="CE115" t="str">
            <v/>
          </cell>
          <cell r="CF115" t="str">
            <v/>
          </cell>
          <cell r="CG115" t="str">
            <v/>
          </cell>
          <cell r="CH115" t="str">
            <v/>
          </cell>
          <cell r="CI115" t="str">
            <v/>
          </cell>
          <cell r="CJ115" t="str">
            <v/>
          </cell>
          <cell r="CK115" t="str">
            <v/>
          </cell>
          <cell r="CL115" t="str">
            <v/>
          </cell>
          <cell r="CM115" t="str">
            <v/>
          </cell>
          <cell r="CN115" t="str">
            <v/>
          </cell>
          <cell r="CO115" t="str">
            <v/>
          </cell>
          <cell r="CP115" t="str">
            <v/>
          </cell>
          <cell r="CQ115" t="str">
            <v/>
          </cell>
          <cell r="CR115" t="str">
            <v/>
          </cell>
          <cell r="CS115" t="str">
            <v>Nota 1: Este solo es un Análisis de Precios Unitario de referencia. De ser necesario, se debe ajustar a las particularidades de cada proyecto.
Nota 2: Cuando se trate de Análisis de precios unitarios correspondientes a ítems de la propuesta económica apro</v>
          </cell>
          <cell r="CT115" t="str">
            <v>A</v>
          </cell>
        </row>
        <row r="116">
          <cell r="C116" t="str">
            <v>330,3,1</v>
          </cell>
          <cell r="D116" t="str">
            <v>m3</v>
          </cell>
          <cell r="E116" t="str">
            <v>BASE GRANULAR CLASE C 
(Analisis aplicado para una base granular Clase C con gradación tipo BG-25, para un nivel transito NT1, contempla el suministro del material, cargue en cantera, transporte, extensión en capa de espesor uniforme, humedecimiento y com</v>
          </cell>
          <cell r="F116" t="str">
            <v>HERMENINV</v>
          </cell>
          <cell r="G116">
            <v>0.01</v>
          </cell>
          <cell r="H116" t="str">
            <v>C0010150</v>
          </cell>
          <cell r="I116">
            <v>3.3333333333333333E-2</v>
          </cell>
          <cell r="J116" t="str">
            <v>C0010610</v>
          </cell>
          <cell r="K116">
            <v>3.3333333333333333E-2</v>
          </cell>
          <cell r="L116" t="str">
            <v>C0010923</v>
          </cell>
          <cell r="M116">
            <v>3.3333333333333333E-2</v>
          </cell>
          <cell r="N116" t="str">
            <v/>
          </cell>
          <cell r="O116" t="str">
            <v/>
          </cell>
          <cell r="P116" t="str">
            <v/>
          </cell>
          <cell r="Q116" t="str">
            <v/>
          </cell>
          <cell r="R116" t="str">
            <v/>
          </cell>
          <cell r="S116" t="str">
            <v/>
          </cell>
          <cell r="T116" t="str">
            <v/>
          </cell>
          <cell r="U116" t="str">
            <v/>
          </cell>
          <cell r="V116" t="str">
            <v/>
          </cell>
          <cell r="W116" t="str">
            <v/>
          </cell>
          <cell r="X116" t="str">
            <v/>
          </cell>
          <cell r="Y116" t="str">
            <v/>
          </cell>
          <cell r="Z116" t="str">
            <v/>
          </cell>
          <cell r="AA116" t="str">
            <v/>
          </cell>
          <cell r="AB116" t="str">
            <v/>
          </cell>
          <cell r="AC116" t="str">
            <v/>
          </cell>
          <cell r="AD116" t="str">
            <v/>
          </cell>
          <cell r="AE116" t="str">
            <v/>
          </cell>
          <cell r="AF116" t="str">
            <v/>
          </cell>
          <cell r="AG116" t="str">
            <v/>
          </cell>
          <cell r="AH116" t="str">
            <v>B0063200</v>
          </cell>
          <cell r="AI116">
            <v>22</v>
          </cell>
          <cell r="AJ116" t="str">
            <v>B0014309</v>
          </cell>
          <cell r="AK116">
            <v>1.3</v>
          </cell>
          <cell r="AL116" t="str">
            <v/>
          </cell>
          <cell r="AM116" t="str">
            <v/>
          </cell>
          <cell r="AN116" t="str">
            <v/>
          </cell>
          <cell r="AO116" t="str">
            <v/>
          </cell>
          <cell r="AP116" t="str">
            <v/>
          </cell>
          <cell r="AQ116" t="str">
            <v/>
          </cell>
          <cell r="AR116" t="str">
            <v/>
          </cell>
          <cell r="AS116" t="str">
            <v/>
          </cell>
          <cell r="AT116" t="str">
            <v/>
          </cell>
          <cell r="AU116" t="str">
            <v/>
          </cell>
          <cell r="AV116" t="str">
            <v/>
          </cell>
          <cell r="AW116" t="str">
            <v/>
          </cell>
          <cell r="AX116" t="str">
            <v/>
          </cell>
          <cell r="AY116" t="str">
            <v/>
          </cell>
          <cell r="AZ116" t="str">
            <v/>
          </cell>
          <cell r="BA116" t="str">
            <v/>
          </cell>
          <cell r="BB116" t="str">
            <v/>
          </cell>
          <cell r="BC116" t="str">
            <v/>
          </cell>
          <cell r="BD116" t="str">
            <v/>
          </cell>
          <cell r="BE116" t="str">
            <v/>
          </cell>
          <cell r="BF116" t="str">
            <v/>
          </cell>
          <cell r="BG116" t="str">
            <v/>
          </cell>
          <cell r="BH116" t="str">
            <v/>
          </cell>
          <cell r="BI116" t="str">
            <v/>
          </cell>
          <cell r="BJ116" t="str">
            <v/>
          </cell>
          <cell r="BK116" t="str">
            <v/>
          </cell>
          <cell r="BL116"/>
          <cell r="BM116"/>
          <cell r="BN116" t="str">
            <v>T0010020</v>
          </cell>
          <cell r="BO116">
            <v>1.3</v>
          </cell>
          <cell r="BP116" t="str">
            <v/>
          </cell>
          <cell r="BQ116" t="str">
            <v/>
          </cell>
          <cell r="BR116" t="str">
            <v/>
          </cell>
          <cell r="BS116" t="str">
            <v/>
          </cell>
          <cell r="BT116" t="str">
            <v/>
          </cell>
          <cell r="BU116" t="str">
            <v/>
          </cell>
          <cell r="BV116" t="str">
            <v/>
          </cell>
          <cell r="BW116" t="str">
            <v/>
          </cell>
          <cell r="BX116" t="str">
            <v>A0030020</v>
          </cell>
          <cell r="BY116">
            <v>240</v>
          </cell>
          <cell r="BZ116" t="str">
            <v/>
          </cell>
          <cell r="CA116" t="str">
            <v/>
          </cell>
          <cell r="CB116" t="str">
            <v/>
          </cell>
          <cell r="CC116" t="str">
            <v/>
          </cell>
          <cell r="CD116" t="str">
            <v/>
          </cell>
          <cell r="CE116" t="str">
            <v/>
          </cell>
          <cell r="CF116" t="str">
            <v/>
          </cell>
          <cell r="CG116" t="str">
            <v/>
          </cell>
          <cell r="CH116" t="str">
            <v/>
          </cell>
          <cell r="CI116" t="str">
            <v/>
          </cell>
          <cell r="CJ116" t="str">
            <v/>
          </cell>
          <cell r="CK116" t="str">
            <v/>
          </cell>
          <cell r="CL116" t="str">
            <v/>
          </cell>
          <cell r="CM116" t="str">
            <v/>
          </cell>
          <cell r="CN116" t="str">
            <v/>
          </cell>
          <cell r="CO116" t="str">
            <v/>
          </cell>
          <cell r="CP116" t="str">
            <v/>
          </cell>
          <cell r="CQ116" t="str">
            <v/>
          </cell>
          <cell r="CR116" t="str">
            <v/>
          </cell>
          <cell r="CS116" t="str">
            <v>Nota 1: Este solo es un Análisis de Precios Unitario de referencia. De ser necesario, se debe ajustar a las particularidades de cada proyecto.
Nota 2: Cuando se trate de Análisis de precios unitarios correspondientes a ítems de la propuesta económica apro</v>
          </cell>
          <cell r="CT116" t="str">
            <v>A</v>
          </cell>
        </row>
        <row r="117">
          <cell r="C117" t="str">
            <v>330,3,2</v>
          </cell>
          <cell r="D117" t="str">
            <v>m3</v>
          </cell>
          <cell r="E117" t="str">
            <v>BASE GRANULAR CLASE C
(Analisis aplicado para una base granular Clase C con gradación tipo BG-27, para un nivel transito NT1, contempla el suministro del material, cargue en cantera, transporte, extensión en capa de espesor uniforme, humedecimiento y comp</v>
          </cell>
          <cell r="F117" t="str">
            <v>HERMENINV</v>
          </cell>
          <cell r="G117">
            <v>0.01</v>
          </cell>
          <cell r="H117" t="str">
            <v>C0010150</v>
          </cell>
          <cell r="I117">
            <v>3.3333333333333333E-2</v>
          </cell>
          <cell r="J117" t="str">
            <v>C0010610</v>
          </cell>
          <cell r="K117">
            <v>3.3333333333333333E-2</v>
          </cell>
          <cell r="L117" t="str">
            <v>C0010923</v>
          </cell>
          <cell r="M117">
            <v>3.3333333333333333E-2</v>
          </cell>
          <cell r="N117" t="str">
            <v/>
          </cell>
          <cell r="O117" t="str">
            <v/>
          </cell>
          <cell r="P117" t="str">
            <v/>
          </cell>
          <cell r="Q117" t="str">
            <v/>
          </cell>
          <cell r="R117" t="str">
            <v/>
          </cell>
          <cell r="S117" t="str">
            <v/>
          </cell>
          <cell r="T117" t="str">
            <v/>
          </cell>
          <cell r="U117" t="str">
            <v/>
          </cell>
          <cell r="V117" t="str">
            <v/>
          </cell>
          <cell r="W117" t="str">
            <v/>
          </cell>
          <cell r="X117" t="str">
            <v/>
          </cell>
          <cell r="Y117" t="str">
            <v/>
          </cell>
          <cell r="Z117" t="str">
            <v/>
          </cell>
          <cell r="AA117" t="str">
            <v/>
          </cell>
          <cell r="AB117" t="str">
            <v/>
          </cell>
          <cell r="AC117" t="str">
            <v/>
          </cell>
          <cell r="AD117" t="str">
            <v/>
          </cell>
          <cell r="AE117" t="str">
            <v/>
          </cell>
          <cell r="AF117" t="str">
            <v/>
          </cell>
          <cell r="AG117" t="str">
            <v/>
          </cell>
          <cell r="AH117" t="str">
            <v>B0063200</v>
          </cell>
          <cell r="AI117">
            <v>22</v>
          </cell>
          <cell r="AJ117" t="str">
            <v>B0014312</v>
          </cell>
          <cell r="AK117">
            <v>1.3</v>
          </cell>
          <cell r="AL117" t="str">
            <v/>
          </cell>
          <cell r="AM117" t="str">
            <v/>
          </cell>
          <cell r="AN117" t="str">
            <v/>
          </cell>
          <cell r="AO117" t="str">
            <v/>
          </cell>
          <cell r="AP117" t="str">
            <v/>
          </cell>
          <cell r="AQ117" t="str">
            <v/>
          </cell>
          <cell r="AR117" t="str">
            <v/>
          </cell>
          <cell r="AS117" t="str">
            <v/>
          </cell>
          <cell r="AT117" t="str">
            <v/>
          </cell>
          <cell r="AU117" t="str">
            <v/>
          </cell>
          <cell r="AV117" t="str">
            <v/>
          </cell>
          <cell r="AW117" t="str">
            <v/>
          </cell>
          <cell r="AX117" t="str">
            <v/>
          </cell>
          <cell r="AY117" t="str">
            <v/>
          </cell>
          <cell r="AZ117" t="str">
            <v/>
          </cell>
          <cell r="BA117" t="str">
            <v/>
          </cell>
          <cell r="BB117" t="str">
            <v/>
          </cell>
          <cell r="BC117" t="str">
            <v/>
          </cell>
          <cell r="BD117" t="str">
            <v/>
          </cell>
          <cell r="BE117" t="str">
            <v/>
          </cell>
          <cell r="BF117" t="str">
            <v/>
          </cell>
          <cell r="BG117" t="str">
            <v/>
          </cell>
          <cell r="BH117" t="str">
            <v/>
          </cell>
          <cell r="BI117" t="str">
            <v/>
          </cell>
          <cell r="BJ117" t="str">
            <v/>
          </cell>
          <cell r="BK117" t="str">
            <v/>
          </cell>
          <cell r="BL117"/>
          <cell r="BM117"/>
          <cell r="BN117" t="str">
            <v>T0010020</v>
          </cell>
          <cell r="BO117">
            <v>1.3</v>
          </cell>
          <cell r="BP117" t="str">
            <v/>
          </cell>
          <cell r="BQ117" t="str">
            <v/>
          </cell>
          <cell r="BR117" t="str">
            <v/>
          </cell>
          <cell r="BS117" t="str">
            <v/>
          </cell>
          <cell r="BT117" t="str">
            <v/>
          </cell>
          <cell r="BU117" t="str">
            <v/>
          </cell>
          <cell r="BV117" t="str">
            <v/>
          </cell>
          <cell r="BW117" t="str">
            <v/>
          </cell>
          <cell r="BX117" t="str">
            <v>A0030020</v>
          </cell>
          <cell r="BY117">
            <v>240</v>
          </cell>
          <cell r="BZ117" t="str">
            <v/>
          </cell>
          <cell r="CA117" t="str">
            <v/>
          </cell>
          <cell r="CB117" t="str">
            <v/>
          </cell>
          <cell r="CC117" t="str">
            <v/>
          </cell>
          <cell r="CD117" t="str">
            <v/>
          </cell>
          <cell r="CE117" t="str">
            <v/>
          </cell>
          <cell r="CF117" t="str">
            <v/>
          </cell>
          <cell r="CG117" t="str">
            <v/>
          </cell>
          <cell r="CH117" t="str">
            <v/>
          </cell>
          <cell r="CI117" t="str">
            <v/>
          </cell>
          <cell r="CJ117" t="str">
            <v/>
          </cell>
          <cell r="CK117" t="str">
            <v/>
          </cell>
          <cell r="CL117" t="str">
            <v/>
          </cell>
          <cell r="CM117" t="str">
            <v/>
          </cell>
          <cell r="CN117" t="str">
            <v/>
          </cell>
          <cell r="CO117" t="str">
            <v/>
          </cell>
          <cell r="CP117" t="str">
            <v/>
          </cell>
          <cell r="CQ117" t="str">
            <v/>
          </cell>
          <cell r="CR117" t="str">
            <v/>
          </cell>
          <cell r="CS117" t="str">
            <v>Nota 1: Este solo es un Análisis de Precios Unitario de referencia. De ser necesario, se debe ajustar a las particularidades de cada proyecto.
Nota 2: Cuando se trate de Análisis de precios unitarios correspondientes a ítems de la propuesta económica apro</v>
          </cell>
          <cell r="CT117" t="str">
            <v>A</v>
          </cell>
        </row>
        <row r="118">
          <cell r="C118" t="str">
            <v>330,4,1</v>
          </cell>
          <cell r="D118" t="str">
            <v>m3</v>
          </cell>
          <cell r="E118" t="str">
            <v>BASE GRANULAR PARA BACHEO CLASE A 
(Analisis aplicado para el suministro y aplicación de base granular BG-38 Clase A para reparación localizada (bacheo estructural) en zonas de tránsito alto (NT3). Actividad normalmente desarrollada en tramos con fallas e</v>
          </cell>
          <cell r="F118" t="str">
            <v>HERMENINV</v>
          </cell>
          <cell r="G118">
            <v>0.05</v>
          </cell>
          <cell r="H118" t="str">
            <v>C0010200</v>
          </cell>
          <cell r="I118">
            <v>0.25</v>
          </cell>
          <cell r="J118" t="str">
            <v/>
          </cell>
          <cell r="K118" t="str">
            <v/>
          </cell>
          <cell r="L118" t="str">
            <v/>
          </cell>
          <cell r="M118" t="str">
            <v/>
          </cell>
          <cell r="N118" t="str">
            <v/>
          </cell>
          <cell r="O118" t="str">
            <v/>
          </cell>
          <cell r="P118" t="str">
            <v/>
          </cell>
          <cell r="Q118" t="str">
            <v/>
          </cell>
          <cell r="R118" t="str">
            <v/>
          </cell>
          <cell r="S118" t="str">
            <v/>
          </cell>
          <cell r="T118" t="str">
            <v/>
          </cell>
          <cell r="U118" t="str">
            <v/>
          </cell>
          <cell r="V118" t="str">
            <v/>
          </cell>
          <cell r="W118" t="str">
            <v/>
          </cell>
          <cell r="X118" t="str">
            <v/>
          </cell>
          <cell r="Y118" t="str">
            <v/>
          </cell>
          <cell r="Z118" t="str">
            <v/>
          </cell>
          <cell r="AA118" t="str">
            <v/>
          </cell>
          <cell r="AB118" t="str">
            <v/>
          </cell>
          <cell r="AC118" t="str">
            <v/>
          </cell>
          <cell r="AD118" t="str">
            <v/>
          </cell>
          <cell r="AE118" t="str">
            <v/>
          </cell>
          <cell r="AF118" t="str">
            <v/>
          </cell>
          <cell r="AG118" t="str">
            <v/>
          </cell>
          <cell r="AH118" t="str">
            <v>B0014302</v>
          </cell>
          <cell r="AI118">
            <v>1.3</v>
          </cell>
          <cell r="AJ118" t="str">
            <v>B0063200</v>
          </cell>
          <cell r="AK118">
            <v>22</v>
          </cell>
          <cell r="AL118" t="str">
            <v/>
          </cell>
          <cell r="AM118" t="str">
            <v/>
          </cell>
          <cell r="AN118" t="str">
            <v/>
          </cell>
          <cell r="AO118" t="str">
            <v/>
          </cell>
          <cell r="AP118" t="str">
            <v/>
          </cell>
          <cell r="AQ118" t="str">
            <v/>
          </cell>
          <cell r="AR118" t="str">
            <v/>
          </cell>
          <cell r="AS118" t="str">
            <v/>
          </cell>
          <cell r="AT118" t="str">
            <v/>
          </cell>
          <cell r="AU118" t="str">
            <v/>
          </cell>
          <cell r="AV118" t="str">
            <v/>
          </cell>
          <cell r="AW118" t="str">
            <v/>
          </cell>
          <cell r="AX118" t="str">
            <v/>
          </cell>
          <cell r="AY118" t="str">
            <v/>
          </cell>
          <cell r="AZ118" t="str">
            <v/>
          </cell>
          <cell r="BA118" t="str">
            <v/>
          </cell>
          <cell r="BB118" t="str">
            <v/>
          </cell>
          <cell r="BC118" t="str">
            <v/>
          </cell>
          <cell r="BD118" t="str">
            <v/>
          </cell>
          <cell r="BE118" t="str">
            <v/>
          </cell>
          <cell r="BF118" t="str">
            <v/>
          </cell>
          <cell r="BG118" t="str">
            <v/>
          </cell>
          <cell r="BH118" t="str">
            <v/>
          </cell>
          <cell r="BI118" t="str">
            <v/>
          </cell>
          <cell r="BJ118" t="str">
            <v/>
          </cell>
          <cell r="BK118" t="str">
            <v/>
          </cell>
          <cell r="BL118"/>
          <cell r="BM118"/>
          <cell r="BN118" t="str">
            <v>T0010020</v>
          </cell>
          <cell r="BO118">
            <v>1.3</v>
          </cell>
          <cell r="BP118" t="str">
            <v/>
          </cell>
          <cell r="BQ118" t="str">
            <v/>
          </cell>
          <cell r="BR118" t="str">
            <v/>
          </cell>
          <cell r="BS118" t="str">
            <v/>
          </cell>
          <cell r="BT118" t="str">
            <v/>
          </cell>
          <cell r="BU118" t="str">
            <v/>
          </cell>
          <cell r="BV118" t="str">
            <v/>
          </cell>
          <cell r="BW118" t="str">
            <v/>
          </cell>
          <cell r="BX118" t="str">
            <v>A0030040</v>
          </cell>
          <cell r="BY118">
            <v>32</v>
          </cell>
          <cell r="BZ118" t="str">
            <v/>
          </cell>
          <cell r="CA118" t="str">
            <v/>
          </cell>
          <cell r="CB118" t="str">
            <v/>
          </cell>
          <cell r="CC118" t="str">
            <v/>
          </cell>
          <cell r="CD118" t="str">
            <v/>
          </cell>
          <cell r="CE118" t="str">
            <v/>
          </cell>
          <cell r="CF118" t="str">
            <v/>
          </cell>
          <cell r="CG118" t="str">
            <v/>
          </cell>
          <cell r="CH118" t="str">
            <v/>
          </cell>
          <cell r="CI118" t="str">
            <v/>
          </cell>
          <cell r="CJ118" t="str">
            <v/>
          </cell>
          <cell r="CK118" t="str">
            <v/>
          </cell>
          <cell r="CL118" t="str">
            <v/>
          </cell>
          <cell r="CM118" t="str">
            <v/>
          </cell>
          <cell r="CN118" t="str">
            <v/>
          </cell>
          <cell r="CO118" t="str">
            <v/>
          </cell>
          <cell r="CP118" t="str">
            <v/>
          </cell>
          <cell r="CQ118" t="str">
            <v/>
          </cell>
          <cell r="CR118" t="str">
            <v/>
          </cell>
          <cell r="CS118" t="str">
            <v>Nota 1: Este solo es un Análisis de Precios Unitario de referencia. De ser necesario, se debe ajustar a las particularidades de cada proyecto.
Nota 2: Cuando se trate de Análisis de precios unitarios correspondientes a ítems de la propuesta económica apro</v>
          </cell>
          <cell r="CT118" t="str">
            <v>B</v>
          </cell>
        </row>
        <row r="119">
          <cell r="C119" t="str">
            <v>330,4,2</v>
          </cell>
          <cell r="D119" t="str">
            <v>m3</v>
          </cell>
          <cell r="E119" t="str">
            <v>BASE GRANULAR PARA BACHEO CLASE A 
(Analisis aplicado para el suministro y aplicación de base granular BG-40 Clase A para reparación localizada (bacheo estructural) en zonas de tránsito alto (NT3). Actividad normalmente desarrollada en tramos con fallas e</v>
          </cell>
          <cell r="F119" t="str">
            <v>HERMENINV</v>
          </cell>
          <cell r="G119">
            <v>0.05</v>
          </cell>
          <cell r="H119" t="str">
            <v>C0010200</v>
          </cell>
          <cell r="I119">
            <v>0.25</v>
          </cell>
          <cell r="J119" t="str">
            <v/>
          </cell>
          <cell r="K119" t="str">
            <v/>
          </cell>
          <cell r="L119" t="str">
            <v/>
          </cell>
          <cell r="M119" t="str">
            <v/>
          </cell>
          <cell r="N119" t="str">
            <v/>
          </cell>
          <cell r="O119" t="str">
            <v/>
          </cell>
          <cell r="P119" t="str">
            <v/>
          </cell>
          <cell r="Q119" t="str">
            <v/>
          </cell>
          <cell r="R119" t="str">
            <v/>
          </cell>
          <cell r="S119" t="str">
            <v/>
          </cell>
          <cell r="T119" t="str">
            <v/>
          </cell>
          <cell r="U119" t="str">
            <v/>
          </cell>
          <cell r="V119" t="str">
            <v/>
          </cell>
          <cell r="W119" t="str">
            <v/>
          </cell>
          <cell r="X119" t="str">
            <v/>
          </cell>
          <cell r="Y119" t="str">
            <v/>
          </cell>
          <cell r="Z119" t="str">
            <v/>
          </cell>
          <cell r="AA119" t="str">
            <v/>
          </cell>
          <cell r="AB119" t="str">
            <v/>
          </cell>
          <cell r="AC119" t="str">
            <v/>
          </cell>
          <cell r="AD119" t="str">
            <v/>
          </cell>
          <cell r="AE119" t="str">
            <v/>
          </cell>
          <cell r="AF119" t="str">
            <v/>
          </cell>
          <cell r="AG119" t="str">
            <v/>
          </cell>
          <cell r="AH119" t="str">
            <v>B0014304</v>
          </cell>
          <cell r="AI119">
            <v>1.3</v>
          </cell>
          <cell r="AJ119" t="str">
            <v>B0063200</v>
          </cell>
          <cell r="AK119">
            <v>22</v>
          </cell>
          <cell r="AL119" t="str">
            <v/>
          </cell>
          <cell r="AM119" t="str">
            <v/>
          </cell>
          <cell r="AN119" t="str">
            <v/>
          </cell>
          <cell r="AO119" t="str">
            <v/>
          </cell>
          <cell r="AP119" t="str">
            <v/>
          </cell>
          <cell r="AQ119" t="str">
            <v/>
          </cell>
          <cell r="AR119" t="str">
            <v/>
          </cell>
          <cell r="AS119" t="str">
            <v/>
          </cell>
          <cell r="AT119" t="str">
            <v/>
          </cell>
          <cell r="AU119" t="str">
            <v/>
          </cell>
          <cell r="AV119" t="str">
            <v/>
          </cell>
          <cell r="AW119" t="str">
            <v/>
          </cell>
          <cell r="AX119" t="str">
            <v/>
          </cell>
          <cell r="AY119" t="str">
            <v/>
          </cell>
          <cell r="AZ119" t="str">
            <v/>
          </cell>
          <cell r="BA119" t="str">
            <v/>
          </cell>
          <cell r="BB119" t="str">
            <v/>
          </cell>
          <cell r="BC119" t="str">
            <v/>
          </cell>
          <cell r="BD119" t="str">
            <v/>
          </cell>
          <cell r="BE119" t="str">
            <v/>
          </cell>
          <cell r="BF119" t="str">
            <v/>
          </cell>
          <cell r="BG119" t="str">
            <v/>
          </cell>
          <cell r="BH119" t="str">
            <v/>
          </cell>
          <cell r="BI119" t="str">
            <v/>
          </cell>
          <cell r="BJ119" t="str">
            <v/>
          </cell>
          <cell r="BK119" t="str">
            <v/>
          </cell>
          <cell r="BL119"/>
          <cell r="BM119"/>
          <cell r="BN119" t="str">
            <v>T0010020</v>
          </cell>
          <cell r="BO119">
            <v>1.3</v>
          </cell>
          <cell r="BP119" t="str">
            <v/>
          </cell>
          <cell r="BQ119" t="str">
            <v/>
          </cell>
          <cell r="BR119" t="str">
            <v/>
          </cell>
          <cell r="BS119" t="str">
            <v/>
          </cell>
          <cell r="BT119" t="str">
            <v/>
          </cell>
          <cell r="BU119" t="str">
            <v/>
          </cell>
          <cell r="BV119" t="str">
            <v/>
          </cell>
          <cell r="BW119" t="str">
            <v/>
          </cell>
          <cell r="BX119" t="str">
            <v>A0030040</v>
          </cell>
          <cell r="BY119">
            <v>32</v>
          </cell>
          <cell r="BZ119" t="str">
            <v/>
          </cell>
          <cell r="CA119" t="str">
            <v/>
          </cell>
          <cell r="CB119" t="str">
            <v/>
          </cell>
          <cell r="CC119" t="str">
            <v/>
          </cell>
          <cell r="CD119" t="str">
            <v/>
          </cell>
          <cell r="CE119" t="str">
            <v/>
          </cell>
          <cell r="CF119" t="str">
            <v/>
          </cell>
          <cell r="CG119" t="str">
            <v/>
          </cell>
          <cell r="CH119" t="str">
            <v/>
          </cell>
          <cell r="CI119" t="str">
            <v/>
          </cell>
          <cell r="CJ119" t="str">
            <v/>
          </cell>
          <cell r="CK119" t="str">
            <v/>
          </cell>
          <cell r="CL119" t="str">
            <v/>
          </cell>
          <cell r="CM119" t="str">
            <v/>
          </cell>
          <cell r="CN119" t="str">
            <v/>
          </cell>
          <cell r="CO119" t="str">
            <v/>
          </cell>
          <cell r="CP119" t="str">
            <v/>
          </cell>
          <cell r="CQ119" t="str">
            <v/>
          </cell>
          <cell r="CR119" t="str">
            <v/>
          </cell>
          <cell r="CS119" t="str">
            <v>Nota 1: Este solo es un Análisis de Precios Unitario de referencia. De ser necesario, se debe ajustar a las particularidades de cada proyecto.
Nota 2: Cuando se trate de Análisis de precios unitarios correspondientes a ítems de la propuesta económica apro</v>
          </cell>
          <cell r="CT119" t="str">
            <v>B</v>
          </cell>
        </row>
        <row r="120">
          <cell r="C120" t="str">
            <v>330,5,1</v>
          </cell>
          <cell r="D120" t="str">
            <v>m3</v>
          </cell>
          <cell r="E120" t="str">
            <v>BASE GRANULAR PARA BACHEO CLASE B
(Analisis aplicado para el suministro y aplicación de base granular BG-38 Clase B para reparación localizada (bacheo estructural) en zonas de tránsito medio (NT2). Actividad normalmente desarrollada en tramos con fallas e</v>
          </cell>
          <cell r="F120" t="str">
            <v>HERMENINV</v>
          </cell>
          <cell r="G120">
            <v>0.05</v>
          </cell>
          <cell r="H120" t="str">
            <v>C0010200</v>
          </cell>
          <cell r="I120">
            <v>0.25</v>
          </cell>
          <cell r="J120" t="str">
            <v/>
          </cell>
          <cell r="K120" t="str">
            <v/>
          </cell>
          <cell r="L120" t="str">
            <v/>
          </cell>
          <cell r="M120" t="str">
            <v/>
          </cell>
          <cell r="N120" t="str">
            <v/>
          </cell>
          <cell r="O120" t="str">
            <v/>
          </cell>
          <cell r="P120" t="str">
            <v/>
          </cell>
          <cell r="Q120" t="str">
            <v/>
          </cell>
          <cell r="R120" t="str">
            <v/>
          </cell>
          <cell r="S120" t="str">
            <v/>
          </cell>
          <cell r="T120" t="str">
            <v/>
          </cell>
          <cell r="U120" t="str">
            <v/>
          </cell>
          <cell r="V120" t="str">
            <v/>
          </cell>
          <cell r="W120" t="str">
            <v/>
          </cell>
          <cell r="X120" t="str">
            <v/>
          </cell>
          <cell r="Y120" t="str">
            <v/>
          </cell>
          <cell r="Z120" t="str">
            <v/>
          </cell>
          <cell r="AA120" t="str">
            <v/>
          </cell>
          <cell r="AB120" t="str">
            <v/>
          </cell>
          <cell r="AC120" t="str">
            <v/>
          </cell>
          <cell r="AD120" t="str">
            <v/>
          </cell>
          <cell r="AE120" t="str">
            <v/>
          </cell>
          <cell r="AF120" t="str">
            <v/>
          </cell>
          <cell r="AG120" t="str">
            <v/>
          </cell>
          <cell r="AH120" t="str">
            <v>B0014306</v>
          </cell>
          <cell r="AI120">
            <v>1.3</v>
          </cell>
          <cell r="AJ120" t="str">
            <v>B0063200</v>
          </cell>
          <cell r="AK120">
            <v>22</v>
          </cell>
          <cell r="AL120" t="str">
            <v/>
          </cell>
          <cell r="AM120" t="str">
            <v/>
          </cell>
          <cell r="AN120" t="str">
            <v/>
          </cell>
          <cell r="AO120" t="str">
            <v/>
          </cell>
          <cell r="AP120" t="str">
            <v/>
          </cell>
          <cell r="AQ120" t="str">
            <v/>
          </cell>
          <cell r="AR120" t="str">
            <v/>
          </cell>
          <cell r="AS120" t="str">
            <v/>
          </cell>
          <cell r="AT120" t="str">
            <v/>
          </cell>
          <cell r="AU120" t="str">
            <v/>
          </cell>
          <cell r="AV120" t="str">
            <v/>
          </cell>
          <cell r="AW120" t="str">
            <v/>
          </cell>
          <cell r="AX120" t="str">
            <v/>
          </cell>
          <cell r="AY120" t="str">
            <v/>
          </cell>
          <cell r="AZ120" t="str">
            <v/>
          </cell>
          <cell r="BA120" t="str">
            <v/>
          </cell>
          <cell r="BB120" t="str">
            <v/>
          </cell>
          <cell r="BC120" t="str">
            <v/>
          </cell>
          <cell r="BD120" t="str">
            <v/>
          </cell>
          <cell r="BE120" t="str">
            <v/>
          </cell>
          <cell r="BF120" t="str">
            <v/>
          </cell>
          <cell r="BG120" t="str">
            <v/>
          </cell>
          <cell r="BH120" t="str">
            <v/>
          </cell>
          <cell r="BI120" t="str">
            <v/>
          </cell>
          <cell r="BJ120" t="str">
            <v/>
          </cell>
          <cell r="BK120" t="str">
            <v/>
          </cell>
          <cell r="BL120"/>
          <cell r="BM120"/>
          <cell r="BN120" t="str">
            <v>T0010020</v>
          </cell>
          <cell r="BO120">
            <v>1.3</v>
          </cell>
          <cell r="BP120" t="str">
            <v/>
          </cell>
          <cell r="BQ120" t="str">
            <v/>
          </cell>
          <cell r="BR120" t="str">
            <v/>
          </cell>
          <cell r="BS120" t="str">
            <v/>
          </cell>
          <cell r="BT120" t="str">
            <v/>
          </cell>
          <cell r="BU120" t="str">
            <v/>
          </cell>
          <cell r="BV120" t="str">
            <v/>
          </cell>
          <cell r="BW120" t="str">
            <v/>
          </cell>
          <cell r="BX120" t="str">
            <v>A0030040</v>
          </cell>
          <cell r="BY120">
            <v>32</v>
          </cell>
          <cell r="BZ120" t="str">
            <v/>
          </cell>
          <cell r="CA120" t="str">
            <v/>
          </cell>
          <cell r="CB120" t="str">
            <v/>
          </cell>
          <cell r="CC120" t="str">
            <v/>
          </cell>
          <cell r="CD120" t="str">
            <v/>
          </cell>
          <cell r="CE120" t="str">
            <v/>
          </cell>
          <cell r="CF120" t="str">
            <v/>
          </cell>
          <cell r="CG120" t="str">
            <v/>
          </cell>
          <cell r="CH120" t="str">
            <v/>
          </cell>
          <cell r="CI120" t="str">
            <v/>
          </cell>
          <cell r="CJ120" t="str">
            <v/>
          </cell>
          <cell r="CK120" t="str">
            <v/>
          </cell>
          <cell r="CL120" t="str">
            <v/>
          </cell>
          <cell r="CM120" t="str">
            <v/>
          </cell>
          <cell r="CN120" t="str">
            <v/>
          </cell>
          <cell r="CO120" t="str">
            <v/>
          </cell>
          <cell r="CP120" t="str">
            <v/>
          </cell>
          <cell r="CQ120" t="str">
            <v/>
          </cell>
          <cell r="CR120" t="str">
            <v/>
          </cell>
          <cell r="CS120" t="str">
            <v>Nota 1: Este solo es un Análisis de Precios Unitario de referencia. De ser necesario, se debe ajustar a las particularidades de cada proyecto.
Nota 2: Cuando se trate de Análisis de precios unitarios correspondientes a ítems de la propuesta económica apro</v>
          </cell>
          <cell r="CT120" t="str">
            <v>B</v>
          </cell>
        </row>
        <row r="121">
          <cell r="C121" t="str">
            <v>330,5,2</v>
          </cell>
          <cell r="D121" t="str">
            <v>m3</v>
          </cell>
          <cell r="E121" t="str">
            <v>BASE GRANULAR PARA BACHEO CLASE B
(Analisis aplicado para el suministro y aplicación de base granular BG-40 Clase B para reparación localizada (bacheo estructural) en zonas de tránsito medio (NT2). Actividad normalmente desarrollada en tramos con fallas e</v>
          </cell>
          <cell r="F121" t="str">
            <v>HERMENINV</v>
          </cell>
          <cell r="G121">
            <v>0.05</v>
          </cell>
          <cell r="H121" t="str">
            <v>C0010200</v>
          </cell>
          <cell r="I121">
            <v>0.25</v>
          </cell>
          <cell r="J121" t="str">
            <v/>
          </cell>
          <cell r="K121" t="str">
            <v/>
          </cell>
          <cell r="L121" t="str">
            <v/>
          </cell>
          <cell r="M121" t="str">
            <v/>
          </cell>
          <cell r="N121" t="str">
            <v/>
          </cell>
          <cell r="O121" t="str">
            <v/>
          </cell>
          <cell r="P121" t="str">
            <v/>
          </cell>
          <cell r="Q121" t="str">
            <v/>
          </cell>
          <cell r="R121" t="str">
            <v/>
          </cell>
          <cell r="S121" t="str">
            <v/>
          </cell>
          <cell r="T121" t="str">
            <v/>
          </cell>
          <cell r="U121" t="str">
            <v/>
          </cell>
          <cell r="V121" t="str">
            <v/>
          </cell>
          <cell r="W121" t="str">
            <v/>
          </cell>
          <cell r="X121" t="str">
            <v/>
          </cell>
          <cell r="Y121" t="str">
            <v/>
          </cell>
          <cell r="Z121" t="str">
            <v/>
          </cell>
          <cell r="AA121" t="str">
            <v/>
          </cell>
          <cell r="AB121" t="str">
            <v/>
          </cell>
          <cell r="AC121" t="str">
            <v/>
          </cell>
          <cell r="AD121" t="str">
            <v/>
          </cell>
          <cell r="AE121" t="str">
            <v/>
          </cell>
          <cell r="AF121" t="str">
            <v/>
          </cell>
          <cell r="AG121" t="str">
            <v/>
          </cell>
          <cell r="AH121" t="str">
            <v>B0014308</v>
          </cell>
          <cell r="AI121">
            <v>1.3</v>
          </cell>
          <cell r="AJ121" t="str">
            <v>B0063200</v>
          </cell>
          <cell r="AK121">
            <v>22</v>
          </cell>
          <cell r="AL121" t="str">
            <v/>
          </cell>
          <cell r="AM121" t="str">
            <v/>
          </cell>
          <cell r="AN121" t="str">
            <v/>
          </cell>
          <cell r="AO121" t="str">
            <v/>
          </cell>
          <cell r="AP121" t="str">
            <v/>
          </cell>
          <cell r="AQ121" t="str">
            <v/>
          </cell>
          <cell r="AR121" t="str">
            <v/>
          </cell>
          <cell r="AS121" t="str">
            <v/>
          </cell>
          <cell r="AT121" t="str">
            <v/>
          </cell>
          <cell r="AU121" t="str">
            <v/>
          </cell>
          <cell r="AV121" t="str">
            <v/>
          </cell>
          <cell r="AW121" t="str">
            <v/>
          </cell>
          <cell r="AX121" t="str">
            <v/>
          </cell>
          <cell r="AY121" t="str">
            <v/>
          </cell>
          <cell r="AZ121" t="str">
            <v/>
          </cell>
          <cell r="BA121" t="str">
            <v/>
          </cell>
          <cell r="BB121" t="str">
            <v/>
          </cell>
          <cell r="BC121" t="str">
            <v/>
          </cell>
          <cell r="BD121" t="str">
            <v/>
          </cell>
          <cell r="BE121" t="str">
            <v/>
          </cell>
          <cell r="BF121" t="str">
            <v/>
          </cell>
          <cell r="BG121" t="str">
            <v/>
          </cell>
          <cell r="BH121" t="str">
            <v/>
          </cell>
          <cell r="BI121" t="str">
            <v/>
          </cell>
          <cell r="BJ121" t="str">
            <v/>
          </cell>
          <cell r="BK121" t="str">
            <v/>
          </cell>
          <cell r="BL121"/>
          <cell r="BM121"/>
          <cell r="BN121" t="str">
            <v>T0010020</v>
          </cell>
          <cell r="BO121">
            <v>1.3</v>
          </cell>
          <cell r="BP121" t="str">
            <v/>
          </cell>
          <cell r="BQ121" t="str">
            <v/>
          </cell>
          <cell r="BR121" t="str">
            <v/>
          </cell>
          <cell r="BS121" t="str">
            <v/>
          </cell>
          <cell r="BT121" t="str">
            <v/>
          </cell>
          <cell r="BU121" t="str">
            <v/>
          </cell>
          <cell r="BV121" t="str">
            <v/>
          </cell>
          <cell r="BW121" t="str">
            <v/>
          </cell>
          <cell r="BX121" t="str">
            <v>A0030040</v>
          </cell>
          <cell r="BY121">
            <v>32</v>
          </cell>
          <cell r="BZ121" t="str">
            <v/>
          </cell>
          <cell r="CA121" t="str">
            <v/>
          </cell>
          <cell r="CB121" t="str">
            <v/>
          </cell>
          <cell r="CC121" t="str">
            <v/>
          </cell>
          <cell r="CD121" t="str">
            <v/>
          </cell>
          <cell r="CE121" t="str">
            <v/>
          </cell>
          <cell r="CF121" t="str">
            <v/>
          </cell>
          <cell r="CG121" t="str">
            <v/>
          </cell>
          <cell r="CH121" t="str">
            <v/>
          </cell>
          <cell r="CI121" t="str">
            <v/>
          </cell>
          <cell r="CJ121" t="str">
            <v/>
          </cell>
          <cell r="CK121" t="str">
            <v/>
          </cell>
          <cell r="CL121" t="str">
            <v/>
          </cell>
          <cell r="CM121" t="str">
            <v/>
          </cell>
          <cell r="CN121" t="str">
            <v/>
          </cell>
          <cell r="CO121" t="str">
            <v/>
          </cell>
          <cell r="CP121" t="str">
            <v/>
          </cell>
          <cell r="CQ121" t="str">
            <v/>
          </cell>
          <cell r="CR121" t="str">
            <v/>
          </cell>
          <cell r="CS121" t="str">
            <v>Nota 1: Este solo es un Análisis de Precios Unitario de referencia. De ser necesario, se debe ajustar a las particularidades de cada proyecto.
Nota 2: Cuando se trate de Análisis de precios unitarios correspondientes a ítems de la propuesta económica apro</v>
          </cell>
          <cell r="CT121" t="str">
            <v>B</v>
          </cell>
        </row>
        <row r="122">
          <cell r="C122" t="str">
            <v>330,6,1</v>
          </cell>
          <cell r="D122" t="str">
            <v>m3</v>
          </cell>
          <cell r="E122" t="str">
            <v>BASE GRANULAR PARA BACHEO CLASE C 
(Analisis aplicado para el suministro y aplicación de base granular BG-25 Clase C para reparación localizada (bacheo estructural) en zonas de tránsito bajo (NT1). Actividad normalmente desarrollada en tramos con fallas e</v>
          </cell>
          <cell r="F122" t="str">
            <v>HERMENINV</v>
          </cell>
          <cell r="G122">
            <v>0.05</v>
          </cell>
          <cell r="H122" t="str">
            <v>C0010200</v>
          </cell>
          <cell r="I122">
            <v>0.25</v>
          </cell>
          <cell r="J122" t="str">
            <v/>
          </cell>
          <cell r="K122" t="str">
            <v/>
          </cell>
          <cell r="L122" t="str">
            <v/>
          </cell>
          <cell r="M122" t="str">
            <v/>
          </cell>
          <cell r="N122" t="str">
            <v/>
          </cell>
          <cell r="O122" t="str">
            <v/>
          </cell>
          <cell r="P122" t="str">
            <v/>
          </cell>
          <cell r="Q122" t="str">
            <v/>
          </cell>
          <cell r="R122" t="str">
            <v/>
          </cell>
          <cell r="S122" t="str">
            <v/>
          </cell>
          <cell r="T122" t="str">
            <v/>
          </cell>
          <cell r="U122" t="str">
            <v/>
          </cell>
          <cell r="V122" t="str">
            <v/>
          </cell>
          <cell r="W122" t="str">
            <v/>
          </cell>
          <cell r="X122" t="str">
            <v/>
          </cell>
          <cell r="Y122" t="str">
            <v/>
          </cell>
          <cell r="Z122" t="str">
            <v/>
          </cell>
          <cell r="AA122" t="str">
            <v/>
          </cell>
          <cell r="AB122" t="str">
            <v/>
          </cell>
          <cell r="AC122" t="str">
            <v/>
          </cell>
          <cell r="AD122" t="str">
            <v/>
          </cell>
          <cell r="AE122" t="str">
            <v/>
          </cell>
          <cell r="AF122" t="str">
            <v/>
          </cell>
          <cell r="AG122" t="str">
            <v/>
          </cell>
          <cell r="AH122" t="str">
            <v>B0063200</v>
          </cell>
          <cell r="AI122">
            <v>22</v>
          </cell>
          <cell r="AJ122" t="str">
            <v>B0014309</v>
          </cell>
          <cell r="AK122">
            <v>1.3</v>
          </cell>
          <cell r="AL122" t="str">
            <v/>
          </cell>
          <cell r="AM122" t="str">
            <v/>
          </cell>
          <cell r="AN122" t="str">
            <v/>
          </cell>
          <cell r="AO122" t="str">
            <v/>
          </cell>
          <cell r="AP122" t="str">
            <v/>
          </cell>
          <cell r="AQ122" t="str">
            <v/>
          </cell>
          <cell r="AR122" t="str">
            <v/>
          </cell>
          <cell r="AS122" t="str">
            <v/>
          </cell>
          <cell r="AT122" t="str">
            <v/>
          </cell>
          <cell r="AU122" t="str">
            <v/>
          </cell>
          <cell r="AV122" t="str">
            <v/>
          </cell>
          <cell r="AW122" t="str">
            <v/>
          </cell>
          <cell r="AX122" t="str">
            <v/>
          </cell>
          <cell r="AY122" t="str">
            <v/>
          </cell>
          <cell r="AZ122" t="str">
            <v/>
          </cell>
          <cell r="BA122" t="str">
            <v/>
          </cell>
          <cell r="BB122" t="str">
            <v/>
          </cell>
          <cell r="BC122" t="str">
            <v/>
          </cell>
          <cell r="BD122" t="str">
            <v/>
          </cell>
          <cell r="BE122" t="str">
            <v/>
          </cell>
          <cell r="BF122" t="str">
            <v/>
          </cell>
          <cell r="BG122" t="str">
            <v/>
          </cell>
          <cell r="BH122" t="str">
            <v/>
          </cell>
          <cell r="BI122" t="str">
            <v/>
          </cell>
          <cell r="BJ122" t="str">
            <v/>
          </cell>
          <cell r="BK122" t="str">
            <v/>
          </cell>
          <cell r="BL122"/>
          <cell r="BM122"/>
          <cell r="BN122" t="str">
            <v>T0010020</v>
          </cell>
          <cell r="BO122">
            <v>1.3</v>
          </cell>
          <cell r="BP122" t="str">
            <v/>
          </cell>
          <cell r="BQ122" t="str">
            <v/>
          </cell>
          <cell r="BR122" t="str">
            <v/>
          </cell>
          <cell r="BS122" t="str">
            <v/>
          </cell>
          <cell r="BT122" t="str">
            <v/>
          </cell>
          <cell r="BU122" t="str">
            <v/>
          </cell>
          <cell r="BV122" t="str">
            <v/>
          </cell>
          <cell r="BW122" t="str">
            <v/>
          </cell>
          <cell r="BX122" t="str">
            <v>A0030040</v>
          </cell>
          <cell r="BY122">
            <v>32</v>
          </cell>
          <cell r="BZ122" t="str">
            <v/>
          </cell>
          <cell r="CA122" t="str">
            <v/>
          </cell>
          <cell r="CB122" t="str">
            <v/>
          </cell>
          <cell r="CC122" t="str">
            <v/>
          </cell>
          <cell r="CD122" t="str">
            <v/>
          </cell>
          <cell r="CE122" t="str">
            <v/>
          </cell>
          <cell r="CF122" t="str">
            <v/>
          </cell>
          <cell r="CG122" t="str">
            <v/>
          </cell>
          <cell r="CH122" t="str">
            <v/>
          </cell>
          <cell r="CI122" t="str">
            <v/>
          </cell>
          <cell r="CJ122" t="str">
            <v/>
          </cell>
          <cell r="CK122" t="str">
            <v/>
          </cell>
          <cell r="CL122" t="str">
            <v/>
          </cell>
          <cell r="CM122" t="str">
            <v/>
          </cell>
          <cell r="CN122" t="str">
            <v/>
          </cell>
          <cell r="CO122" t="str">
            <v/>
          </cell>
          <cell r="CP122" t="str">
            <v/>
          </cell>
          <cell r="CQ122" t="str">
            <v/>
          </cell>
          <cell r="CR122" t="str">
            <v/>
          </cell>
          <cell r="CS122" t="str">
            <v>Nota 1: Este solo es un Análisis de Precios Unitario de referencia. De ser necesario, se debe ajustar a las particularidades de cada proyecto.
Nota 2: Cuando se trate de Análisis de precios unitarios correspondientes a ítems de la propuesta económica apro</v>
          </cell>
          <cell r="CT122" t="str">
            <v>B</v>
          </cell>
        </row>
        <row r="123">
          <cell r="C123" t="str">
            <v>330,6,2</v>
          </cell>
          <cell r="D123" t="str">
            <v>m3</v>
          </cell>
          <cell r="E123" t="str">
            <v>BASE GRANULAR PARA BACHEO CLASE C 
(Analisis aplicado para el suministro y aplicación de base granular BG-27 Clase C para reparación localizada (bacheo estructural) en zonas de tránsito bajo (NT1). Actividad normalmente desarrollada en tramos con fallas e</v>
          </cell>
          <cell r="F123" t="str">
            <v>HERMENINV</v>
          </cell>
          <cell r="G123">
            <v>0.05</v>
          </cell>
          <cell r="H123" t="str">
            <v>C0010200</v>
          </cell>
          <cell r="I123">
            <v>0.25</v>
          </cell>
          <cell r="J123" t="str">
            <v/>
          </cell>
          <cell r="K123" t="str">
            <v/>
          </cell>
          <cell r="L123" t="str">
            <v/>
          </cell>
          <cell r="M123" t="str">
            <v/>
          </cell>
          <cell r="N123" t="str">
            <v/>
          </cell>
          <cell r="O123" t="str">
            <v/>
          </cell>
          <cell r="P123" t="str">
            <v/>
          </cell>
          <cell r="Q123" t="str">
            <v/>
          </cell>
          <cell r="R123" t="str">
            <v/>
          </cell>
          <cell r="S123" t="str">
            <v/>
          </cell>
          <cell r="T123" t="str">
            <v/>
          </cell>
          <cell r="U123" t="str">
            <v/>
          </cell>
          <cell r="V123" t="str">
            <v/>
          </cell>
          <cell r="W123" t="str">
            <v/>
          </cell>
          <cell r="X123" t="str">
            <v/>
          </cell>
          <cell r="Y123" t="str">
            <v/>
          </cell>
          <cell r="Z123" t="str">
            <v/>
          </cell>
          <cell r="AA123" t="str">
            <v/>
          </cell>
          <cell r="AB123" t="str">
            <v/>
          </cell>
          <cell r="AC123" t="str">
            <v/>
          </cell>
          <cell r="AD123" t="str">
            <v/>
          </cell>
          <cell r="AE123" t="str">
            <v/>
          </cell>
          <cell r="AF123" t="str">
            <v/>
          </cell>
          <cell r="AG123" t="str">
            <v/>
          </cell>
          <cell r="AH123" t="str">
            <v>B0063200</v>
          </cell>
          <cell r="AI123">
            <v>22</v>
          </cell>
          <cell r="AJ123" t="str">
            <v>B0014312</v>
          </cell>
          <cell r="AK123">
            <v>1.3</v>
          </cell>
          <cell r="AL123" t="str">
            <v/>
          </cell>
          <cell r="AM123" t="str">
            <v/>
          </cell>
          <cell r="AN123" t="str">
            <v/>
          </cell>
          <cell r="AO123" t="str">
            <v/>
          </cell>
          <cell r="AP123" t="str">
            <v/>
          </cell>
          <cell r="AQ123" t="str">
            <v/>
          </cell>
          <cell r="AR123" t="str">
            <v/>
          </cell>
          <cell r="AS123" t="str">
            <v/>
          </cell>
          <cell r="AT123" t="str">
            <v/>
          </cell>
          <cell r="AU123" t="str">
            <v/>
          </cell>
          <cell r="AV123" t="str">
            <v/>
          </cell>
          <cell r="AW123" t="str">
            <v/>
          </cell>
          <cell r="AX123" t="str">
            <v/>
          </cell>
          <cell r="AY123" t="str">
            <v/>
          </cell>
          <cell r="AZ123" t="str">
            <v/>
          </cell>
          <cell r="BA123" t="str">
            <v/>
          </cell>
          <cell r="BB123" t="str">
            <v/>
          </cell>
          <cell r="BC123" t="str">
            <v/>
          </cell>
          <cell r="BD123" t="str">
            <v/>
          </cell>
          <cell r="BE123" t="str">
            <v/>
          </cell>
          <cell r="BF123" t="str">
            <v/>
          </cell>
          <cell r="BG123" t="str">
            <v/>
          </cell>
          <cell r="BH123" t="str">
            <v/>
          </cell>
          <cell r="BI123" t="str">
            <v/>
          </cell>
          <cell r="BJ123" t="str">
            <v/>
          </cell>
          <cell r="BK123" t="str">
            <v/>
          </cell>
          <cell r="BL123"/>
          <cell r="BM123"/>
          <cell r="BN123" t="str">
            <v>T0010020</v>
          </cell>
          <cell r="BO123">
            <v>1.3</v>
          </cell>
          <cell r="BP123" t="str">
            <v/>
          </cell>
          <cell r="BQ123" t="str">
            <v/>
          </cell>
          <cell r="BR123" t="str">
            <v/>
          </cell>
          <cell r="BS123" t="str">
            <v/>
          </cell>
          <cell r="BT123" t="str">
            <v/>
          </cell>
          <cell r="BU123" t="str">
            <v/>
          </cell>
          <cell r="BV123" t="str">
            <v/>
          </cell>
          <cell r="BW123" t="str">
            <v/>
          </cell>
          <cell r="BX123" t="str">
            <v>A0030040</v>
          </cell>
          <cell r="BY123">
            <v>32</v>
          </cell>
          <cell r="BZ123" t="str">
            <v/>
          </cell>
          <cell r="CA123" t="str">
            <v/>
          </cell>
          <cell r="CB123" t="str">
            <v/>
          </cell>
          <cell r="CC123" t="str">
            <v/>
          </cell>
          <cell r="CD123" t="str">
            <v/>
          </cell>
          <cell r="CE123" t="str">
            <v/>
          </cell>
          <cell r="CF123" t="str">
            <v/>
          </cell>
          <cell r="CG123" t="str">
            <v/>
          </cell>
          <cell r="CH123" t="str">
            <v/>
          </cell>
          <cell r="CI123" t="str">
            <v/>
          </cell>
          <cell r="CJ123" t="str">
            <v/>
          </cell>
          <cell r="CK123" t="str">
            <v/>
          </cell>
          <cell r="CL123" t="str">
            <v/>
          </cell>
          <cell r="CM123" t="str">
            <v/>
          </cell>
          <cell r="CN123" t="str">
            <v/>
          </cell>
          <cell r="CO123" t="str">
            <v/>
          </cell>
          <cell r="CP123" t="str">
            <v/>
          </cell>
          <cell r="CQ123" t="str">
            <v/>
          </cell>
          <cell r="CR123" t="str">
            <v/>
          </cell>
          <cell r="CS123" t="str">
            <v>Nota 1: Este solo es un Análisis de Precios Unitario de referencia. De ser necesario, se debe ajustar a las particularidades de cada proyecto.
Nota 2: Cuando se trate de Análisis de precios unitarios correspondientes a ítems de la propuesta económica apro</v>
          </cell>
          <cell r="CT123" t="str">
            <v>B</v>
          </cell>
        </row>
        <row r="124">
          <cell r="C124" t="str">
            <v>340,1</v>
          </cell>
          <cell r="D124" t="str">
            <v>m3</v>
          </cell>
          <cell r="E124" t="str">
            <v>BASE ESTABILIZADA CON EMULSIÓN ASFÁLTICA TIPO BEE-38
(Análisis aplicado para mezcla in situ de base granular con emulsión tipo BEE-38. Incluye preparación, extendido y compactación. Cumple gradación BG-38, NT1, clase C. No incluye suministro de emulsión n</v>
          </cell>
          <cell r="F124" t="str">
            <v>HERMENINV</v>
          </cell>
          <cell r="G124">
            <v>0.01</v>
          </cell>
          <cell r="H124" t="str">
            <v>C0010160</v>
          </cell>
          <cell r="I124">
            <v>3.3333333333333333E-2</v>
          </cell>
          <cell r="J124" t="str">
            <v>C0010611</v>
          </cell>
          <cell r="K124">
            <v>3.3333333333333333E-2</v>
          </cell>
          <cell r="L124" t="str">
            <v>C0010923</v>
          </cell>
          <cell r="M124">
            <v>3.3333333333333333E-2</v>
          </cell>
          <cell r="N124" t="str">
            <v>C0010150</v>
          </cell>
          <cell r="O124">
            <v>3.3333333333333333E-2</v>
          </cell>
          <cell r="P124" t="str">
            <v/>
          </cell>
          <cell r="Q124" t="str">
            <v/>
          </cell>
          <cell r="R124" t="str">
            <v/>
          </cell>
          <cell r="S124" t="str">
            <v/>
          </cell>
          <cell r="T124" t="str">
            <v/>
          </cell>
          <cell r="U124" t="str">
            <v/>
          </cell>
          <cell r="V124" t="str">
            <v/>
          </cell>
          <cell r="W124" t="str">
            <v/>
          </cell>
          <cell r="X124" t="str">
            <v/>
          </cell>
          <cell r="Y124" t="str">
            <v/>
          </cell>
          <cell r="Z124" t="str">
            <v/>
          </cell>
          <cell r="AA124" t="str">
            <v/>
          </cell>
          <cell r="AB124" t="str">
            <v/>
          </cell>
          <cell r="AC124" t="str">
            <v/>
          </cell>
          <cell r="AD124" t="str">
            <v/>
          </cell>
          <cell r="AE124" t="str">
            <v/>
          </cell>
          <cell r="AF124" t="str">
            <v/>
          </cell>
          <cell r="AG124" t="str">
            <v/>
          </cell>
          <cell r="AH124" t="str">
            <v>B0014315</v>
          </cell>
          <cell r="AI124">
            <v>1.2</v>
          </cell>
          <cell r="AJ124" t="str">
            <v>B0063200</v>
          </cell>
          <cell r="AK124">
            <v>52</v>
          </cell>
          <cell r="AL124" t="str">
            <v/>
          </cell>
          <cell r="AM124" t="str">
            <v/>
          </cell>
          <cell r="AN124" t="str">
            <v/>
          </cell>
          <cell r="AO124" t="str">
            <v/>
          </cell>
          <cell r="AP124" t="str">
            <v/>
          </cell>
          <cell r="AQ124" t="str">
            <v/>
          </cell>
          <cell r="AR124" t="str">
            <v/>
          </cell>
          <cell r="AS124" t="str">
            <v/>
          </cell>
          <cell r="AT124" t="str">
            <v/>
          </cell>
          <cell r="AU124" t="str">
            <v/>
          </cell>
          <cell r="AV124" t="str">
            <v/>
          </cell>
          <cell r="AW124" t="str">
            <v/>
          </cell>
          <cell r="AX124" t="str">
            <v/>
          </cell>
          <cell r="AY124" t="str">
            <v/>
          </cell>
          <cell r="AZ124" t="str">
            <v/>
          </cell>
          <cell r="BA124" t="str">
            <v/>
          </cell>
          <cell r="BB124" t="str">
            <v/>
          </cell>
          <cell r="BC124" t="str">
            <v/>
          </cell>
          <cell r="BD124" t="str">
            <v/>
          </cell>
          <cell r="BE124" t="str">
            <v/>
          </cell>
          <cell r="BF124" t="str">
            <v/>
          </cell>
          <cell r="BG124" t="str">
            <v/>
          </cell>
          <cell r="BH124" t="str">
            <v/>
          </cell>
          <cell r="BI124" t="str">
            <v/>
          </cell>
          <cell r="BJ124" t="str">
            <v/>
          </cell>
          <cell r="BK124" t="str">
            <v/>
          </cell>
          <cell r="BL124"/>
          <cell r="BM124"/>
          <cell r="BN124" t="str">
            <v>T0010020</v>
          </cell>
          <cell r="BO124">
            <v>1.2</v>
          </cell>
          <cell r="BP124" t="str">
            <v/>
          </cell>
          <cell r="BQ124" t="str">
            <v/>
          </cell>
          <cell r="BR124" t="str">
            <v/>
          </cell>
          <cell r="BS124" t="str">
            <v/>
          </cell>
          <cell r="BT124" t="str">
            <v/>
          </cell>
          <cell r="BU124" t="str">
            <v/>
          </cell>
          <cell r="BV124" t="str">
            <v/>
          </cell>
          <cell r="BW124" t="str">
            <v/>
          </cell>
          <cell r="BX124" t="str">
            <v>A0040010</v>
          </cell>
          <cell r="BY124">
            <v>240</v>
          </cell>
          <cell r="BZ124" t="str">
            <v>A0030020</v>
          </cell>
          <cell r="CA124">
            <v>240</v>
          </cell>
          <cell r="CB124" t="str">
            <v/>
          </cell>
          <cell r="CC124" t="str">
            <v/>
          </cell>
          <cell r="CD124" t="str">
            <v/>
          </cell>
          <cell r="CE124" t="str">
            <v/>
          </cell>
          <cell r="CF124" t="str">
            <v/>
          </cell>
          <cell r="CG124" t="str">
            <v/>
          </cell>
          <cell r="CH124" t="str">
            <v/>
          </cell>
          <cell r="CI124" t="str">
            <v/>
          </cell>
          <cell r="CJ124" t="str">
            <v/>
          </cell>
          <cell r="CK124" t="str">
            <v/>
          </cell>
          <cell r="CL124" t="str">
            <v/>
          </cell>
          <cell r="CM124" t="str">
            <v/>
          </cell>
          <cell r="CN124" t="str">
            <v/>
          </cell>
          <cell r="CO124" t="str">
            <v/>
          </cell>
          <cell r="CP124" t="str">
            <v/>
          </cell>
          <cell r="CQ124" t="str">
            <v/>
          </cell>
          <cell r="CR124" t="str">
            <v/>
          </cell>
          <cell r="CS124" t="str">
            <v>Nota 1: Este solo es un Análisis de Precios Unitario de referencia. De ser necesario, se debe ajustar a las particularidades de cada proyecto.
Nota 2: Cuando se trate de Análisis de precios unitarios correspondientes a ítems de la propuesta económica apro</v>
          </cell>
          <cell r="CT124" t="str">
            <v>A</v>
          </cell>
        </row>
        <row r="125">
          <cell r="C125" t="str">
            <v>340,2</v>
          </cell>
          <cell r="D125" t="str">
            <v>m3</v>
          </cell>
          <cell r="E125" t="str">
            <v>BASE ESTABILIZADA CON EMULSIÓN ASFÁLTICA TIPO BEE-25
(Analisis aplicado para una capa estructural de base mezclada in situ, incluye Sum. de Base cumpliendo con los requisitos de la gradación BG-25, Nivel transito NT1 y clase C,  mediante la adición de una</v>
          </cell>
          <cell r="F125" t="str">
            <v>HERMENINV</v>
          </cell>
          <cell r="G125">
            <v>0.01</v>
          </cell>
          <cell r="H125" t="str">
            <v>C0010160</v>
          </cell>
          <cell r="I125">
            <v>3.3333333333333333E-2</v>
          </cell>
          <cell r="J125" t="str">
            <v>C0010611</v>
          </cell>
          <cell r="K125">
            <v>3.3333333333333333E-2</v>
          </cell>
          <cell r="L125" t="str">
            <v>C0010923</v>
          </cell>
          <cell r="M125">
            <v>3.3333333333333333E-2</v>
          </cell>
          <cell r="N125" t="str">
            <v>C0010150</v>
          </cell>
          <cell r="O125">
            <v>3.3333333333333333E-2</v>
          </cell>
          <cell r="P125" t="str">
            <v/>
          </cell>
          <cell r="Q125" t="str">
            <v/>
          </cell>
          <cell r="R125" t="str">
            <v/>
          </cell>
          <cell r="S125" t="str">
            <v/>
          </cell>
          <cell r="T125" t="str">
            <v/>
          </cell>
          <cell r="U125" t="str">
            <v/>
          </cell>
          <cell r="V125" t="str">
            <v/>
          </cell>
          <cell r="W125" t="str">
            <v/>
          </cell>
          <cell r="X125" t="str">
            <v/>
          </cell>
          <cell r="Y125" t="str">
            <v/>
          </cell>
          <cell r="Z125" t="str">
            <v/>
          </cell>
          <cell r="AA125" t="str">
            <v/>
          </cell>
          <cell r="AB125" t="str">
            <v/>
          </cell>
          <cell r="AC125" t="str">
            <v/>
          </cell>
          <cell r="AD125" t="str">
            <v/>
          </cell>
          <cell r="AE125" t="str">
            <v/>
          </cell>
          <cell r="AF125" t="str">
            <v/>
          </cell>
          <cell r="AG125" t="str">
            <v/>
          </cell>
          <cell r="AH125" t="str">
            <v>B0014309</v>
          </cell>
          <cell r="AI125">
            <v>1.3</v>
          </cell>
          <cell r="AJ125" t="str">
            <v>B0063200</v>
          </cell>
          <cell r="AK125">
            <v>52</v>
          </cell>
          <cell r="AL125" t="str">
            <v/>
          </cell>
          <cell r="AM125" t="str">
            <v/>
          </cell>
          <cell r="AN125" t="str">
            <v/>
          </cell>
          <cell r="AO125" t="str">
            <v/>
          </cell>
          <cell r="AP125" t="str">
            <v/>
          </cell>
          <cell r="AQ125" t="str">
            <v/>
          </cell>
          <cell r="AR125" t="str">
            <v/>
          </cell>
          <cell r="AS125" t="str">
            <v/>
          </cell>
          <cell r="AT125" t="str">
            <v/>
          </cell>
          <cell r="AU125" t="str">
            <v/>
          </cell>
          <cell r="AV125" t="str">
            <v/>
          </cell>
          <cell r="AW125" t="str">
            <v/>
          </cell>
          <cell r="AX125" t="str">
            <v/>
          </cell>
          <cell r="AY125" t="str">
            <v/>
          </cell>
          <cell r="AZ125" t="str">
            <v/>
          </cell>
          <cell r="BA125" t="str">
            <v/>
          </cell>
          <cell r="BB125" t="str">
            <v/>
          </cell>
          <cell r="BC125" t="str">
            <v/>
          </cell>
          <cell r="BD125" t="str">
            <v/>
          </cell>
          <cell r="BE125" t="str">
            <v/>
          </cell>
          <cell r="BF125" t="str">
            <v/>
          </cell>
          <cell r="BG125" t="str">
            <v/>
          </cell>
          <cell r="BH125" t="str">
            <v/>
          </cell>
          <cell r="BI125" t="str">
            <v/>
          </cell>
          <cell r="BJ125" t="str">
            <v/>
          </cell>
          <cell r="BK125" t="str">
            <v/>
          </cell>
          <cell r="BL125"/>
          <cell r="BM125"/>
          <cell r="BN125" t="str">
            <v>T0010020</v>
          </cell>
          <cell r="BO125">
            <v>1.3</v>
          </cell>
          <cell r="BP125" t="str">
            <v/>
          </cell>
          <cell r="BQ125" t="str">
            <v/>
          </cell>
          <cell r="BR125" t="str">
            <v/>
          </cell>
          <cell r="BS125" t="str">
            <v/>
          </cell>
          <cell r="BT125" t="str">
            <v/>
          </cell>
          <cell r="BU125" t="str">
            <v/>
          </cell>
          <cell r="BV125" t="str">
            <v/>
          </cell>
          <cell r="BW125" t="str">
            <v/>
          </cell>
          <cell r="BX125" t="str">
            <v>A0040010</v>
          </cell>
          <cell r="BY125">
            <v>240</v>
          </cell>
          <cell r="BZ125" t="str">
            <v>A0030020</v>
          </cell>
          <cell r="CA125">
            <v>240</v>
          </cell>
          <cell r="CB125" t="str">
            <v/>
          </cell>
          <cell r="CC125" t="str">
            <v/>
          </cell>
          <cell r="CD125" t="str">
            <v/>
          </cell>
          <cell r="CE125" t="str">
            <v/>
          </cell>
          <cell r="CF125" t="str">
            <v/>
          </cell>
          <cell r="CG125" t="str">
            <v/>
          </cell>
          <cell r="CH125" t="str">
            <v/>
          </cell>
          <cell r="CI125" t="str">
            <v/>
          </cell>
          <cell r="CJ125" t="str">
            <v/>
          </cell>
          <cell r="CK125" t="str">
            <v/>
          </cell>
          <cell r="CL125" t="str">
            <v/>
          </cell>
          <cell r="CM125" t="str">
            <v/>
          </cell>
          <cell r="CN125" t="str">
            <v/>
          </cell>
          <cell r="CO125" t="str">
            <v/>
          </cell>
          <cell r="CP125" t="str">
            <v/>
          </cell>
          <cell r="CQ125" t="str">
            <v/>
          </cell>
          <cell r="CR125" t="str">
            <v/>
          </cell>
          <cell r="CS125" t="str">
            <v>Nota 1: Este solo es un Análisis de Precios Unitario de referencia. De ser necesario, se debe ajustar a las particularidades de cada proyecto.
Nota 2: Cuando se trate de Análisis de precios unitarios correspondientes a ítems de la propuesta económica apro</v>
          </cell>
          <cell r="CT125" t="str">
            <v>A</v>
          </cell>
        </row>
        <row r="126">
          <cell r="C126" t="str">
            <v>340,3</v>
          </cell>
          <cell r="D126" t="str">
            <v>m3</v>
          </cell>
          <cell r="E126" t="str">
            <v>BASE ESTABILIZADA CON EMULSIÓN ASFÁLTICA TIPO BEE-5
(Analisis aplicado para una capa estructural de base mezclada in situ, incluye Sum. de Base cumpliendo con los requisitos de Nivel transito NT1,  mediante la adición de una emulsión Emulsión bituminosa e</v>
          </cell>
          <cell r="F126" t="str">
            <v>HERMENINV</v>
          </cell>
          <cell r="G126">
            <v>0.01</v>
          </cell>
          <cell r="H126" t="str">
            <v>C0010160</v>
          </cell>
          <cell r="I126">
            <v>3.3333333333333333E-2</v>
          </cell>
          <cell r="J126" t="str">
            <v>C0010611</v>
          </cell>
          <cell r="K126">
            <v>3.3333333333333333E-2</v>
          </cell>
          <cell r="L126" t="str">
            <v>C0010923</v>
          </cell>
          <cell r="M126">
            <v>3.3333333333333333E-2</v>
          </cell>
          <cell r="N126" t="str">
            <v>C0010150</v>
          </cell>
          <cell r="O126">
            <v>3.3333333333333333E-2</v>
          </cell>
          <cell r="P126" t="str">
            <v/>
          </cell>
          <cell r="Q126" t="str">
            <v/>
          </cell>
          <cell r="R126" t="str">
            <v/>
          </cell>
          <cell r="S126" t="str">
            <v/>
          </cell>
          <cell r="T126" t="str">
            <v/>
          </cell>
          <cell r="U126" t="str">
            <v/>
          </cell>
          <cell r="V126" t="str">
            <v/>
          </cell>
          <cell r="W126" t="str">
            <v/>
          </cell>
          <cell r="X126" t="str">
            <v/>
          </cell>
          <cell r="Y126" t="str">
            <v/>
          </cell>
          <cell r="Z126" t="str">
            <v/>
          </cell>
          <cell r="AA126" t="str">
            <v/>
          </cell>
          <cell r="AB126" t="str">
            <v/>
          </cell>
          <cell r="AC126" t="str">
            <v/>
          </cell>
          <cell r="AD126" t="str">
            <v/>
          </cell>
          <cell r="AE126" t="str">
            <v/>
          </cell>
          <cell r="AF126" t="str">
            <v/>
          </cell>
          <cell r="AG126" t="str">
            <v/>
          </cell>
          <cell r="AH126" t="str">
            <v>B0014316</v>
          </cell>
          <cell r="AI126">
            <v>1.3</v>
          </cell>
          <cell r="AJ126" t="str">
            <v>B0063200</v>
          </cell>
          <cell r="AK126">
            <v>52</v>
          </cell>
          <cell r="AL126" t="str">
            <v/>
          </cell>
          <cell r="AM126" t="str">
            <v/>
          </cell>
          <cell r="AN126" t="str">
            <v/>
          </cell>
          <cell r="AO126" t="str">
            <v/>
          </cell>
          <cell r="AP126" t="str">
            <v/>
          </cell>
          <cell r="AQ126" t="str">
            <v/>
          </cell>
          <cell r="AR126" t="str">
            <v/>
          </cell>
          <cell r="AS126" t="str">
            <v/>
          </cell>
          <cell r="AT126" t="str">
            <v/>
          </cell>
          <cell r="AU126" t="str">
            <v/>
          </cell>
          <cell r="AV126" t="str">
            <v/>
          </cell>
          <cell r="AW126" t="str">
            <v/>
          </cell>
          <cell r="AX126" t="str">
            <v/>
          </cell>
          <cell r="AY126" t="str">
            <v/>
          </cell>
          <cell r="AZ126" t="str">
            <v/>
          </cell>
          <cell r="BA126" t="str">
            <v/>
          </cell>
          <cell r="BB126" t="str">
            <v/>
          </cell>
          <cell r="BC126" t="str">
            <v/>
          </cell>
          <cell r="BD126" t="str">
            <v/>
          </cell>
          <cell r="BE126" t="str">
            <v/>
          </cell>
          <cell r="BF126" t="str">
            <v/>
          </cell>
          <cell r="BG126" t="str">
            <v/>
          </cell>
          <cell r="BH126" t="str">
            <v/>
          </cell>
          <cell r="BI126" t="str">
            <v/>
          </cell>
          <cell r="BJ126" t="str">
            <v/>
          </cell>
          <cell r="BK126" t="str">
            <v/>
          </cell>
          <cell r="BL126"/>
          <cell r="BM126"/>
          <cell r="BN126" t="str">
            <v>T0010020</v>
          </cell>
          <cell r="BO126">
            <v>1.3</v>
          </cell>
          <cell r="BP126" t="str">
            <v/>
          </cell>
          <cell r="BQ126" t="str">
            <v/>
          </cell>
          <cell r="BR126" t="str">
            <v/>
          </cell>
          <cell r="BS126" t="str">
            <v/>
          </cell>
          <cell r="BT126" t="str">
            <v/>
          </cell>
          <cell r="BU126" t="str">
            <v/>
          </cell>
          <cell r="BV126" t="str">
            <v/>
          </cell>
          <cell r="BW126" t="str">
            <v/>
          </cell>
          <cell r="BX126" t="str">
            <v>A0040010</v>
          </cell>
          <cell r="BY126">
            <v>240</v>
          </cell>
          <cell r="BZ126" t="str">
            <v>A0030020</v>
          </cell>
          <cell r="CA126">
            <v>240</v>
          </cell>
          <cell r="CB126" t="str">
            <v/>
          </cell>
          <cell r="CC126" t="str">
            <v/>
          </cell>
          <cell r="CD126" t="str">
            <v/>
          </cell>
          <cell r="CE126" t="str">
            <v/>
          </cell>
          <cell r="CF126" t="str">
            <v/>
          </cell>
          <cell r="CG126" t="str">
            <v/>
          </cell>
          <cell r="CH126" t="str">
            <v/>
          </cell>
          <cell r="CI126" t="str">
            <v/>
          </cell>
          <cell r="CJ126" t="str">
            <v/>
          </cell>
          <cell r="CK126" t="str">
            <v/>
          </cell>
          <cell r="CL126" t="str">
            <v/>
          </cell>
          <cell r="CM126" t="str">
            <v/>
          </cell>
          <cell r="CN126" t="str">
            <v/>
          </cell>
          <cell r="CO126" t="str">
            <v/>
          </cell>
          <cell r="CP126" t="str">
            <v/>
          </cell>
          <cell r="CQ126" t="str">
            <v/>
          </cell>
          <cell r="CR126" t="str">
            <v/>
          </cell>
          <cell r="CS126" t="str">
            <v>Nota 1: Este solo es un Análisis de Precios Unitario de referencia. De ser necesario, se debe ajustar a las particularidades de cada proyecto.
Nota 2: Cuando se trate de Análisis de precios unitarios correspondientes a ítems de la propuesta económica apro</v>
          </cell>
          <cell r="CT126" t="str">
            <v>A</v>
          </cell>
        </row>
        <row r="127">
          <cell r="C127" t="str">
            <v>341,1</v>
          </cell>
          <cell r="D127" t="str">
            <v>m3</v>
          </cell>
          <cell r="E127" t="str">
            <v>BASE ESTABILIZADA CON MEZCLA ASFÁLTICA NATURAL TIPO BEMAN-38 
(Análisis aplicado para una capa estructural de base construida utilizando materiales granulares o suelos seleccionados, mezclada en patio cerca a la via, Sum. de Base cumpliendo con los requis</v>
          </cell>
          <cell r="F127" t="str">
            <v>HERMENINV</v>
          </cell>
          <cell r="G127">
            <v>0.05</v>
          </cell>
          <cell r="H127" t="str">
            <v>C0010150</v>
          </cell>
          <cell r="I127">
            <v>2.5000000000000001E-2</v>
          </cell>
          <cell r="J127" t="str">
            <v>C0010610</v>
          </cell>
          <cell r="K127">
            <v>2.5000000000000001E-2</v>
          </cell>
          <cell r="L127" t="str">
            <v>C0010230</v>
          </cell>
          <cell r="M127">
            <v>2.5000000000000001E-2</v>
          </cell>
          <cell r="N127" t="str">
            <v>C0010130</v>
          </cell>
          <cell r="O127">
            <v>2.5000000000000001E-2</v>
          </cell>
          <cell r="P127" t="str">
            <v/>
          </cell>
          <cell r="Q127" t="str">
            <v/>
          </cell>
          <cell r="R127" t="str">
            <v/>
          </cell>
          <cell r="S127" t="str">
            <v/>
          </cell>
          <cell r="T127" t="str">
            <v/>
          </cell>
          <cell r="U127" t="str">
            <v/>
          </cell>
          <cell r="V127" t="str">
            <v/>
          </cell>
          <cell r="W127" t="str">
            <v/>
          </cell>
          <cell r="X127" t="str">
            <v/>
          </cell>
          <cell r="Y127" t="str">
            <v/>
          </cell>
          <cell r="Z127" t="str">
            <v/>
          </cell>
          <cell r="AA127" t="str">
            <v/>
          </cell>
          <cell r="AB127" t="str">
            <v/>
          </cell>
          <cell r="AC127" t="str">
            <v/>
          </cell>
          <cell r="AD127" t="str">
            <v/>
          </cell>
          <cell r="AE127" t="str">
            <v/>
          </cell>
          <cell r="AF127" t="str">
            <v/>
          </cell>
          <cell r="AG127" t="str">
            <v/>
          </cell>
          <cell r="AH127" t="str">
            <v>B0014302</v>
          </cell>
          <cell r="AI127">
            <v>0.90999999999999992</v>
          </cell>
          <cell r="AJ127" t="str">
            <v>B0033032</v>
          </cell>
          <cell r="AK127">
            <v>0.39</v>
          </cell>
          <cell r="AL127" t="str">
            <v>B0063200</v>
          </cell>
          <cell r="AM127">
            <v>22</v>
          </cell>
          <cell r="AN127" t="str">
            <v/>
          </cell>
          <cell r="AO127" t="str">
            <v/>
          </cell>
          <cell r="AP127" t="str">
            <v/>
          </cell>
          <cell r="AQ127" t="str">
            <v/>
          </cell>
          <cell r="AR127" t="str">
            <v/>
          </cell>
          <cell r="AS127" t="str">
            <v/>
          </cell>
          <cell r="AT127" t="str">
            <v/>
          </cell>
          <cell r="AU127" t="str">
            <v/>
          </cell>
          <cell r="AV127" t="str">
            <v/>
          </cell>
          <cell r="AW127" t="str">
            <v/>
          </cell>
          <cell r="AX127" t="str">
            <v/>
          </cell>
          <cell r="AY127" t="str">
            <v/>
          </cell>
          <cell r="AZ127" t="str">
            <v/>
          </cell>
          <cell r="BA127" t="str">
            <v/>
          </cell>
          <cell r="BB127" t="str">
            <v/>
          </cell>
          <cell r="BC127" t="str">
            <v/>
          </cell>
          <cell r="BD127" t="str">
            <v/>
          </cell>
          <cell r="BE127" t="str">
            <v/>
          </cell>
          <cell r="BF127" t="str">
            <v/>
          </cell>
          <cell r="BG127" t="str">
            <v/>
          </cell>
          <cell r="BH127" t="str">
            <v/>
          </cell>
          <cell r="BI127" t="str">
            <v/>
          </cell>
          <cell r="BJ127" t="str">
            <v/>
          </cell>
          <cell r="BK127" t="str">
            <v/>
          </cell>
          <cell r="BL127"/>
          <cell r="BM127"/>
          <cell r="BN127" t="str">
            <v>T0010020</v>
          </cell>
          <cell r="BO127">
            <v>0.90999999999999992</v>
          </cell>
          <cell r="BP127" t="str">
            <v>T0100005</v>
          </cell>
          <cell r="BQ127">
            <v>0.39</v>
          </cell>
          <cell r="BR127" t="str">
            <v/>
          </cell>
          <cell r="BS127" t="str">
            <v/>
          </cell>
          <cell r="BT127" t="str">
            <v/>
          </cell>
          <cell r="BU127" t="str">
            <v/>
          </cell>
          <cell r="BV127" t="str">
            <v/>
          </cell>
          <cell r="BW127" t="str">
            <v/>
          </cell>
          <cell r="BX127" t="str">
            <v>A0030020</v>
          </cell>
          <cell r="BY127">
            <v>320</v>
          </cell>
          <cell r="BZ127" t="str">
            <v>A0040010</v>
          </cell>
          <cell r="CA127">
            <v>320</v>
          </cell>
          <cell r="CB127" t="str">
            <v/>
          </cell>
          <cell r="CC127" t="str">
            <v/>
          </cell>
          <cell r="CD127" t="str">
            <v/>
          </cell>
          <cell r="CE127" t="str">
            <v/>
          </cell>
          <cell r="CF127" t="str">
            <v/>
          </cell>
          <cell r="CG127" t="str">
            <v/>
          </cell>
          <cell r="CH127" t="str">
            <v/>
          </cell>
          <cell r="CI127" t="str">
            <v/>
          </cell>
          <cell r="CJ127" t="str">
            <v/>
          </cell>
          <cell r="CK127" t="str">
            <v/>
          </cell>
          <cell r="CL127" t="str">
            <v/>
          </cell>
          <cell r="CM127" t="str">
            <v/>
          </cell>
          <cell r="CN127" t="str">
            <v/>
          </cell>
          <cell r="CO127" t="str">
            <v/>
          </cell>
          <cell r="CP127" t="str">
            <v/>
          </cell>
          <cell r="CQ127" t="str">
            <v/>
          </cell>
          <cell r="CR127" t="str">
            <v/>
          </cell>
          <cell r="CS127" t="str">
            <v>Nota 1: Este solo es un Análisis de Precios Unitario de referencia. De ser necesario, se debe ajustar a las particularidades de cada proyecto.
Nota 2: Cuando se trate de Análisis de precios unitarios correspondientes a ítems de la propuesta económica apro</v>
          </cell>
          <cell r="CT127" t="str">
            <v>A</v>
          </cell>
        </row>
        <row r="128">
          <cell r="C128" t="str">
            <v>341,2</v>
          </cell>
          <cell r="D128" t="str">
            <v>m3</v>
          </cell>
          <cell r="E128" t="str">
            <v>SUBBASE ESTABILIZADA CON MEZCLA ASFÁLTICA NATURAL TIPO SBEMAN-25
(Analisis aplicado para una capa estructural de subbase mezclada en sitio, Sum. de Base cumpliendo con los requisitos de la gradación SBG-25, Nivel transito NT1 y clase C,  mediante la adici</v>
          </cell>
          <cell r="F128" t="str">
            <v>HERMENINV</v>
          </cell>
          <cell r="G128">
            <v>0.05</v>
          </cell>
          <cell r="H128" t="str">
            <v>C0010150</v>
          </cell>
          <cell r="I128">
            <v>2.5000000000000001E-2</v>
          </cell>
          <cell r="J128" t="str">
            <v>C0010610</v>
          </cell>
          <cell r="K128">
            <v>2.5000000000000001E-2</v>
          </cell>
          <cell r="L128" t="str">
            <v>C0010230</v>
          </cell>
          <cell r="M128">
            <v>2.5000000000000001E-2</v>
          </cell>
          <cell r="N128" t="str">
            <v>C0010130</v>
          </cell>
          <cell r="O128">
            <v>2.5000000000000001E-2</v>
          </cell>
          <cell r="P128" t="str">
            <v/>
          </cell>
          <cell r="Q128" t="str">
            <v/>
          </cell>
          <cell r="R128" t="str">
            <v/>
          </cell>
          <cell r="S128" t="str">
            <v/>
          </cell>
          <cell r="T128" t="str">
            <v/>
          </cell>
          <cell r="U128" t="str">
            <v/>
          </cell>
          <cell r="V128" t="str">
            <v/>
          </cell>
          <cell r="W128" t="str">
            <v/>
          </cell>
          <cell r="X128" t="str">
            <v/>
          </cell>
          <cell r="Y128" t="str">
            <v/>
          </cell>
          <cell r="Z128" t="str">
            <v/>
          </cell>
          <cell r="AA128" t="str">
            <v/>
          </cell>
          <cell r="AB128" t="str">
            <v/>
          </cell>
          <cell r="AC128" t="str">
            <v/>
          </cell>
          <cell r="AD128" t="str">
            <v/>
          </cell>
          <cell r="AE128" t="str">
            <v/>
          </cell>
          <cell r="AF128" t="str">
            <v/>
          </cell>
          <cell r="AG128" t="str">
            <v/>
          </cell>
          <cell r="AH128" t="str">
            <v>B0014309</v>
          </cell>
          <cell r="AI128">
            <v>1.3</v>
          </cell>
          <cell r="AJ128" t="str">
            <v>B0033032</v>
          </cell>
          <cell r="AK128">
            <v>0.39</v>
          </cell>
          <cell r="AL128" t="str">
            <v>B0063200</v>
          </cell>
          <cell r="AM128">
            <v>22</v>
          </cell>
          <cell r="AN128" t="str">
            <v/>
          </cell>
          <cell r="AO128" t="str">
            <v/>
          </cell>
          <cell r="AP128" t="str">
            <v/>
          </cell>
          <cell r="AQ128" t="str">
            <v/>
          </cell>
          <cell r="AR128" t="str">
            <v/>
          </cell>
          <cell r="AS128" t="str">
            <v/>
          </cell>
          <cell r="AT128" t="str">
            <v/>
          </cell>
          <cell r="AU128" t="str">
            <v/>
          </cell>
          <cell r="AV128" t="str">
            <v/>
          </cell>
          <cell r="AW128" t="str">
            <v/>
          </cell>
          <cell r="AX128" t="str">
            <v/>
          </cell>
          <cell r="AY128" t="str">
            <v/>
          </cell>
          <cell r="AZ128" t="str">
            <v/>
          </cell>
          <cell r="BA128" t="str">
            <v/>
          </cell>
          <cell r="BB128" t="str">
            <v/>
          </cell>
          <cell r="BC128" t="str">
            <v/>
          </cell>
          <cell r="BD128" t="str">
            <v/>
          </cell>
          <cell r="BE128" t="str">
            <v/>
          </cell>
          <cell r="BF128" t="str">
            <v/>
          </cell>
          <cell r="BG128" t="str">
            <v/>
          </cell>
          <cell r="BH128" t="str">
            <v/>
          </cell>
          <cell r="BI128" t="str">
            <v/>
          </cell>
          <cell r="BJ128" t="str">
            <v/>
          </cell>
          <cell r="BK128" t="str">
            <v/>
          </cell>
          <cell r="BL128"/>
          <cell r="BM128"/>
          <cell r="BN128" t="str">
            <v>T0010020</v>
          </cell>
          <cell r="BO128">
            <v>1.3</v>
          </cell>
          <cell r="BP128" t="str">
            <v>T0100005</v>
          </cell>
          <cell r="BQ128">
            <v>0.39</v>
          </cell>
          <cell r="BR128" t="str">
            <v/>
          </cell>
          <cell r="BS128" t="str">
            <v/>
          </cell>
          <cell r="BT128" t="str">
            <v/>
          </cell>
          <cell r="BU128" t="str">
            <v/>
          </cell>
          <cell r="BV128" t="str">
            <v/>
          </cell>
          <cell r="BW128" t="str">
            <v/>
          </cell>
          <cell r="BX128" t="str">
            <v>A0030020</v>
          </cell>
          <cell r="BY128">
            <v>320</v>
          </cell>
          <cell r="BZ128" t="str">
            <v/>
          </cell>
          <cell r="CA128" t="str">
            <v/>
          </cell>
          <cell r="CB128" t="str">
            <v/>
          </cell>
          <cell r="CC128" t="str">
            <v/>
          </cell>
          <cell r="CD128" t="str">
            <v/>
          </cell>
          <cell r="CE128" t="str">
            <v/>
          </cell>
          <cell r="CF128" t="str">
            <v/>
          </cell>
          <cell r="CG128" t="str">
            <v/>
          </cell>
          <cell r="CH128" t="str">
            <v/>
          </cell>
          <cell r="CI128" t="str">
            <v/>
          </cell>
          <cell r="CJ128" t="str">
            <v/>
          </cell>
          <cell r="CK128" t="str">
            <v/>
          </cell>
          <cell r="CL128" t="str">
            <v/>
          </cell>
          <cell r="CM128" t="str">
            <v/>
          </cell>
          <cell r="CN128" t="str">
            <v/>
          </cell>
          <cell r="CO128" t="str">
            <v/>
          </cell>
          <cell r="CP128" t="str">
            <v/>
          </cell>
          <cell r="CQ128" t="str">
            <v/>
          </cell>
          <cell r="CR128" t="str">
            <v/>
          </cell>
          <cell r="CS128" t="str">
            <v>Nota 1: Este solo es un Análisis de Precios Unitario de referencia. De ser necesario, se debe ajustar a las particularidades de cada proyecto.
Nota 2: Cuando se trate de Análisis de precios unitarios correspondientes a ítems de la propuesta económica apro</v>
          </cell>
          <cell r="CT128" t="str">
            <v>A</v>
          </cell>
        </row>
        <row r="129">
          <cell r="C129" t="str">
            <v>350,1</v>
          </cell>
          <cell r="D129" t="str">
            <v>m3</v>
          </cell>
          <cell r="E129" t="str">
            <v>MATERIAL GRANULAR TRATADO CON CEMENTO (MGTC) CLASE 1, NO INCLUYE SUM. CEMENTO
(Análisis aplicado para la conformación de una base estructural empleando un material granular tipo Clase 1, para un nivel de transito NT1, mezclado en sitio, y compactado)</v>
          </cell>
          <cell r="F129" t="str">
            <v>HERMENINV</v>
          </cell>
          <cell r="G129">
            <v>0.01</v>
          </cell>
          <cell r="H129" t="str">
            <v>C0010150</v>
          </cell>
          <cell r="I129">
            <v>2.2222222222222223E-2</v>
          </cell>
          <cell r="J129" t="str">
            <v>C0010611</v>
          </cell>
          <cell r="K129">
            <v>2.2222222222222223E-2</v>
          </cell>
          <cell r="L129" t="str">
            <v>C0010230</v>
          </cell>
          <cell r="M129">
            <v>2.2222222222222223E-2</v>
          </cell>
          <cell r="N129" t="str">
            <v>C0010290</v>
          </cell>
          <cell r="O129">
            <v>2.2222222222222223E-2</v>
          </cell>
          <cell r="P129" t="str">
            <v>C0010547</v>
          </cell>
          <cell r="Q129">
            <v>2.2222222222222223E-2</v>
          </cell>
          <cell r="R129" t="str">
            <v/>
          </cell>
          <cell r="S129" t="str">
            <v/>
          </cell>
          <cell r="T129" t="str">
            <v/>
          </cell>
          <cell r="U129" t="str">
            <v/>
          </cell>
          <cell r="V129" t="str">
            <v/>
          </cell>
          <cell r="W129" t="str">
            <v/>
          </cell>
          <cell r="X129" t="str">
            <v/>
          </cell>
          <cell r="Y129" t="str">
            <v/>
          </cell>
          <cell r="Z129" t="str">
            <v/>
          </cell>
          <cell r="AA129" t="str">
            <v/>
          </cell>
          <cell r="AB129" t="str">
            <v/>
          </cell>
          <cell r="AC129" t="str">
            <v/>
          </cell>
          <cell r="AD129" t="str">
            <v/>
          </cell>
          <cell r="AE129" t="str">
            <v/>
          </cell>
          <cell r="AF129" t="str">
            <v/>
          </cell>
          <cell r="AG129" t="str">
            <v/>
          </cell>
          <cell r="AH129" t="str">
            <v>B0014273</v>
          </cell>
          <cell r="AI129">
            <v>1.3</v>
          </cell>
          <cell r="AJ129" t="str">
            <v>B0063200</v>
          </cell>
          <cell r="AK129">
            <v>24</v>
          </cell>
          <cell r="AL129" t="str">
            <v/>
          </cell>
          <cell r="AM129" t="str">
            <v/>
          </cell>
          <cell r="AN129" t="str">
            <v/>
          </cell>
          <cell r="AO129" t="str">
            <v/>
          </cell>
          <cell r="AP129" t="str">
            <v/>
          </cell>
          <cell r="AQ129" t="str">
            <v/>
          </cell>
          <cell r="AR129" t="str">
            <v/>
          </cell>
          <cell r="AS129" t="str">
            <v/>
          </cell>
          <cell r="AT129" t="str">
            <v/>
          </cell>
          <cell r="AU129" t="str">
            <v/>
          </cell>
          <cell r="AV129" t="str">
            <v/>
          </cell>
          <cell r="AW129" t="str">
            <v/>
          </cell>
          <cell r="AX129" t="str">
            <v/>
          </cell>
          <cell r="AY129" t="str">
            <v/>
          </cell>
          <cell r="AZ129" t="str">
            <v/>
          </cell>
          <cell r="BA129" t="str">
            <v/>
          </cell>
          <cell r="BB129" t="str">
            <v/>
          </cell>
          <cell r="BC129" t="str">
            <v/>
          </cell>
          <cell r="BD129" t="str">
            <v/>
          </cell>
          <cell r="BE129" t="str">
            <v/>
          </cell>
          <cell r="BF129" t="str">
            <v/>
          </cell>
          <cell r="BG129" t="str">
            <v/>
          </cell>
          <cell r="BH129" t="str">
            <v/>
          </cell>
          <cell r="BI129" t="str">
            <v/>
          </cell>
          <cell r="BJ129" t="str">
            <v/>
          </cell>
          <cell r="BK129" t="str">
            <v/>
          </cell>
          <cell r="BL129"/>
          <cell r="BM129"/>
          <cell r="BN129" t="str">
            <v>T0010400</v>
          </cell>
          <cell r="BO129">
            <v>1.3</v>
          </cell>
          <cell r="BP129" t="str">
            <v/>
          </cell>
          <cell r="BQ129" t="str">
            <v/>
          </cell>
          <cell r="BR129" t="str">
            <v/>
          </cell>
          <cell r="BS129" t="str">
            <v/>
          </cell>
          <cell r="BT129" t="str">
            <v/>
          </cell>
          <cell r="BU129" t="str">
            <v/>
          </cell>
          <cell r="BV129" t="str">
            <v/>
          </cell>
          <cell r="BW129" t="str">
            <v/>
          </cell>
          <cell r="BX129" t="str">
            <v>A0040010</v>
          </cell>
          <cell r="BY129">
            <v>360</v>
          </cell>
          <cell r="BZ129" t="str">
            <v>A0030020</v>
          </cell>
          <cell r="CA129">
            <v>360</v>
          </cell>
          <cell r="CB129" t="str">
            <v/>
          </cell>
          <cell r="CC129" t="str">
            <v/>
          </cell>
          <cell r="CD129" t="str">
            <v/>
          </cell>
          <cell r="CE129" t="str">
            <v/>
          </cell>
          <cell r="CF129" t="str">
            <v/>
          </cell>
          <cell r="CG129" t="str">
            <v/>
          </cell>
          <cell r="CH129" t="str">
            <v/>
          </cell>
          <cell r="CI129" t="str">
            <v/>
          </cell>
          <cell r="CJ129" t="str">
            <v/>
          </cell>
          <cell r="CK129" t="str">
            <v/>
          </cell>
          <cell r="CL129" t="str">
            <v/>
          </cell>
          <cell r="CM129" t="str">
            <v/>
          </cell>
          <cell r="CN129" t="str">
            <v/>
          </cell>
          <cell r="CO129" t="str">
            <v/>
          </cell>
          <cell r="CP129" t="str">
            <v/>
          </cell>
          <cell r="CQ129" t="str">
            <v/>
          </cell>
          <cell r="CR129" t="str">
            <v/>
          </cell>
          <cell r="CS129" t="str">
            <v>Nota 1: Este solo es un Análisis de Precios Unitario de referencia. De ser necesario, se debe ajustar a las particularidades de cada proyecto.
Nota 2: Cuando se trate de Análisis de precios unitarios correspondientes a ítems de la propuesta económica apro</v>
          </cell>
          <cell r="CT129" t="str">
            <v>A</v>
          </cell>
        </row>
        <row r="130">
          <cell r="C130" t="str">
            <v>350,2</v>
          </cell>
          <cell r="D130" t="str">
            <v>m3</v>
          </cell>
          <cell r="E130" t="str">
            <v>MATERIAL GRANULAR TRATADO CON CEMENTO (MGTC) CLASE 2, NO INCLUYE SUM. CEMENTO
(Analisis aplicado para la conformación de una base estructural empleando un material granular tipo Clase 2, para un nivel de transito NT1, mezclado en sitio, y compactado. No i</v>
          </cell>
          <cell r="F130" t="str">
            <v>HERMENINV</v>
          </cell>
          <cell r="G130">
            <v>0.01</v>
          </cell>
          <cell r="H130" t="str">
            <v>C0010150</v>
          </cell>
          <cell r="I130">
            <v>2.2222222222222223E-2</v>
          </cell>
          <cell r="J130" t="str">
            <v>C0010611</v>
          </cell>
          <cell r="K130">
            <v>2.2222222222222223E-2</v>
          </cell>
          <cell r="L130" t="str">
            <v>C0010230</v>
          </cell>
          <cell r="M130">
            <v>2.2222222222222223E-2</v>
          </cell>
          <cell r="N130" t="str">
            <v>C0010290</v>
          </cell>
          <cell r="O130">
            <v>2.2222222222222223E-2</v>
          </cell>
          <cell r="P130" t="str">
            <v>C0010547</v>
          </cell>
          <cell r="Q130">
            <v>2.2222222222222223E-2</v>
          </cell>
          <cell r="R130" t="str">
            <v/>
          </cell>
          <cell r="S130" t="str">
            <v/>
          </cell>
          <cell r="T130" t="str">
            <v/>
          </cell>
          <cell r="U130" t="str">
            <v/>
          </cell>
          <cell r="V130" t="str">
            <v/>
          </cell>
          <cell r="W130" t="str">
            <v/>
          </cell>
          <cell r="X130" t="str">
            <v/>
          </cell>
          <cell r="Y130" t="str">
            <v/>
          </cell>
          <cell r="Z130" t="str">
            <v/>
          </cell>
          <cell r="AA130" t="str">
            <v/>
          </cell>
          <cell r="AB130" t="str">
            <v/>
          </cell>
          <cell r="AC130" t="str">
            <v/>
          </cell>
          <cell r="AD130" t="str">
            <v/>
          </cell>
          <cell r="AE130" t="str">
            <v/>
          </cell>
          <cell r="AF130" t="str">
            <v/>
          </cell>
          <cell r="AG130" t="str">
            <v/>
          </cell>
          <cell r="AH130" t="str">
            <v>B0014274</v>
          </cell>
          <cell r="AI130">
            <v>1.3</v>
          </cell>
          <cell r="AJ130" t="str">
            <v>B0063200</v>
          </cell>
          <cell r="AK130">
            <v>24</v>
          </cell>
          <cell r="AL130" t="str">
            <v/>
          </cell>
          <cell r="AM130" t="str">
            <v/>
          </cell>
          <cell r="AN130" t="str">
            <v/>
          </cell>
          <cell r="AO130" t="str">
            <v/>
          </cell>
          <cell r="AP130" t="str">
            <v/>
          </cell>
          <cell r="AQ130" t="str">
            <v/>
          </cell>
          <cell r="AR130" t="str">
            <v/>
          </cell>
          <cell r="AS130" t="str">
            <v/>
          </cell>
          <cell r="AT130" t="str">
            <v/>
          </cell>
          <cell r="AU130" t="str">
            <v/>
          </cell>
          <cell r="AV130" t="str">
            <v/>
          </cell>
          <cell r="AW130" t="str">
            <v/>
          </cell>
          <cell r="AX130" t="str">
            <v/>
          </cell>
          <cell r="AY130" t="str">
            <v/>
          </cell>
          <cell r="AZ130" t="str">
            <v/>
          </cell>
          <cell r="BA130" t="str">
            <v/>
          </cell>
          <cell r="BB130" t="str">
            <v/>
          </cell>
          <cell r="BC130" t="str">
            <v/>
          </cell>
          <cell r="BD130" t="str">
            <v/>
          </cell>
          <cell r="BE130" t="str">
            <v/>
          </cell>
          <cell r="BF130" t="str">
            <v/>
          </cell>
          <cell r="BG130" t="str">
            <v/>
          </cell>
          <cell r="BH130" t="str">
            <v/>
          </cell>
          <cell r="BI130" t="str">
            <v/>
          </cell>
          <cell r="BJ130" t="str">
            <v/>
          </cell>
          <cell r="BK130" t="str">
            <v/>
          </cell>
          <cell r="BL130"/>
          <cell r="BM130"/>
          <cell r="BN130" t="str">
            <v>T0010400</v>
          </cell>
          <cell r="BO130">
            <v>1.3</v>
          </cell>
          <cell r="BP130" t="str">
            <v/>
          </cell>
          <cell r="BQ130" t="str">
            <v/>
          </cell>
          <cell r="BR130" t="str">
            <v/>
          </cell>
          <cell r="BS130" t="str">
            <v/>
          </cell>
          <cell r="BT130" t="str">
            <v/>
          </cell>
          <cell r="BU130" t="str">
            <v/>
          </cell>
          <cell r="BV130" t="str">
            <v/>
          </cell>
          <cell r="BW130" t="str">
            <v/>
          </cell>
          <cell r="BX130" t="str">
            <v>A0040010</v>
          </cell>
          <cell r="BY130">
            <v>360</v>
          </cell>
          <cell r="BZ130" t="str">
            <v>A0030020</v>
          </cell>
          <cell r="CA130">
            <v>360</v>
          </cell>
          <cell r="CB130" t="str">
            <v/>
          </cell>
          <cell r="CC130" t="str">
            <v/>
          </cell>
          <cell r="CD130" t="str">
            <v/>
          </cell>
          <cell r="CE130" t="str">
            <v/>
          </cell>
          <cell r="CF130" t="str">
            <v/>
          </cell>
          <cell r="CG130" t="str">
            <v/>
          </cell>
          <cell r="CH130" t="str">
            <v/>
          </cell>
          <cell r="CI130" t="str">
            <v/>
          </cell>
          <cell r="CJ130" t="str">
            <v/>
          </cell>
          <cell r="CK130" t="str">
            <v/>
          </cell>
          <cell r="CL130" t="str">
            <v/>
          </cell>
          <cell r="CM130" t="str">
            <v/>
          </cell>
          <cell r="CN130" t="str">
            <v/>
          </cell>
          <cell r="CO130" t="str">
            <v/>
          </cell>
          <cell r="CP130" t="str">
            <v/>
          </cell>
          <cell r="CQ130" t="str">
            <v/>
          </cell>
          <cell r="CR130" t="str">
            <v/>
          </cell>
          <cell r="CS130" t="str">
            <v>Nota 1: Este solo es un Análisis de Precios Unitario de referencia. De ser necesario, se debe ajustar a las particularidades de cada proyecto.
Nota 2: Cuando se trate de Análisis de precios unitarios correspondientes a ítems de la propuesta económica apro</v>
          </cell>
          <cell r="CT130" t="str">
            <v>A</v>
          </cell>
        </row>
        <row r="131">
          <cell r="C131" t="str">
            <v>350,3</v>
          </cell>
          <cell r="D131" t="str">
            <v>m3</v>
          </cell>
          <cell r="E131" t="str">
            <v>MATERIAL GRANULAR TRATADO CON CEMENTO (MGTC) CLASE 3, GRADACION TIPO MGTC-25, NO INCLUYE SUM. CEMENTO
(Analisis aplicado para la conformación de una base estructural empleando un material granular BG -25 clase B, tipo Clase 3, para un nivel de transito NT</v>
          </cell>
          <cell r="F131" t="str">
            <v>HERMENINV</v>
          </cell>
          <cell r="G131">
            <v>0.01</v>
          </cell>
          <cell r="H131" t="str">
            <v>C0010150</v>
          </cell>
          <cell r="I131">
            <v>2.2222222222222223E-2</v>
          </cell>
          <cell r="J131" t="str">
            <v>C0010611</v>
          </cell>
          <cell r="K131">
            <v>2.2222222222222223E-2</v>
          </cell>
          <cell r="L131" t="str">
            <v>C0010230</v>
          </cell>
          <cell r="M131">
            <v>2.2222222222222223E-2</v>
          </cell>
          <cell r="N131" t="str">
            <v>C0010290</v>
          </cell>
          <cell r="O131">
            <v>2.2222222222222223E-2</v>
          </cell>
          <cell r="P131" t="str">
            <v>C0010547</v>
          </cell>
          <cell r="Q131">
            <v>2.2222222222222223E-2</v>
          </cell>
          <cell r="R131" t="str">
            <v/>
          </cell>
          <cell r="S131" t="str">
            <v/>
          </cell>
          <cell r="T131" t="str">
            <v/>
          </cell>
          <cell r="U131" t="str">
            <v/>
          </cell>
          <cell r="V131" t="str">
            <v/>
          </cell>
          <cell r="W131" t="str">
            <v/>
          </cell>
          <cell r="X131" t="str">
            <v/>
          </cell>
          <cell r="Y131" t="str">
            <v/>
          </cell>
          <cell r="Z131" t="str">
            <v/>
          </cell>
          <cell r="AA131" t="str">
            <v/>
          </cell>
          <cell r="AB131" t="str">
            <v/>
          </cell>
          <cell r="AC131" t="str">
            <v/>
          </cell>
          <cell r="AD131" t="str">
            <v/>
          </cell>
          <cell r="AE131" t="str">
            <v/>
          </cell>
          <cell r="AF131" t="str">
            <v/>
          </cell>
          <cell r="AG131" t="str">
            <v/>
          </cell>
          <cell r="AH131" t="str">
            <v>B0014305</v>
          </cell>
          <cell r="AI131">
            <v>1.3</v>
          </cell>
          <cell r="AJ131" t="str">
            <v>B0063200</v>
          </cell>
          <cell r="AK131">
            <v>24</v>
          </cell>
          <cell r="AL131" t="str">
            <v/>
          </cell>
          <cell r="AM131" t="str">
            <v/>
          </cell>
          <cell r="AN131" t="str">
            <v/>
          </cell>
          <cell r="AO131" t="str">
            <v/>
          </cell>
          <cell r="AP131" t="str">
            <v/>
          </cell>
          <cell r="AQ131" t="str">
            <v/>
          </cell>
          <cell r="AR131" t="str">
            <v/>
          </cell>
          <cell r="AS131" t="str">
            <v/>
          </cell>
          <cell r="AT131" t="str">
            <v/>
          </cell>
          <cell r="AU131" t="str">
            <v/>
          </cell>
          <cell r="AV131" t="str">
            <v/>
          </cell>
          <cell r="AW131" t="str">
            <v/>
          </cell>
          <cell r="AX131" t="str">
            <v/>
          </cell>
          <cell r="AY131" t="str">
            <v/>
          </cell>
          <cell r="AZ131" t="str">
            <v/>
          </cell>
          <cell r="BA131" t="str">
            <v/>
          </cell>
          <cell r="BB131" t="str">
            <v/>
          </cell>
          <cell r="BC131" t="str">
            <v/>
          </cell>
          <cell r="BD131" t="str">
            <v/>
          </cell>
          <cell r="BE131" t="str">
            <v/>
          </cell>
          <cell r="BF131" t="str">
            <v/>
          </cell>
          <cell r="BG131" t="str">
            <v/>
          </cell>
          <cell r="BH131" t="str">
            <v/>
          </cell>
          <cell r="BI131" t="str">
            <v/>
          </cell>
          <cell r="BJ131" t="str">
            <v/>
          </cell>
          <cell r="BK131" t="str">
            <v/>
          </cell>
          <cell r="BL131"/>
          <cell r="BM131"/>
          <cell r="BN131" t="str">
            <v>T0010400</v>
          </cell>
          <cell r="BO131">
            <v>1.3</v>
          </cell>
          <cell r="BP131" t="str">
            <v/>
          </cell>
          <cell r="BQ131" t="str">
            <v/>
          </cell>
          <cell r="BR131" t="str">
            <v/>
          </cell>
          <cell r="BS131" t="str">
            <v/>
          </cell>
          <cell r="BT131" t="str">
            <v/>
          </cell>
          <cell r="BU131" t="str">
            <v/>
          </cell>
          <cell r="BV131" t="str">
            <v/>
          </cell>
          <cell r="BW131" t="str">
            <v/>
          </cell>
          <cell r="BX131" t="str">
            <v>A0040010</v>
          </cell>
          <cell r="BY131">
            <v>360</v>
          </cell>
          <cell r="BZ131" t="str">
            <v>A0030020</v>
          </cell>
          <cell r="CA131">
            <v>360</v>
          </cell>
          <cell r="CB131" t="str">
            <v/>
          </cell>
          <cell r="CC131" t="str">
            <v/>
          </cell>
          <cell r="CD131" t="str">
            <v/>
          </cell>
          <cell r="CE131" t="str">
            <v/>
          </cell>
          <cell r="CF131" t="str">
            <v/>
          </cell>
          <cell r="CG131" t="str">
            <v/>
          </cell>
          <cell r="CH131" t="str">
            <v/>
          </cell>
          <cell r="CI131" t="str">
            <v/>
          </cell>
          <cell r="CJ131" t="str">
            <v/>
          </cell>
          <cell r="CK131" t="str">
            <v/>
          </cell>
          <cell r="CL131" t="str">
            <v/>
          </cell>
          <cell r="CM131" t="str">
            <v/>
          </cell>
          <cell r="CN131" t="str">
            <v/>
          </cell>
          <cell r="CO131" t="str">
            <v/>
          </cell>
          <cell r="CP131" t="str">
            <v/>
          </cell>
          <cell r="CQ131" t="str">
            <v/>
          </cell>
          <cell r="CR131" t="str">
            <v/>
          </cell>
          <cell r="CS131" t="str">
            <v>Nota 1: Este solo es un Análisis de Precios Unitario de referencia. De ser necesario, se debe ajustar a las particularidades de cada proyecto.
Nota 2: Cuando se trate de Análisis de precios unitarios correspondientes a ítems de la propuesta económica apro</v>
          </cell>
          <cell r="CT131" t="str">
            <v>A</v>
          </cell>
        </row>
        <row r="132">
          <cell r="C132" t="str">
            <v>350,4</v>
          </cell>
          <cell r="D132" t="str">
            <v>m3</v>
          </cell>
          <cell r="E132" t="str">
            <v>MATERIAL GRANULAR TRATADO CON CEMENTO (MGTC) CLASE 3, GRADACION TIPO MGTC-38, NO INCLUYE SUM. CEMENTO
(Analisis aplicado para la conformación de una base estructural empleando un material granular BG -38 clase B, tipo Clase 3, para un nivel de transito NT</v>
          </cell>
          <cell r="F132" t="str">
            <v>HERMENINV</v>
          </cell>
          <cell r="G132">
            <v>0.01</v>
          </cell>
          <cell r="H132" t="str">
            <v>C0010150</v>
          </cell>
          <cell r="I132">
            <v>2.2222222222222223E-2</v>
          </cell>
          <cell r="J132" t="str">
            <v>C0010611</v>
          </cell>
          <cell r="K132">
            <v>2.2222222222222223E-2</v>
          </cell>
          <cell r="L132" t="str">
            <v>C0010230</v>
          </cell>
          <cell r="M132">
            <v>2.2222222222222223E-2</v>
          </cell>
          <cell r="N132" t="str">
            <v>C0010290</v>
          </cell>
          <cell r="O132">
            <v>2.2222222222222223E-2</v>
          </cell>
          <cell r="P132" t="str">
            <v>C0010547</v>
          </cell>
          <cell r="Q132">
            <v>2.2222222222222223E-2</v>
          </cell>
          <cell r="R132" t="str">
            <v/>
          </cell>
          <cell r="S132" t="str">
            <v/>
          </cell>
          <cell r="T132" t="str">
            <v/>
          </cell>
          <cell r="U132" t="str">
            <v/>
          </cell>
          <cell r="V132" t="str">
            <v/>
          </cell>
          <cell r="W132" t="str">
            <v/>
          </cell>
          <cell r="X132" t="str">
            <v/>
          </cell>
          <cell r="Y132" t="str">
            <v/>
          </cell>
          <cell r="Z132" t="str">
            <v/>
          </cell>
          <cell r="AA132" t="str">
            <v/>
          </cell>
          <cell r="AB132" t="str">
            <v/>
          </cell>
          <cell r="AC132" t="str">
            <v/>
          </cell>
          <cell r="AD132" t="str">
            <v/>
          </cell>
          <cell r="AE132" t="str">
            <v/>
          </cell>
          <cell r="AF132" t="str">
            <v/>
          </cell>
          <cell r="AG132" t="str">
            <v/>
          </cell>
          <cell r="AH132" t="str">
            <v>B0014306</v>
          </cell>
          <cell r="AI132">
            <v>1.3</v>
          </cell>
          <cell r="AJ132" t="str">
            <v>B0063200</v>
          </cell>
          <cell r="AK132">
            <v>24</v>
          </cell>
          <cell r="AL132" t="str">
            <v/>
          </cell>
          <cell r="AM132" t="str">
            <v/>
          </cell>
          <cell r="AN132" t="str">
            <v/>
          </cell>
          <cell r="AO132" t="str">
            <v/>
          </cell>
          <cell r="AP132" t="str">
            <v/>
          </cell>
          <cell r="AQ132" t="str">
            <v/>
          </cell>
          <cell r="AR132" t="str">
            <v/>
          </cell>
          <cell r="AS132" t="str">
            <v/>
          </cell>
          <cell r="AT132" t="str">
            <v/>
          </cell>
          <cell r="AU132" t="str">
            <v/>
          </cell>
          <cell r="AV132" t="str">
            <v/>
          </cell>
          <cell r="AW132" t="str">
            <v/>
          </cell>
          <cell r="AX132" t="str">
            <v/>
          </cell>
          <cell r="AY132" t="str">
            <v/>
          </cell>
          <cell r="AZ132" t="str">
            <v/>
          </cell>
          <cell r="BA132" t="str">
            <v/>
          </cell>
          <cell r="BB132" t="str">
            <v/>
          </cell>
          <cell r="BC132" t="str">
            <v/>
          </cell>
          <cell r="BD132" t="str">
            <v/>
          </cell>
          <cell r="BE132" t="str">
            <v/>
          </cell>
          <cell r="BF132" t="str">
            <v/>
          </cell>
          <cell r="BG132" t="str">
            <v/>
          </cell>
          <cell r="BH132" t="str">
            <v/>
          </cell>
          <cell r="BI132" t="str">
            <v/>
          </cell>
          <cell r="BJ132" t="str">
            <v/>
          </cell>
          <cell r="BK132" t="str">
            <v/>
          </cell>
          <cell r="BL132"/>
          <cell r="BM132"/>
          <cell r="BN132" t="str">
            <v>T0010400</v>
          </cell>
          <cell r="BO132">
            <v>1.3</v>
          </cell>
          <cell r="BP132" t="str">
            <v/>
          </cell>
          <cell r="BQ132" t="str">
            <v/>
          </cell>
          <cell r="BR132" t="str">
            <v/>
          </cell>
          <cell r="BS132" t="str">
            <v/>
          </cell>
          <cell r="BT132" t="str">
            <v/>
          </cell>
          <cell r="BU132" t="str">
            <v/>
          </cell>
          <cell r="BV132" t="str">
            <v/>
          </cell>
          <cell r="BW132" t="str">
            <v/>
          </cell>
          <cell r="BX132" t="str">
            <v>A0040010</v>
          </cell>
          <cell r="BY132">
            <v>360</v>
          </cell>
          <cell r="BZ132" t="str">
            <v>A0030020</v>
          </cell>
          <cell r="CA132">
            <v>360</v>
          </cell>
          <cell r="CB132" t="str">
            <v/>
          </cell>
          <cell r="CC132" t="str">
            <v/>
          </cell>
          <cell r="CD132" t="str">
            <v/>
          </cell>
          <cell r="CE132" t="str">
            <v/>
          </cell>
          <cell r="CF132" t="str">
            <v/>
          </cell>
          <cell r="CG132" t="str">
            <v/>
          </cell>
          <cell r="CH132" t="str">
            <v/>
          </cell>
          <cell r="CI132" t="str">
            <v/>
          </cell>
          <cell r="CJ132" t="str">
            <v/>
          </cell>
          <cell r="CK132" t="str">
            <v/>
          </cell>
          <cell r="CL132" t="str">
            <v/>
          </cell>
          <cell r="CM132" t="str">
            <v/>
          </cell>
          <cell r="CN132" t="str">
            <v/>
          </cell>
          <cell r="CO132" t="str">
            <v/>
          </cell>
          <cell r="CP132" t="str">
            <v/>
          </cell>
          <cell r="CQ132" t="str">
            <v/>
          </cell>
          <cell r="CR132" t="str">
            <v/>
          </cell>
          <cell r="CS132" t="str">
            <v>Nota 1: Este solo es un Análisis de Precios Unitario de referencia. De ser necesario, se debe ajustar a las particularidades de cada proyecto.
Nota 2: Cuando se trate de Análisis de precios unitarios correspondientes a ítems de la propuesta económica apro</v>
          </cell>
          <cell r="CT132" t="str">
            <v>A</v>
          </cell>
        </row>
        <row r="133">
          <cell r="C133" t="str">
            <v>350,5</v>
          </cell>
          <cell r="D133" t="str">
            <v>m3</v>
          </cell>
          <cell r="E133" t="str">
            <v>MATERIAL GRANULAR TRATADO CON CEMENTO (MGTC) CLASE 3, GRADACION TIPO MGTC-50, NO INCLUYE SUM. CEMENTO
(Analisis aplicado para la conformación de una base estructural empleando un material granular BG -40 clase B, tipo Clase 3, para un nivel de transito NT</v>
          </cell>
          <cell r="F133" t="str">
            <v>HERMENINV</v>
          </cell>
          <cell r="G133">
            <v>0.01</v>
          </cell>
          <cell r="H133" t="str">
            <v>C0010150</v>
          </cell>
          <cell r="I133">
            <v>2.2222222222222223E-2</v>
          </cell>
          <cell r="J133" t="str">
            <v>C0010611</v>
          </cell>
          <cell r="K133">
            <v>2.2222222222222223E-2</v>
          </cell>
          <cell r="L133" t="str">
            <v>C0010230</v>
          </cell>
          <cell r="M133">
            <v>2.2222222222222223E-2</v>
          </cell>
          <cell r="N133" t="str">
            <v>C0010290</v>
          </cell>
          <cell r="O133">
            <v>2.2222222222222223E-2</v>
          </cell>
          <cell r="P133" t="str">
            <v>C0010547</v>
          </cell>
          <cell r="Q133">
            <v>2.2222222222222223E-2</v>
          </cell>
          <cell r="R133" t="str">
            <v/>
          </cell>
          <cell r="S133" t="str">
            <v/>
          </cell>
          <cell r="T133" t="str">
            <v/>
          </cell>
          <cell r="U133" t="str">
            <v/>
          </cell>
          <cell r="V133" t="str">
            <v/>
          </cell>
          <cell r="W133" t="str">
            <v/>
          </cell>
          <cell r="X133" t="str">
            <v/>
          </cell>
          <cell r="Y133" t="str">
            <v/>
          </cell>
          <cell r="Z133" t="str">
            <v/>
          </cell>
          <cell r="AA133" t="str">
            <v/>
          </cell>
          <cell r="AB133" t="str">
            <v/>
          </cell>
          <cell r="AC133" t="str">
            <v/>
          </cell>
          <cell r="AD133" t="str">
            <v/>
          </cell>
          <cell r="AE133" t="str">
            <v/>
          </cell>
          <cell r="AF133" t="str">
            <v/>
          </cell>
          <cell r="AG133" t="str">
            <v/>
          </cell>
          <cell r="AH133" t="str">
            <v>B0014304</v>
          </cell>
          <cell r="AI133">
            <v>1.3</v>
          </cell>
          <cell r="AJ133" t="str">
            <v>B0063200</v>
          </cell>
          <cell r="AK133">
            <v>24</v>
          </cell>
          <cell r="AL133" t="str">
            <v/>
          </cell>
          <cell r="AM133" t="str">
            <v/>
          </cell>
          <cell r="AN133" t="str">
            <v/>
          </cell>
          <cell r="AO133" t="str">
            <v/>
          </cell>
          <cell r="AP133" t="str">
            <v/>
          </cell>
          <cell r="AQ133" t="str">
            <v/>
          </cell>
          <cell r="AR133" t="str">
            <v/>
          </cell>
          <cell r="AS133" t="str">
            <v/>
          </cell>
          <cell r="AT133" t="str">
            <v/>
          </cell>
          <cell r="AU133" t="str">
            <v/>
          </cell>
          <cell r="AV133" t="str">
            <v/>
          </cell>
          <cell r="AW133" t="str">
            <v/>
          </cell>
          <cell r="AX133" t="str">
            <v/>
          </cell>
          <cell r="AY133" t="str">
            <v/>
          </cell>
          <cell r="AZ133" t="str">
            <v/>
          </cell>
          <cell r="BA133" t="str">
            <v/>
          </cell>
          <cell r="BB133" t="str">
            <v/>
          </cell>
          <cell r="BC133" t="str">
            <v/>
          </cell>
          <cell r="BD133" t="str">
            <v/>
          </cell>
          <cell r="BE133" t="str">
            <v/>
          </cell>
          <cell r="BF133" t="str">
            <v/>
          </cell>
          <cell r="BG133" t="str">
            <v/>
          </cell>
          <cell r="BH133" t="str">
            <v/>
          </cell>
          <cell r="BI133" t="str">
            <v/>
          </cell>
          <cell r="BJ133" t="str">
            <v/>
          </cell>
          <cell r="BK133" t="str">
            <v/>
          </cell>
          <cell r="BL133"/>
          <cell r="BM133"/>
          <cell r="BN133" t="str">
            <v>T0010400</v>
          </cell>
          <cell r="BO133">
            <v>1.3</v>
          </cell>
          <cell r="BP133" t="str">
            <v/>
          </cell>
          <cell r="BQ133" t="str">
            <v/>
          </cell>
          <cell r="BR133" t="str">
            <v/>
          </cell>
          <cell r="BS133" t="str">
            <v/>
          </cell>
          <cell r="BT133" t="str">
            <v/>
          </cell>
          <cell r="BU133" t="str">
            <v/>
          </cell>
          <cell r="BV133" t="str">
            <v/>
          </cell>
          <cell r="BW133" t="str">
            <v/>
          </cell>
          <cell r="BX133" t="str">
            <v>A0040010</v>
          </cell>
          <cell r="BY133">
            <v>360</v>
          </cell>
          <cell r="BZ133" t="str">
            <v>A0030020</v>
          </cell>
          <cell r="CA133">
            <v>360</v>
          </cell>
          <cell r="CB133" t="str">
            <v/>
          </cell>
          <cell r="CC133" t="str">
            <v/>
          </cell>
          <cell r="CD133" t="str">
            <v/>
          </cell>
          <cell r="CE133" t="str">
            <v/>
          </cell>
          <cell r="CF133" t="str">
            <v/>
          </cell>
          <cell r="CG133" t="str">
            <v/>
          </cell>
          <cell r="CH133" t="str">
            <v/>
          </cell>
          <cell r="CI133" t="str">
            <v/>
          </cell>
          <cell r="CJ133" t="str">
            <v/>
          </cell>
          <cell r="CK133" t="str">
            <v/>
          </cell>
          <cell r="CL133" t="str">
            <v/>
          </cell>
          <cell r="CM133" t="str">
            <v/>
          </cell>
          <cell r="CN133" t="str">
            <v/>
          </cell>
          <cell r="CO133" t="str">
            <v/>
          </cell>
          <cell r="CP133" t="str">
            <v/>
          </cell>
          <cell r="CQ133" t="str">
            <v/>
          </cell>
          <cell r="CR133" t="str">
            <v/>
          </cell>
          <cell r="CS133" t="str">
            <v>Nota 1: Este solo es un Análisis de Precios Unitario de referencia. De ser necesario, se debe ajustar a las particularidades de cada proyecto.
Nota 2: Cuando se trate de Análisis de precios unitarios correspondientes a ítems de la propuesta económica apro</v>
          </cell>
          <cell r="CT133" t="str">
            <v>A</v>
          </cell>
        </row>
        <row r="134">
          <cell r="C134" t="str">
            <v>350,6</v>
          </cell>
          <cell r="D134" t="str">
            <v>m3</v>
          </cell>
          <cell r="E134" t="str">
            <v>MATERIAL GRANULAR TRATADO CON CEMENTO (MGTC) CLASE 4, GRADACION TIPO MGTC-25, NO INCLUYE SUM. CEMENTO
(Analisis aplicado para la conformación de una base estructural empleando un material granular BG -25 clase A, tipo Clase 4, para un nivel de transito NT</v>
          </cell>
          <cell r="F134" t="str">
            <v>HERMENINV</v>
          </cell>
          <cell r="G134">
            <v>0.01</v>
          </cell>
          <cell r="H134" t="str">
            <v>C0010150</v>
          </cell>
          <cell r="I134">
            <v>2.2222222222222223E-2</v>
          </cell>
          <cell r="J134" t="str">
            <v>C0010611</v>
          </cell>
          <cell r="K134">
            <v>2.2222222222222223E-2</v>
          </cell>
          <cell r="L134" t="str">
            <v>C0010230</v>
          </cell>
          <cell r="M134">
            <v>2.2222222222222223E-2</v>
          </cell>
          <cell r="N134" t="str">
            <v>C0010290</v>
          </cell>
          <cell r="O134">
            <v>2.2222222222222223E-2</v>
          </cell>
          <cell r="P134" t="str">
            <v>C0010547</v>
          </cell>
          <cell r="Q134">
            <v>2.2222222222222223E-2</v>
          </cell>
          <cell r="R134" t="str">
            <v/>
          </cell>
          <cell r="S134" t="str">
            <v/>
          </cell>
          <cell r="T134" t="str">
            <v/>
          </cell>
          <cell r="U134" t="str">
            <v/>
          </cell>
          <cell r="V134" t="str">
            <v/>
          </cell>
          <cell r="W134" t="str">
            <v/>
          </cell>
          <cell r="X134" t="str">
            <v/>
          </cell>
          <cell r="Y134" t="str">
            <v/>
          </cell>
          <cell r="Z134" t="str">
            <v/>
          </cell>
          <cell r="AA134" t="str">
            <v/>
          </cell>
          <cell r="AB134" t="str">
            <v/>
          </cell>
          <cell r="AC134" t="str">
            <v/>
          </cell>
          <cell r="AD134" t="str">
            <v/>
          </cell>
          <cell r="AE134" t="str">
            <v/>
          </cell>
          <cell r="AF134" t="str">
            <v/>
          </cell>
          <cell r="AG134" t="str">
            <v/>
          </cell>
          <cell r="AH134" t="str">
            <v>B0014301</v>
          </cell>
          <cell r="AI134">
            <v>1.3</v>
          </cell>
          <cell r="AJ134" t="str">
            <v>B0063200</v>
          </cell>
          <cell r="AK134">
            <v>24</v>
          </cell>
          <cell r="AL134" t="str">
            <v/>
          </cell>
          <cell r="AM134" t="str">
            <v/>
          </cell>
          <cell r="AN134" t="str">
            <v/>
          </cell>
          <cell r="AO134" t="str">
            <v/>
          </cell>
          <cell r="AP134" t="str">
            <v/>
          </cell>
          <cell r="AQ134" t="str">
            <v/>
          </cell>
          <cell r="AR134" t="str">
            <v/>
          </cell>
          <cell r="AS134" t="str">
            <v/>
          </cell>
          <cell r="AT134" t="str">
            <v/>
          </cell>
          <cell r="AU134" t="str">
            <v/>
          </cell>
          <cell r="AV134" t="str">
            <v/>
          </cell>
          <cell r="AW134" t="str">
            <v/>
          </cell>
          <cell r="AX134" t="str">
            <v/>
          </cell>
          <cell r="AY134" t="str">
            <v/>
          </cell>
          <cell r="AZ134" t="str">
            <v/>
          </cell>
          <cell r="BA134" t="str">
            <v/>
          </cell>
          <cell r="BB134" t="str">
            <v/>
          </cell>
          <cell r="BC134" t="str">
            <v/>
          </cell>
          <cell r="BD134" t="str">
            <v/>
          </cell>
          <cell r="BE134" t="str">
            <v/>
          </cell>
          <cell r="BF134" t="str">
            <v/>
          </cell>
          <cell r="BG134" t="str">
            <v/>
          </cell>
          <cell r="BH134" t="str">
            <v/>
          </cell>
          <cell r="BI134" t="str">
            <v/>
          </cell>
          <cell r="BJ134" t="str">
            <v/>
          </cell>
          <cell r="BK134" t="str">
            <v/>
          </cell>
          <cell r="BL134"/>
          <cell r="BM134"/>
          <cell r="BN134" t="str">
            <v>T0010400</v>
          </cell>
          <cell r="BO134">
            <v>1.3</v>
          </cell>
          <cell r="BP134" t="str">
            <v/>
          </cell>
          <cell r="BQ134" t="str">
            <v/>
          </cell>
          <cell r="BR134" t="str">
            <v/>
          </cell>
          <cell r="BS134" t="str">
            <v/>
          </cell>
          <cell r="BT134" t="str">
            <v/>
          </cell>
          <cell r="BU134" t="str">
            <v/>
          </cell>
          <cell r="BV134" t="str">
            <v/>
          </cell>
          <cell r="BW134" t="str">
            <v/>
          </cell>
          <cell r="BX134" t="str">
            <v>A0040010</v>
          </cell>
          <cell r="BY134">
            <v>360</v>
          </cell>
          <cell r="BZ134" t="str">
            <v>A0030020</v>
          </cell>
          <cell r="CA134">
            <v>360</v>
          </cell>
          <cell r="CB134" t="str">
            <v/>
          </cell>
          <cell r="CC134" t="str">
            <v/>
          </cell>
          <cell r="CD134" t="str">
            <v/>
          </cell>
          <cell r="CE134" t="str">
            <v/>
          </cell>
          <cell r="CF134" t="str">
            <v/>
          </cell>
          <cell r="CG134" t="str">
            <v/>
          </cell>
          <cell r="CH134" t="str">
            <v/>
          </cell>
          <cell r="CI134" t="str">
            <v/>
          </cell>
          <cell r="CJ134" t="str">
            <v/>
          </cell>
          <cell r="CK134" t="str">
            <v/>
          </cell>
          <cell r="CL134" t="str">
            <v/>
          </cell>
          <cell r="CM134" t="str">
            <v/>
          </cell>
          <cell r="CN134" t="str">
            <v/>
          </cell>
          <cell r="CO134" t="str">
            <v/>
          </cell>
          <cell r="CP134" t="str">
            <v/>
          </cell>
          <cell r="CQ134" t="str">
            <v/>
          </cell>
          <cell r="CR134" t="str">
            <v/>
          </cell>
          <cell r="CS134" t="str">
            <v>Nota 1: Este solo es un Análisis de Precios Unitario de referencia. De ser necesario, se debe ajustar a las particularidades de cada proyecto.
Nota 2: Cuando se trate de Análisis de precios unitarios correspondientes a ítems de la propuesta económica apro</v>
          </cell>
          <cell r="CT134" t="str">
            <v>A</v>
          </cell>
        </row>
        <row r="135">
          <cell r="C135" t="str">
            <v>350,7</v>
          </cell>
          <cell r="D135" t="str">
            <v>m3</v>
          </cell>
          <cell r="E135" t="str">
            <v>MATERIAL GRANULAR TRATADO CON CEMENTO (MGTC) CLASE 4, GRADACION TIPO MGTC-38, NO INCLUYE SUM. CEMENTO
(Analisis aplicado para la conformación de una base estructural empleando un material granular BG -38 clase A, tipo Clase 4, para un nivel de transito NT</v>
          </cell>
          <cell r="F135" t="str">
            <v>HERMENINV</v>
          </cell>
          <cell r="G135">
            <v>0.01</v>
          </cell>
          <cell r="H135" t="str">
            <v>C0010150</v>
          </cell>
          <cell r="I135">
            <v>2.2222222222222223E-2</v>
          </cell>
          <cell r="J135" t="str">
            <v>C0010611</v>
          </cell>
          <cell r="K135">
            <v>2.2222222222222223E-2</v>
          </cell>
          <cell r="L135" t="str">
            <v>C0010230</v>
          </cell>
          <cell r="M135">
            <v>2.2222222222222223E-2</v>
          </cell>
          <cell r="N135" t="str">
            <v/>
          </cell>
          <cell r="O135" t="str">
            <v/>
          </cell>
          <cell r="P135" t="str">
            <v/>
          </cell>
          <cell r="Q135" t="str">
            <v/>
          </cell>
          <cell r="R135" t="str">
            <v/>
          </cell>
          <cell r="S135" t="str">
            <v/>
          </cell>
          <cell r="T135" t="str">
            <v/>
          </cell>
          <cell r="U135" t="str">
            <v/>
          </cell>
          <cell r="V135" t="str">
            <v/>
          </cell>
          <cell r="W135" t="str">
            <v/>
          </cell>
          <cell r="X135" t="str">
            <v/>
          </cell>
          <cell r="Y135" t="str">
            <v/>
          </cell>
          <cell r="Z135" t="str">
            <v/>
          </cell>
          <cell r="AA135" t="str">
            <v/>
          </cell>
          <cell r="AB135" t="str">
            <v/>
          </cell>
          <cell r="AC135" t="str">
            <v/>
          </cell>
          <cell r="AD135" t="str">
            <v/>
          </cell>
          <cell r="AE135" t="str">
            <v/>
          </cell>
          <cell r="AF135" t="str">
            <v/>
          </cell>
          <cell r="AG135" t="str">
            <v/>
          </cell>
          <cell r="AH135" t="str">
            <v>B0014302</v>
          </cell>
          <cell r="AI135">
            <v>1.3</v>
          </cell>
          <cell r="AJ135" t="str">
            <v>B0063200</v>
          </cell>
          <cell r="AK135">
            <v>24</v>
          </cell>
          <cell r="AL135" t="str">
            <v/>
          </cell>
          <cell r="AM135" t="str">
            <v/>
          </cell>
          <cell r="AN135" t="str">
            <v/>
          </cell>
          <cell r="AO135" t="str">
            <v/>
          </cell>
          <cell r="AP135" t="str">
            <v/>
          </cell>
          <cell r="AQ135" t="str">
            <v/>
          </cell>
          <cell r="AR135" t="str">
            <v/>
          </cell>
          <cell r="AS135" t="str">
            <v/>
          </cell>
          <cell r="AT135" t="str">
            <v/>
          </cell>
          <cell r="AU135" t="str">
            <v/>
          </cell>
          <cell r="AV135" t="str">
            <v/>
          </cell>
          <cell r="AW135" t="str">
            <v/>
          </cell>
          <cell r="AX135" t="str">
            <v/>
          </cell>
          <cell r="AY135" t="str">
            <v/>
          </cell>
          <cell r="AZ135" t="str">
            <v/>
          </cell>
          <cell r="BA135" t="str">
            <v/>
          </cell>
          <cell r="BB135" t="str">
            <v/>
          </cell>
          <cell r="BC135" t="str">
            <v/>
          </cell>
          <cell r="BD135" t="str">
            <v/>
          </cell>
          <cell r="BE135" t="str">
            <v/>
          </cell>
          <cell r="BF135" t="str">
            <v/>
          </cell>
          <cell r="BG135" t="str">
            <v/>
          </cell>
          <cell r="BH135" t="str">
            <v/>
          </cell>
          <cell r="BI135" t="str">
            <v/>
          </cell>
          <cell r="BJ135" t="str">
            <v/>
          </cell>
          <cell r="BK135" t="str">
            <v/>
          </cell>
          <cell r="BL135"/>
          <cell r="BM135"/>
          <cell r="BN135" t="str">
            <v>T0010400</v>
          </cell>
          <cell r="BO135">
            <v>1.3</v>
          </cell>
          <cell r="BP135" t="str">
            <v/>
          </cell>
          <cell r="BQ135" t="str">
            <v/>
          </cell>
          <cell r="BR135" t="str">
            <v/>
          </cell>
          <cell r="BS135" t="str">
            <v/>
          </cell>
          <cell r="BT135" t="str">
            <v/>
          </cell>
          <cell r="BU135" t="str">
            <v/>
          </cell>
          <cell r="BV135" t="str">
            <v/>
          </cell>
          <cell r="BW135" t="str">
            <v/>
          </cell>
          <cell r="BX135" t="str">
            <v>A0040010</v>
          </cell>
          <cell r="BY135">
            <v>360</v>
          </cell>
          <cell r="BZ135" t="str">
            <v>A0030020</v>
          </cell>
          <cell r="CA135">
            <v>360</v>
          </cell>
          <cell r="CB135" t="str">
            <v/>
          </cell>
          <cell r="CC135" t="str">
            <v/>
          </cell>
          <cell r="CD135" t="str">
            <v/>
          </cell>
          <cell r="CE135" t="str">
            <v/>
          </cell>
          <cell r="CF135" t="str">
            <v/>
          </cell>
          <cell r="CG135" t="str">
            <v/>
          </cell>
          <cell r="CH135" t="str">
            <v/>
          </cell>
          <cell r="CI135" t="str">
            <v/>
          </cell>
          <cell r="CJ135" t="str">
            <v/>
          </cell>
          <cell r="CK135" t="str">
            <v/>
          </cell>
          <cell r="CL135" t="str">
            <v/>
          </cell>
          <cell r="CM135" t="str">
            <v/>
          </cell>
          <cell r="CN135" t="str">
            <v/>
          </cell>
          <cell r="CO135" t="str">
            <v/>
          </cell>
          <cell r="CP135" t="str">
            <v/>
          </cell>
          <cell r="CQ135" t="str">
            <v/>
          </cell>
          <cell r="CR135" t="str">
            <v/>
          </cell>
          <cell r="CS135" t="str">
            <v>Nota 1: Este solo es un Análisis de Precios Unitario de referencia. De ser necesario, se debe ajustar a las particularidades de cada proyecto.
Nota 2: Cuando se trate de Análisis de precios unitarios correspondientes a ítems de la propuesta económica apro</v>
          </cell>
          <cell r="CT135" t="str">
            <v>A</v>
          </cell>
        </row>
        <row r="136">
          <cell r="C136" t="str">
            <v>350,8</v>
          </cell>
          <cell r="D136" t="str">
            <v>m3</v>
          </cell>
          <cell r="E136" t="str">
            <v>MATERIAL GRANULAR TRATADO CON CEMENTO (MGTC) CLASE 4, GRADACION TIPO MGTC-50, NO INCLUYE SUM. CEMENTO
(Analisis aplicado para la conformación de una base estructural empleando un material granular BG -50 clase A, tipo Clase 4, para un nivel de transito NT</v>
          </cell>
          <cell r="F136" t="str">
            <v>HERMENINV</v>
          </cell>
          <cell r="G136">
            <v>0.01</v>
          </cell>
          <cell r="H136" t="str">
            <v>C0010150</v>
          </cell>
          <cell r="I136">
            <v>2.2222222222222223E-2</v>
          </cell>
          <cell r="J136" t="str">
            <v>C0010611</v>
          </cell>
          <cell r="K136">
            <v>2.2222222222222223E-2</v>
          </cell>
          <cell r="L136" t="str">
            <v>C0010230</v>
          </cell>
          <cell r="M136">
            <v>2.2222222222222223E-2</v>
          </cell>
          <cell r="N136" t="str">
            <v/>
          </cell>
          <cell r="O136" t="str">
            <v/>
          </cell>
          <cell r="P136" t="str">
            <v/>
          </cell>
          <cell r="Q136" t="str">
            <v/>
          </cell>
          <cell r="R136" t="str">
            <v/>
          </cell>
          <cell r="S136" t="str">
            <v/>
          </cell>
          <cell r="T136" t="str">
            <v/>
          </cell>
          <cell r="U136" t="str">
            <v/>
          </cell>
          <cell r="V136" t="str">
            <v/>
          </cell>
          <cell r="W136" t="str">
            <v/>
          </cell>
          <cell r="X136" t="str">
            <v/>
          </cell>
          <cell r="Y136" t="str">
            <v/>
          </cell>
          <cell r="Z136" t="str">
            <v/>
          </cell>
          <cell r="AA136" t="str">
            <v/>
          </cell>
          <cell r="AB136" t="str">
            <v/>
          </cell>
          <cell r="AC136" t="str">
            <v/>
          </cell>
          <cell r="AD136" t="str">
            <v/>
          </cell>
          <cell r="AE136" t="str">
            <v/>
          </cell>
          <cell r="AF136" t="str">
            <v/>
          </cell>
          <cell r="AG136" t="str">
            <v/>
          </cell>
          <cell r="AH136" t="str">
            <v>B0014304</v>
          </cell>
          <cell r="AI136">
            <v>1.3</v>
          </cell>
          <cell r="AJ136" t="str">
            <v>B0063200</v>
          </cell>
          <cell r="AK136">
            <v>24</v>
          </cell>
          <cell r="AL136" t="str">
            <v/>
          </cell>
          <cell r="AM136" t="str">
            <v/>
          </cell>
          <cell r="AN136" t="str">
            <v/>
          </cell>
          <cell r="AO136" t="str">
            <v/>
          </cell>
          <cell r="AP136" t="str">
            <v/>
          </cell>
          <cell r="AQ136" t="str">
            <v/>
          </cell>
          <cell r="AR136" t="str">
            <v/>
          </cell>
          <cell r="AS136" t="str">
            <v/>
          </cell>
          <cell r="AT136" t="str">
            <v/>
          </cell>
          <cell r="AU136" t="str">
            <v/>
          </cell>
          <cell r="AV136" t="str">
            <v/>
          </cell>
          <cell r="AW136" t="str">
            <v/>
          </cell>
          <cell r="AX136" t="str">
            <v/>
          </cell>
          <cell r="AY136" t="str">
            <v/>
          </cell>
          <cell r="AZ136" t="str">
            <v/>
          </cell>
          <cell r="BA136" t="str">
            <v/>
          </cell>
          <cell r="BB136" t="str">
            <v/>
          </cell>
          <cell r="BC136" t="str">
            <v/>
          </cell>
          <cell r="BD136" t="str">
            <v/>
          </cell>
          <cell r="BE136" t="str">
            <v/>
          </cell>
          <cell r="BF136" t="str">
            <v/>
          </cell>
          <cell r="BG136" t="str">
            <v/>
          </cell>
          <cell r="BH136" t="str">
            <v/>
          </cell>
          <cell r="BI136" t="str">
            <v/>
          </cell>
          <cell r="BJ136" t="str">
            <v/>
          </cell>
          <cell r="BK136" t="str">
            <v/>
          </cell>
          <cell r="BL136"/>
          <cell r="BM136"/>
          <cell r="BN136" t="str">
            <v>T0010400</v>
          </cell>
          <cell r="BO136">
            <v>1.3</v>
          </cell>
          <cell r="BP136" t="str">
            <v/>
          </cell>
          <cell r="BQ136" t="str">
            <v/>
          </cell>
          <cell r="BR136" t="str">
            <v/>
          </cell>
          <cell r="BS136" t="str">
            <v/>
          </cell>
          <cell r="BT136" t="str">
            <v/>
          </cell>
          <cell r="BU136" t="str">
            <v/>
          </cell>
          <cell r="BV136" t="str">
            <v/>
          </cell>
          <cell r="BW136" t="str">
            <v/>
          </cell>
          <cell r="BX136" t="str">
            <v>A0040010</v>
          </cell>
          <cell r="BY136">
            <v>360</v>
          </cell>
          <cell r="BZ136" t="str">
            <v>A0030020</v>
          </cell>
          <cell r="CA136">
            <v>360</v>
          </cell>
          <cell r="CB136" t="str">
            <v/>
          </cell>
          <cell r="CC136" t="str">
            <v/>
          </cell>
          <cell r="CD136" t="str">
            <v/>
          </cell>
          <cell r="CE136" t="str">
            <v/>
          </cell>
          <cell r="CF136" t="str">
            <v/>
          </cell>
          <cell r="CG136" t="str">
            <v/>
          </cell>
          <cell r="CH136" t="str">
            <v/>
          </cell>
          <cell r="CI136" t="str">
            <v/>
          </cell>
          <cell r="CJ136" t="str">
            <v/>
          </cell>
          <cell r="CK136" t="str">
            <v/>
          </cell>
          <cell r="CL136" t="str">
            <v/>
          </cell>
          <cell r="CM136" t="str">
            <v/>
          </cell>
          <cell r="CN136" t="str">
            <v/>
          </cell>
          <cell r="CO136" t="str">
            <v/>
          </cell>
          <cell r="CP136" t="str">
            <v/>
          </cell>
          <cell r="CQ136" t="str">
            <v/>
          </cell>
          <cell r="CR136" t="str">
            <v/>
          </cell>
          <cell r="CS136" t="str">
            <v>Nota 1: Este solo es un Análisis de Precios Unitario de referencia. De ser necesario, se debe ajustar a las particularidades de cada proyecto.
Nota 2: Cuando se trate de Análisis de precios unitarios correspondientes a ítems de la propuesta económica apro</v>
          </cell>
          <cell r="CT136" t="str">
            <v>A</v>
          </cell>
        </row>
        <row r="137">
          <cell r="C137" t="str">
            <v>350,9</v>
          </cell>
          <cell r="D137" t="str">
            <v>Kg</v>
          </cell>
          <cell r="E137" t="str">
            <v>CEMENTO HIDRÁULICO PARA CAPA TRATADA CON CEMENTO
(Analisis aplicado para el suministro del cemento hidraulico, utilizado típicamente en la elaboración de capas como la base tratada con cemento o la subbase tratada para estabilización de suelos.)</v>
          </cell>
          <cell r="F137" t="str">
            <v>HERMENINV</v>
          </cell>
          <cell r="G137">
            <v>0</v>
          </cell>
          <cell r="H137" t="str">
            <v/>
          </cell>
          <cell r="I137" t="str">
            <v/>
          </cell>
          <cell r="J137" t="str">
            <v/>
          </cell>
          <cell r="K137" t="str">
            <v/>
          </cell>
          <cell r="L137" t="str">
            <v/>
          </cell>
          <cell r="M137" t="str">
            <v/>
          </cell>
          <cell r="N137" t="str">
            <v/>
          </cell>
          <cell r="O137" t="str">
            <v/>
          </cell>
          <cell r="P137" t="str">
            <v/>
          </cell>
          <cell r="Q137" t="str">
            <v/>
          </cell>
          <cell r="R137" t="str">
            <v/>
          </cell>
          <cell r="S137" t="str">
            <v/>
          </cell>
          <cell r="T137" t="str">
            <v/>
          </cell>
          <cell r="U137" t="str">
            <v/>
          </cell>
          <cell r="V137" t="str">
            <v/>
          </cell>
          <cell r="W137" t="str">
            <v/>
          </cell>
          <cell r="X137" t="str">
            <v/>
          </cell>
          <cell r="Y137" t="str">
            <v/>
          </cell>
          <cell r="Z137" t="str">
            <v/>
          </cell>
          <cell r="AA137" t="str">
            <v/>
          </cell>
          <cell r="AB137" t="str">
            <v/>
          </cell>
          <cell r="AC137" t="str">
            <v/>
          </cell>
          <cell r="AD137" t="str">
            <v/>
          </cell>
          <cell r="AE137" t="str">
            <v/>
          </cell>
          <cell r="AF137" t="str">
            <v/>
          </cell>
          <cell r="AG137" t="str">
            <v/>
          </cell>
          <cell r="AH137" t="str">
            <v>B0103569</v>
          </cell>
          <cell r="AI137">
            <v>1</v>
          </cell>
          <cell r="AJ137" t="str">
            <v/>
          </cell>
          <cell r="AK137" t="str">
            <v/>
          </cell>
          <cell r="AL137" t="str">
            <v/>
          </cell>
          <cell r="AM137" t="str">
            <v/>
          </cell>
          <cell r="AN137" t="str">
            <v/>
          </cell>
          <cell r="AO137" t="str">
            <v/>
          </cell>
          <cell r="AP137" t="str">
            <v/>
          </cell>
          <cell r="AQ137" t="str">
            <v/>
          </cell>
          <cell r="AR137" t="str">
            <v/>
          </cell>
          <cell r="AS137" t="str">
            <v/>
          </cell>
          <cell r="AT137" t="str">
            <v/>
          </cell>
          <cell r="AU137" t="str">
            <v/>
          </cell>
          <cell r="AV137" t="str">
            <v/>
          </cell>
          <cell r="AW137" t="str">
            <v/>
          </cell>
          <cell r="AX137" t="str">
            <v/>
          </cell>
          <cell r="AY137" t="str">
            <v/>
          </cell>
          <cell r="AZ137" t="str">
            <v/>
          </cell>
          <cell r="BA137" t="str">
            <v/>
          </cell>
          <cell r="BB137" t="str">
            <v/>
          </cell>
          <cell r="BC137" t="str">
            <v/>
          </cell>
          <cell r="BD137" t="str">
            <v/>
          </cell>
          <cell r="BE137" t="str">
            <v/>
          </cell>
          <cell r="BF137" t="str">
            <v/>
          </cell>
          <cell r="BG137" t="str">
            <v/>
          </cell>
          <cell r="BH137" t="str">
            <v/>
          </cell>
          <cell r="BI137" t="str">
            <v/>
          </cell>
          <cell r="BJ137" t="str">
            <v/>
          </cell>
          <cell r="BK137" t="str">
            <v/>
          </cell>
          <cell r="BL137"/>
          <cell r="BM137"/>
          <cell r="BN137" t="str">
            <v/>
          </cell>
          <cell r="BO137" t="str">
            <v/>
          </cell>
          <cell r="BP137" t="str">
            <v/>
          </cell>
          <cell r="BQ137" t="str">
            <v/>
          </cell>
          <cell r="BR137" t="str">
            <v/>
          </cell>
          <cell r="BS137" t="str">
            <v/>
          </cell>
          <cell r="BT137" t="str">
            <v/>
          </cell>
          <cell r="BU137" t="str">
            <v/>
          </cell>
          <cell r="BV137" t="str">
            <v/>
          </cell>
          <cell r="BW137" t="str">
            <v/>
          </cell>
          <cell r="BX137" t="str">
            <v/>
          </cell>
          <cell r="BY137" t="str">
            <v/>
          </cell>
          <cell r="BZ137" t="str">
            <v/>
          </cell>
          <cell r="CA137" t="str">
            <v/>
          </cell>
          <cell r="CB137" t="str">
            <v/>
          </cell>
          <cell r="CC137" t="str">
            <v/>
          </cell>
          <cell r="CD137" t="str">
            <v/>
          </cell>
          <cell r="CE137" t="str">
            <v/>
          </cell>
          <cell r="CF137" t="str">
            <v/>
          </cell>
          <cell r="CG137" t="str">
            <v/>
          </cell>
          <cell r="CH137" t="str">
            <v/>
          </cell>
          <cell r="CI137" t="str">
            <v/>
          </cell>
          <cell r="CJ137" t="str">
            <v/>
          </cell>
          <cell r="CK137" t="str">
            <v/>
          </cell>
          <cell r="CL137" t="str">
            <v/>
          </cell>
          <cell r="CM137" t="str">
            <v/>
          </cell>
          <cell r="CN137" t="str">
            <v/>
          </cell>
          <cell r="CO137" t="str">
            <v/>
          </cell>
          <cell r="CP137" t="str">
            <v/>
          </cell>
          <cell r="CQ137" t="str">
            <v/>
          </cell>
          <cell r="CR137" t="str">
            <v/>
          </cell>
          <cell r="CS137" t="str">
            <v>Nota 1: Este solo es un Análisis de Precios Unitario de referencia. De ser necesario, se debe ajustar a las particularidades de cada proyecto.
Nota 2: Cuando se trate de Análisis de precios unitarios correspondientes a ítems de la propuesta económica apro</v>
          </cell>
          <cell r="CT137" t="str">
            <v>E</v>
          </cell>
        </row>
        <row r="138">
          <cell r="C138" t="str">
            <v>410,1</v>
          </cell>
          <cell r="D138" t="str">
            <v>kg</v>
          </cell>
          <cell r="E138" t="str">
            <v>CEMENTO ASFÁLTICO DE PENETRACIÓN 40-50 
(Analizado sin transporte)</v>
          </cell>
          <cell r="F138" t="str">
            <v>HERMENINV</v>
          </cell>
          <cell r="G138">
            <v>0</v>
          </cell>
          <cell r="H138" t="str">
            <v/>
          </cell>
          <cell r="I138" t="str">
            <v/>
          </cell>
          <cell r="J138" t="str">
            <v/>
          </cell>
          <cell r="K138" t="str">
            <v/>
          </cell>
          <cell r="L138" t="str">
            <v/>
          </cell>
          <cell r="M138" t="str">
            <v/>
          </cell>
          <cell r="N138" t="str">
            <v/>
          </cell>
          <cell r="O138" t="str">
            <v/>
          </cell>
          <cell r="P138" t="str">
            <v/>
          </cell>
          <cell r="Q138" t="str">
            <v/>
          </cell>
          <cell r="R138" t="str">
            <v/>
          </cell>
          <cell r="S138" t="str">
            <v/>
          </cell>
          <cell r="T138" t="str">
            <v/>
          </cell>
          <cell r="U138" t="str">
            <v/>
          </cell>
          <cell r="V138" t="str">
            <v/>
          </cell>
          <cell r="W138" t="str">
            <v/>
          </cell>
          <cell r="X138" t="str">
            <v/>
          </cell>
          <cell r="Y138" t="str">
            <v/>
          </cell>
          <cell r="Z138" t="str">
            <v/>
          </cell>
          <cell r="AA138" t="str">
            <v/>
          </cell>
          <cell r="AB138" t="str">
            <v/>
          </cell>
          <cell r="AC138" t="str">
            <v/>
          </cell>
          <cell r="AD138" t="str">
            <v/>
          </cell>
          <cell r="AE138" t="str">
            <v/>
          </cell>
          <cell r="AF138" t="str">
            <v/>
          </cell>
          <cell r="AG138" t="str">
            <v/>
          </cell>
          <cell r="AH138" t="str">
            <v>B0103501</v>
          </cell>
          <cell r="AI138">
            <v>1.05</v>
          </cell>
          <cell r="AJ138" t="str">
            <v/>
          </cell>
          <cell r="AK138" t="str">
            <v/>
          </cell>
          <cell r="AL138" t="str">
            <v/>
          </cell>
          <cell r="AM138" t="str">
            <v/>
          </cell>
          <cell r="AN138" t="str">
            <v/>
          </cell>
          <cell r="AO138" t="str">
            <v/>
          </cell>
          <cell r="AP138" t="str">
            <v/>
          </cell>
          <cell r="AQ138" t="str">
            <v/>
          </cell>
          <cell r="AR138" t="str">
            <v/>
          </cell>
          <cell r="AS138" t="str">
            <v/>
          </cell>
          <cell r="AT138" t="str">
            <v/>
          </cell>
          <cell r="AU138" t="str">
            <v/>
          </cell>
          <cell r="AV138" t="str">
            <v/>
          </cell>
          <cell r="AW138" t="str">
            <v/>
          </cell>
          <cell r="AX138" t="str">
            <v/>
          </cell>
          <cell r="AY138" t="str">
            <v/>
          </cell>
          <cell r="AZ138" t="str">
            <v/>
          </cell>
          <cell r="BA138" t="str">
            <v/>
          </cell>
          <cell r="BB138" t="str">
            <v/>
          </cell>
          <cell r="BC138" t="str">
            <v/>
          </cell>
          <cell r="BD138" t="str">
            <v/>
          </cell>
          <cell r="BE138" t="str">
            <v/>
          </cell>
          <cell r="BF138" t="str">
            <v/>
          </cell>
          <cell r="BG138" t="str">
            <v/>
          </cell>
          <cell r="BH138" t="str">
            <v/>
          </cell>
          <cell r="BI138" t="str">
            <v/>
          </cell>
          <cell r="BJ138" t="str">
            <v/>
          </cell>
          <cell r="BK138" t="str">
            <v/>
          </cell>
          <cell r="BL138"/>
          <cell r="BM138"/>
          <cell r="BN138" t="str">
            <v/>
          </cell>
          <cell r="BO138" t="str">
            <v/>
          </cell>
          <cell r="BP138" t="str">
            <v/>
          </cell>
          <cell r="BQ138" t="str">
            <v/>
          </cell>
          <cell r="BR138" t="str">
            <v/>
          </cell>
          <cell r="BS138" t="str">
            <v/>
          </cell>
          <cell r="BT138" t="str">
            <v/>
          </cell>
          <cell r="BU138" t="str">
            <v/>
          </cell>
          <cell r="BV138" t="str">
            <v/>
          </cell>
          <cell r="BW138" t="str">
            <v/>
          </cell>
          <cell r="BX138" t="str">
            <v/>
          </cell>
          <cell r="BY138" t="str">
            <v/>
          </cell>
          <cell r="BZ138" t="str">
            <v/>
          </cell>
          <cell r="CA138" t="str">
            <v/>
          </cell>
          <cell r="CB138" t="str">
            <v/>
          </cell>
          <cell r="CC138" t="str">
            <v/>
          </cell>
          <cell r="CD138" t="str">
            <v/>
          </cell>
          <cell r="CE138" t="str">
            <v/>
          </cell>
          <cell r="CF138" t="str">
            <v/>
          </cell>
          <cell r="CG138" t="str">
            <v/>
          </cell>
          <cell r="CH138" t="str">
            <v/>
          </cell>
          <cell r="CI138" t="str">
            <v/>
          </cell>
          <cell r="CJ138" t="str">
            <v/>
          </cell>
          <cell r="CK138" t="str">
            <v/>
          </cell>
          <cell r="CL138" t="str">
            <v/>
          </cell>
          <cell r="CM138" t="str">
            <v/>
          </cell>
          <cell r="CN138" t="str">
            <v/>
          </cell>
          <cell r="CO138" t="str">
            <v/>
          </cell>
          <cell r="CP138" t="str">
            <v/>
          </cell>
          <cell r="CQ138" t="str">
            <v/>
          </cell>
          <cell r="CR138" t="str">
            <v/>
          </cell>
          <cell r="CS138" t="str">
            <v>Nota 1: Este solo es un Análisis de Precios Unitario de referencia. De ser necesario, se debe ajustar a las particularidades de cada proyecto.
Nota 2: Cuando se trate de Análisis de precios unitarios correspondientes a ítems de la propuesta económica apro</v>
          </cell>
          <cell r="CT138" t="str">
            <v>E</v>
          </cell>
        </row>
        <row r="139">
          <cell r="C139" t="str">
            <v>410,2</v>
          </cell>
          <cell r="D139" t="str">
            <v>kg</v>
          </cell>
          <cell r="E139" t="str">
            <v>SUMINISTRO DE CEMENTO ASFÁLTICO DE PENETRACIÓN 60-70
 (Analizado sin transporte)</v>
          </cell>
          <cell r="F139" t="str">
            <v>HERMENINV</v>
          </cell>
          <cell r="G139">
            <v>0</v>
          </cell>
          <cell r="H139" t="str">
            <v/>
          </cell>
          <cell r="I139" t="str">
            <v/>
          </cell>
          <cell r="J139" t="str">
            <v/>
          </cell>
          <cell r="K139" t="str">
            <v/>
          </cell>
          <cell r="L139" t="str">
            <v/>
          </cell>
          <cell r="M139" t="str">
            <v/>
          </cell>
          <cell r="N139" t="str">
            <v/>
          </cell>
          <cell r="O139" t="str">
            <v/>
          </cell>
          <cell r="P139" t="str">
            <v/>
          </cell>
          <cell r="Q139" t="str">
            <v/>
          </cell>
          <cell r="R139" t="str">
            <v/>
          </cell>
          <cell r="S139" t="str">
            <v/>
          </cell>
          <cell r="T139" t="str">
            <v/>
          </cell>
          <cell r="U139" t="str">
            <v/>
          </cell>
          <cell r="V139" t="str">
            <v/>
          </cell>
          <cell r="W139" t="str">
            <v/>
          </cell>
          <cell r="X139" t="str">
            <v/>
          </cell>
          <cell r="Y139" t="str">
            <v/>
          </cell>
          <cell r="Z139" t="str">
            <v/>
          </cell>
          <cell r="AA139" t="str">
            <v/>
          </cell>
          <cell r="AB139" t="str">
            <v/>
          </cell>
          <cell r="AC139" t="str">
            <v/>
          </cell>
          <cell r="AD139" t="str">
            <v/>
          </cell>
          <cell r="AE139" t="str">
            <v/>
          </cell>
          <cell r="AF139" t="str">
            <v/>
          </cell>
          <cell r="AG139" t="str">
            <v/>
          </cell>
          <cell r="AH139" t="str">
            <v>B0103490</v>
          </cell>
          <cell r="AI139">
            <v>1.05</v>
          </cell>
          <cell r="AJ139" t="str">
            <v/>
          </cell>
          <cell r="AK139" t="str">
            <v/>
          </cell>
          <cell r="AL139" t="str">
            <v/>
          </cell>
          <cell r="AM139" t="str">
            <v/>
          </cell>
          <cell r="AN139" t="str">
            <v/>
          </cell>
          <cell r="AO139" t="str">
            <v/>
          </cell>
          <cell r="AP139" t="str">
            <v/>
          </cell>
          <cell r="AQ139" t="str">
            <v/>
          </cell>
          <cell r="AR139" t="str">
            <v/>
          </cell>
          <cell r="AS139" t="str">
            <v/>
          </cell>
          <cell r="AT139" t="str">
            <v/>
          </cell>
          <cell r="AU139" t="str">
            <v/>
          </cell>
          <cell r="AV139" t="str">
            <v/>
          </cell>
          <cell r="AW139" t="str">
            <v/>
          </cell>
          <cell r="AX139" t="str">
            <v/>
          </cell>
          <cell r="AY139" t="str">
            <v/>
          </cell>
          <cell r="AZ139" t="str">
            <v/>
          </cell>
          <cell r="BA139" t="str">
            <v/>
          </cell>
          <cell r="BB139" t="str">
            <v/>
          </cell>
          <cell r="BC139" t="str">
            <v/>
          </cell>
          <cell r="BD139" t="str">
            <v/>
          </cell>
          <cell r="BE139" t="str">
            <v/>
          </cell>
          <cell r="BF139" t="str">
            <v/>
          </cell>
          <cell r="BG139" t="str">
            <v/>
          </cell>
          <cell r="BH139" t="str">
            <v/>
          </cell>
          <cell r="BI139" t="str">
            <v/>
          </cell>
          <cell r="BJ139" t="str">
            <v/>
          </cell>
          <cell r="BK139" t="str">
            <v/>
          </cell>
          <cell r="BL139"/>
          <cell r="BM139"/>
          <cell r="BN139" t="str">
            <v/>
          </cell>
          <cell r="BO139" t="str">
            <v/>
          </cell>
          <cell r="BP139" t="str">
            <v/>
          </cell>
          <cell r="BQ139" t="str">
            <v/>
          </cell>
          <cell r="BR139" t="str">
            <v/>
          </cell>
          <cell r="BS139" t="str">
            <v/>
          </cell>
          <cell r="BT139" t="str">
            <v/>
          </cell>
          <cell r="BU139" t="str">
            <v/>
          </cell>
          <cell r="BV139" t="str">
            <v/>
          </cell>
          <cell r="BW139" t="str">
            <v/>
          </cell>
          <cell r="BX139" t="str">
            <v/>
          </cell>
          <cell r="BY139" t="str">
            <v/>
          </cell>
          <cell r="BZ139" t="str">
            <v/>
          </cell>
          <cell r="CA139" t="str">
            <v/>
          </cell>
          <cell r="CB139" t="str">
            <v/>
          </cell>
          <cell r="CC139" t="str">
            <v/>
          </cell>
          <cell r="CD139" t="str">
            <v/>
          </cell>
          <cell r="CE139" t="str">
            <v/>
          </cell>
          <cell r="CF139" t="str">
            <v/>
          </cell>
          <cell r="CG139" t="str">
            <v/>
          </cell>
          <cell r="CH139" t="str">
            <v/>
          </cell>
          <cell r="CI139" t="str">
            <v/>
          </cell>
          <cell r="CJ139" t="str">
            <v/>
          </cell>
          <cell r="CK139" t="str">
            <v/>
          </cell>
          <cell r="CL139" t="str">
            <v/>
          </cell>
          <cell r="CM139" t="str">
            <v/>
          </cell>
          <cell r="CN139" t="str">
            <v/>
          </cell>
          <cell r="CO139" t="str">
            <v/>
          </cell>
          <cell r="CP139" t="str">
            <v/>
          </cell>
          <cell r="CQ139" t="str">
            <v/>
          </cell>
          <cell r="CR139" t="str">
            <v/>
          </cell>
          <cell r="CS139" t="str">
            <v>Nota 1: Este solo es un Análisis de Precios Unitario de referencia. De ser necesario, se debe ajustar a las particularidades de cada proyecto.
Nota 2: Cuando se trate de Análisis de precios unitarios correspondientes a ítems de la propuesta económica apro</v>
          </cell>
          <cell r="CT139" t="str">
            <v>E</v>
          </cell>
        </row>
        <row r="140">
          <cell r="C140" t="str">
            <v>410,3</v>
          </cell>
          <cell r="D140" t="str">
            <v>kg</v>
          </cell>
          <cell r="E140" t="str">
            <v>CEMENTO ASFÁLTICO DE PENETRACIÓN 80-100 
(Analizado sin transporte)</v>
          </cell>
          <cell r="F140" t="str">
            <v>HERMENINV</v>
          </cell>
          <cell r="G140">
            <v>0</v>
          </cell>
          <cell r="H140" t="str">
            <v/>
          </cell>
          <cell r="I140" t="str">
            <v/>
          </cell>
          <cell r="J140" t="str">
            <v/>
          </cell>
          <cell r="K140" t="str">
            <v/>
          </cell>
          <cell r="L140" t="str">
            <v/>
          </cell>
          <cell r="M140" t="str">
            <v/>
          </cell>
          <cell r="N140" t="str">
            <v/>
          </cell>
          <cell r="O140" t="str">
            <v/>
          </cell>
          <cell r="P140" t="str">
            <v/>
          </cell>
          <cell r="Q140" t="str">
            <v/>
          </cell>
          <cell r="R140" t="str">
            <v/>
          </cell>
          <cell r="S140" t="str">
            <v/>
          </cell>
          <cell r="T140" t="str">
            <v/>
          </cell>
          <cell r="U140" t="str">
            <v/>
          </cell>
          <cell r="V140" t="str">
            <v/>
          </cell>
          <cell r="W140" t="str">
            <v/>
          </cell>
          <cell r="X140" t="str">
            <v/>
          </cell>
          <cell r="Y140" t="str">
            <v/>
          </cell>
          <cell r="Z140" t="str">
            <v/>
          </cell>
          <cell r="AA140" t="str">
            <v/>
          </cell>
          <cell r="AB140" t="str">
            <v/>
          </cell>
          <cell r="AC140" t="str">
            <v/>
          </cell>
          <cell r="AD140" t="str">
            <v/>
          </cell>
          <cell r="AE140" t="str">
            <v/>
          </cell>
          <cell r="AF140" t="str">
            <v/>
          </cell>
          <cell r="AG140" t="str">
            <v/>
          </cell>
          <cell r="AH140" t="str">
            <v>B0103500</v>
          </cell>
          <cell r="AI140">
            <v>1.05</v>
          </cell>
          <cell r="AJ140" t="str">
            <v/>
          </cell>
          <cell r="AK140" t="str">
            <v/>
          </cell>
          <cell r="AL140" t="str">
            <v/>
          </cell>
          <cell r="AM140" t="str">
            <v/>
          </cell>
          <cell r="AN140" t="str">
            <v/>
          </cell>
          <cell r="AO140" t="str">
            <v/>
          </cell>
          <cell r="AP140" t="str">
            <v/>
          </cell>
          <cell r="AQ140" t="str">
            <v/>
          </cell>
          <cell r="AR140" t="str">
            <v/>
          </cell>
          <cell r="AS140" t="str">
            <v/>
          </cell>
          <cell r="AT140" t="str">
            <v/>
          </cell>
          <cell r="AU140" t="str">
            <v/>
          </cell>
          <cell r="AV140" t="str">
            <v/>
          </cell>
          <cell r="AW140" t="str">
            <v/>
          </cell>
          <cell r="AX140" t="str">
            <v/>
          </cell>
          <cell r="AY140" t="str">
            <v/>
          </cell>
          <cell r="AZ140" t="str">
            <v/>
          </cell>
          <cell r="BA140" t="str">
            <v/>
          </cell>
          <cell r="BB140" t="str">
            <v/>
          </cell>
          <cell r="BC140" t="str">
            <v/>
          </cell>
          <cell r="BD140" t="str">
            <v/>
          </cell>
          <cell r="BE140" t="str">
            <v/>
          </cell>
          <cell r="BF140" t="str">
            <v/>
          </cell>
          <cell r="BG140" t="str">
            <v/>
          </cell>
          <cell r="BH140" t="str">
            <v/>
          </cell>
          <cell r="BI140" t="str">
            <v/>
          </cell>
          <cell r="BJ140" t="str">
            <v/>
          </cell>
          <cell r="BK140" t="str">
            <v/>
          </cell>
          <cell r="BL140"/>
          <cell r="BM140"/>
          <cell r="BN140" t="str">
            <v/>
          </cell>
          <cell r="BO140" t="str">
            <v/>
          </cell>
          <cell r="BP140" t="str">
            <v/>
          </cell>
          <cell r="BQ140" t="str">
            <v/>
          </cell>
          <cell r="BR140" t="str">
            <v/>
          </cell>
          <cell r="BS140" t="str">
            <v/>
          </cell>
          <cell r="BT140" t="str">
            <v/>
          </cell>
          <cell r="BU140" t="str">
            <v/>
          </cell>
          <cell r="BV140" t="str">
            <v/>
          </cell>
          <cell r="BW140" t="str">
            <v/>
          </cell>
          <cell r="BX140" t="str">
            <v/>
          </cell>
          <cell r="BY140" t="str">
            <v/>
          </cell>
          <cell r="BZ140" t="str">
            <v/>
          </cell>
          <cell r="CA140" t="str">
            <v/>
          </cell>
          <cell r="CB140" t="str">
            <v/>
          </cell>
          <cell r="CC140" t="str">
            <v/>
          </cell>
          <cell r="CD140" t="str">
            <v/>
          </cell>
          <cell r="CE140" t="str">
            <v/>
          </cell>
          <cell r="CF140" t="str">
            <v/>
          </cell>
          <cell r="CG140" t="str">
            <v/>
          </cell>
          <cell r="CH140" t="str">
            <v/>
          </cell>
          <cell r="CI140" t="str">
            <v/>
          </cell>
          <cell r="CJ140" t="str">
            <v/>
          </cell>
          <cell r="CK140" t="str">
            <v/>
          </cell>
          <cell r="CL140" t="str">
            <v/>
          </cell>
          <cell r="CM140" t="str">
            <v/>
          </cell>
          <cell r="CN140" t="str">
            <v/>
          </cell>
          <cell r="CO140" t="str">
            <v/>
          </cell>
          <cell r="CP140" t="str">
            <v/>
          </cell>
          <cell r="CQ140" t="str">
            <v/>
          </cell>
          <cell r="CR140" t="str">
            <v/>
          </cell>
          <cell r="CS140" t="str">
            <v>Nota 1: Este solo es un Análisis de Precios Unitario de referencia. De ser necesario, se debe ajustar a las particularidades de cada proyecto.
Nota 2: Cuando se trate de Análisis de precios unitarios correspondientes a ítems de la propuesta económica apro</v>
          </cell>
          <cell r="CT140" t="str">
            <v>E</v>
          </cell>
        </row>
        <row r="141">
          <cell r="C141" t="str">
            <v>411,1</v>
          </cell>
          <cell r="D141" t="str">
            <v>L</v>
          </cell>
          <cell r="E141" t="str">
            <v xml:space="preserve">EMULSIÓN ASFÁLTICA DE ROTURA MEDIA CRM-65 </v>
          </cell>
          <cell r="F141" t="str">
            <v>HERMENINV</v>
          </cell>
          <cell r="G141">
            <v>0</v>
          </cell>
          <cell r="H141" t="str">
            <v/>
          </cell>
          <cell r="I141" t="str">
            <v/>
          </cell>
          <cell r="J141" t="str">
            <v/>
          </cell>
          <cell r="K141" t="str">
            <v/>
          </cell>
          <cell r="L141" t="str">
            <v/>
          </cell>
          <cell r="M141" t="str">
            <v/>
          </cell>
          <cell r="N141" t="str">
            <v/>
          </cell>
          <cell r="O141" t="str">
            <v/>
          </cell>
          <cell r="P141" t="str">
            <v/>
          </cell>
          <cell r="Q141" t="str">
            <v/>
          </cell>
          <cell r="R141" t="str">
            <v/>
          </cell>
          <cell r="S141" t="str">
            <v/>
          </cell>
          <cell r="T141" t="str">
            <v/>
          </cell>
          <cell r="U141" t="str">
            <v/>
          </cell>
          <cell r="V141" t="str">
            <v/>
          </cell>
          <cell r="W141" t="str">
            <v/>
          </cell>
          <cell r="X141" t="str">
            <v/>
          </cell>
          <cell r="Y141" t="str">
            <v/>
          </cell>
          <cell r="Z141" t="str">
            <v/>
          </cell>
          <cell r="AA141" t="str">
            <v/>
          </cell>
          <cell r="AB141" t="str">
            <v/>
          </cell>
          <cell r="AC141" t="str">
            <v/>
          </cell>
          <cell r="AD141" t="str">
            <v/>
          </cell>
          <cell r="AE141" t="str">
            <v/>
          </cell>
          <cell r="AF141" t="str">
            <v/>
          </cell>
          <cell r="AG141" t="str">
            <v/>
          </cell>
          <cell r="AH141" t="str">
            <v>B020005</v>
          </cell>
          <cell r="AI141">
            <v>1</v>
          </cell>
          <cell r="AJ141" t="str">
            <v/>
          </cell>
          <cell r="AK141" t="str">
            <v/>
          </cell>
          <cell r="AL141" t="str">
            <v/>
          </cell>
          <cell r="AM141" t="str">
            <v/>
          </cell>
          <cell r="AN141" t="str">
            <v/>
          </cell>
          <cell r="AO141" t="str">
            <v/>
          </cell>
          <cell r="AP141" t="str">
            <v/>
          </cell>
          <cell r="AQ141" t="str">
            <v/>
          </cell>
          <cell r="AR141" t="str">
            <v/>
          </cell>
          <cell r="AS141" t="str">
            <v/>
          </cell>
          <cell r="AT141" t="str">
            <v/>
          </cell>
          <cell r="AU141" t="str">
            <v/>
          </cell>
          <cell r="AV141" t="str">
            <v/>
          </cell>
          <cell r="AW141" t="str">
            <v/>
          </cell>
          <cell r="AX141" t="str">
            <v/>
          </cell>
          <cell r="AY141" t="str">
            <v/>
          </cell>
          <cell r="AZ141" t="str">
            <v/>
          </cell>
          <cell r="BA141" t="str">
            <v/>
          </cell>
          <cell r="BB141" t="str">
            <v/>
          </cell>
          <cell r="BC141" t="str">
            <v/>
          </cell>
          <cell r="BD141" t="str">
            <v/>
          </cell>
          <cell r="BE141" t="str">
            <v/>
          </cell>
          <cell r="BF141" t="str">
            <v/>
          </cell>
          <cell r="BG141" t="str">
            <v/>
          </cell>
          <cell r="BH141" t="str">
            <v/>
          </cell>
          <cell r="BI141" t="str">
            <v/>
          </cell>
          <cell r="BJ141" t="str">
            <v/>
          </cell>
          <cell r="BK141" t="str">
            <v/>
          </cell>
          <cell r="BL141"/>
          <cell r="BM141"/>
          <cell r="BN141" t="str">
            <v/>
          </cell>
          <cell r="BO141" t="str">
            <v/>
          </cell>
          <cell r="BP141" t="str">
            <v/>
          </cell>
          <cell r="BQ141" t="str">
            <v/>
          </cell>
          <cell r="BR141" t="str">
            <v/>
          </cell>
          <cell r="BS141" t="str">
            <v/>
          </cell>
          <cell r="BT141" t="str">
            <v/>
          </cell>
          <cell r="BU141" t="str">
            <v/>
          </cell>
          <cell r="BV141" t="str">
            <v/>
          </cell>
          <cell r="BW141" t="str">
            <v/>
          </cell>
          <cell r="BX141" t="str">
            <v/>
          </cell>
          <cell r="BY141" t="str">
            <v/>
          </cell>
          <cell r="BZ141" t="str">
            <v/>
          </cell>
          <cell r="CA141" t="str">
            <v/>
          </cell>
          <cell r="CB141" t="str">
            <v/>
          </cell>
          <cell r="CC141" t="str">
            <v/>
          </cell>
          <cell r="CD141" t="str">
            <v/>
          </cell>
          <cell r="CE141" t="str">
            <v/>
          </cell>
          <cell r="CF141" t="str">
            <v/>
          </cell>
          <cell r="CG141" t="str">
            <v/>
          </cell>
          <cell r="CH141" t="str">
            <v/>
          </cell>
          <cell r="CI141" t="str">
            <v/>
          </cell>
          <cell r="CJ141" t="str">
            <v/>
          </cell>
          <cell r="CK141" t="str">
            <v/>
          </cell>
          <cell r="CL141" t="str">
            <v/>
          </cell>
          <cell r="CM141" t="str">
            <v/>
          </cell>
          <cell r="CN141" t="str">
            <v/>
          </cell>
          <cell r="CO141" t="str">
            <v/>
          </cell>
          <cell r="CP141" t="str">
            <v/>
          </cell>
          <cell r="CQ141" t="str">
            <v/>
          </cell>
          <cell r="CR141" t="str">
            <v/>
          </cell>
          <cell r="CS141" t="str">
            <v>Nota 1: Este solo es un Análisis de Precios Unitario de referencia. De ser necesario, se debe ajustar a las particularidades de cada proyecto.
Nota 2: Cuando se trate de Análisis de precios unitarios correspondientes a ítems de la propuesta económica apro</v>
          </cell>
          <cell r="CT141" t="str">
            <v>E</v>
          </cell>
        </row>
        <row r="142">
          <cell r="C142" t="str">
            <v>411,2</v>
          </cell>
          <cell r="D142" t="str">
            <v>L</v>
          </cell>
          <cell r="E142" t="str">
            <v>EMULSIÓN ASFÁLTICA DE ROTURA LENTA CRL-40
(Analizado para una base de cemento asfaltico ARD)</v>
          </cell>
          <cell r="F142" t="str">
            <v>HERMENINV</v>
          </cell>
          <cell r="G142">
            <v>0</v>
          </cell>
          <cell r="H142" t="str">
            <v/>
          </cell>
          <cell r="I142" t="str">
            <v/>
          </cell>
          <cell r="J142" t="str">
            <v/>
          </cell>
          <cell r="K142" t="str">
            <v/>
          </cell>
          <cell r="L142" t="str">
            <v/>
          </cell>
          <cell r="M142" t="str">
            <v/>
          </cell>
          <cell r="N142" t="str">
            <v/>
          </cell>
          <cell r="O142" t="str">
            <v/>
          </cell>
          <cell r="P142" t="str">
            <v/>
          </cell>
          <cell r="Q142" t="str">
            <v/>
          </cell>
          <cell r="R142" t="str">
            <v/>
          </cell>
          <cell r="S142" t="str">
            <v/>
          </cell>
          <cell r="T142" t="str">
            <v/>
          </cell>
          <cell r="U142" t="str">
            <v/>
          </cell>
          <cell r="V142" t="str">
            <v/>
          </cell>
          <cell r="W142" t="str">
            <v/>
          </cell>
          <cell r="X142" t="str">
            <v/>
          </cell>
          <cell r="Y142" t="str">
            <v/>
          </cell>
          <cell r="Z142" t="str">
            <v/>
          </cell>
          <cell r="AA142" t="str">
            <v/>
          </cell>
          <cell r="AB142" t="str">
            <v/>
          </cell>
          <cell r="AC142" t="str">
            <v/>
          </cell>
          <cell r="AD142" t="str">
            <v/>
          </cell>
          <cell r="AE142" t="str">
            <v/>
          </cell>
          <cell r="AF142" t="str">
            <v/>
          </cell>
          <cell r="AG142" t="str">
            <v/>
          </cell>
          <cell r="AH142" t="str">
            <v>B020011</v>
          </cell>
          <cell r="AI142">
            <v>1</v>
          </cell>
          <cell r="AJ142" t="str">
            <v/>
          </cell>
          <cell r="AK142" t="str">
            <v/>
          </cell>
          <cell r="AL142" t="str">
            <v/>
          </cell>
          <cell r="AM142" t="str">
            <v/>
          </cell>
          <cell r="AN142" t="str">
            <v/>
          </cell>
          <cell r="AO142" t="str">
            <v/>
          </cell>
          <cell r="AP142" t="str">
            <v/>
          </cell>
          <cell r="AQ142" t="str">
            <v/>
          </cell>
          <cell r="AR142" t="str">
            <v/>
          </cell>
          <cell r="AS142" t="str">
            <v/>
          </cell>
          <cell r="AT142" t="str">
            <v/>
          </cell>
          <cell r="AU142" t="str">
            <v/>
          </cell>
          <cell r="AV142" t="str">
            <v/>
          </cell>
          <cell r="AW142" t="str">
            <v/>
          </cell>
          <cell r="AX142" t="str">
            <v/>
          </cell>
          <cell r="AY142" t="str">
            <v/>
          </cell>
          <cell r="AZ142" t="str">
            <v/>
          </cell>
          <cell r="BA142" t="str">
            <v/>
          </cell>
          <cell r="BB142" t="str">
            <v/>
          </cell>
          <cell r="BC142" t="str">
            <v/>
          </cell>
          <cell r="BD142" t="str">
            <v/>
          </cell>
          <cell r="BE142" t="str">
            <v/>
          </cell>
          <cell r="BF142" t="str">
            <v/>
          </cell>
          <cell r="BG142" t="str">
            <v/>
          </cell>
          <cell r="BH142" t="str">
            <v/>
          </cell>
          <cell r="BI142" t="str">
            <v/>
          </cell>
          <cell r="BJ142" t="str">
            <v/>
          </cell>
          <cell r="BK142" t="str">
            <v/>
          </cell>
          <cell r="BL142"/>
          <cell r="BM142"/>
          <cell r="BN142" t="str">
            <v/>
          </cell>
          <cell r="BO142" t="str">
            <v/>
          </cell>
          <cell r="BP142" t="str">
            <v/>
          </cell>
          <cell r="BQ142" t="str">
            <v/>
          </cell>
          <cell r="BR142" t="str">
            <v/>
          </cell>
          <cell r="BS142" t="str">
            <v/>
          </cell>
          <cell r="BT142" t="str">
            <v/>
          </cell>
          <cell r="BU142" t="str">
            <v/>
          </cell>
          <cell r="BV142" t="str">
            <v/>
          </cell>
          <cell r="BW142" t="str">
            <v/>
          </cell>
          <cell r="BX142" t="str">
            <v/>
          </cell>
          <cell r="BY142" t="str">
            <v/>
          </cell>
          <cell r="BZ142" t="str">
            <v/>
          </cell>
          <cell r="CA142" t="str">
            <v/>
          </cell>
          <cell r="CB142" t="str">
            <v/>
          </cell>
          <cell r="CC142" t="str">
            <v/>
          </cell>
          <cell r="CD142" t="str">
            <v/>
          </cell>
          <cell r="CE142" t="str">
            <v/>
          </cell>
          <cell r="CF142" t="str">
            <v/>
          </cell>
          <cell r="CG142" t="str">
            <v/>
          </cell>
          <cell r="CH142" t="str">
            <v/>
          </cell>
          <cell r="CI142" t="str">
            <v/>
          </cell>
          <cell r="CJ142" t="str">
            <v/>
          </cell>
          <cell r="CK142" t="str">
            <v/>
          </cell>
          <cell r="CL142" t="str">
            <v/>
          </cell>
          <cell r="CM142" t="str">
            <v/>
          </cell>
          <cell r="CN142" t="str">
            <v/>
          </cell>
          <cell r="CO142" t="str">
            <v/>
          </cell>
          <cell r="CP142" t="str">
            <v/>
          </cell>
          <cell r="CQ142" t="str">
            <v/>
          </cell>
          <cell r="CR142" t="str">
            <v/>
          </cell>
          <cell r="CS142" t="str">
            <v>Nota 1: Este solo es un Análisis de Precios Unitario de referencia. De ser necesario, se debe ajustar a las particularidades de cada proyecto.
Nota 2: Cuando se trate de Análisis de precios unitarios correspondientes a ítems de la propuesta económica apro</v>
          </cell>
          <cell r="CT142" t="str">
            <v>E</v>
          </cell>
        </row>
        <row r="143">
          <cell r="C143" t="str">
            <v>411,3</v>
          </cell>
          <cell r="D143" t="str">
            <v>L</v>
          </cell>
          <cell r="E143" t="str">
            <v>EMULSIÓN ASFÁLTICA DE ROTURA LENTA CRL-57 
(Analizado para una base de cemento asfáltica ARD)</v>
          </cell>
          <cell r="F143" t="str">
            <v>HERMENINV</v>
          </cell>
          <cell r="G143">
            <v>0</v>
          </cell>
          <cell r="H143" t="str">
            <v/>
          </cell>
          <cell r="I143" t="str">
            <v/>
          </cell>
          <cell r="J143" t="str">
            <v/>
          </cell>
          <cell r="K143" t="str">
            <v/>
          </cell>
          <cell r="L143" t="str">
            <v/>
          </cell>
          <cell r="M143" t="str">
            <v/>
          </cell>
          <cell r="N143" t="str">
            <v/>
          </cell>
          <cell r="O143" t="str">
            <v/>
          </cell>
          <cell r="P143" t="str">
            <v/>
          </cell>
          <cell r="Q143" t="str">
            <v/>
          </cell>
          <cell r="R143" t="str">
            <v/>
          </cell>
          <cell r="S143" t="str">
            <v/>
          </cell>
          <cell r="T143" t="str">
            <v/>
          </cell>
          <cell r="U143" t="str">
            <v/>
          </cell>
          <cell r="V143" t="str">
            <v/>
          </cell>
          <cell r="W143" t="str">
            <v/>
          </cell>
          <cell r="X143" t="str">
            <v/>
          </cell>
          <cell r="Y143" t="str">
            <v/>
          </cell>
          <cell r="Z143" t="str">
            <v/>
          </cell>
          <cell r="AA143" t="str">
            <v/>
          </cell>
          <cell r="AB143" t="str">
            <v/>
          </cell>
          <cell r="AC143" t="str">
            <v/>
          </cell>
          <cell r="AD143" t="str">
            <v/>
          </cell>
          <cell r="AE143" t="str">
            <v/>
          </cell>
          <cell r="AF143" t="str">
            <v/>
          </cell>
          <cell r="AG143" t="str">
            <v/>
          </cell>
          <cell r="AH143" t="str">
            <v>B020013</v>
          </cell>
          <cell r="AI143">
            <v>1</v>
          </cell>
          <cell r="AJ143" t="str">
            <v/>
          </cell>
          <cell r="AK143" t="str">
            <v/>
          </cell>
          <cell r="AL143" t="str">
            <v/>
          </cell>
          <cell r="AM143" t="str">
            <v/>
          </cell>
          <cell r="AN143" t="str">
            <v/>
          </cell>
          <cell r="AO143" t="str">
            <v/>
          </cell>
          <cell r="AP143" t="str">
            <v/>
          </cell>
          <cell r="AQ143" t="str">
            <v/>
          </cell>
          <cell r="AR143" t="str">
            <v/>
          </cell>
          <cell r="AS143" t="str">
            <v/>
          </cell>
          <cell r="AT143" t="str">
            <v/>
          </cell>
          <cell r="AU143" t="str">
            <v/>
          </cell>
          <cell r="AV143" t="str">
            <v/>
          </cell>
          <cell r="AW143" t="str">
            <v/>
          </cell>
          <cell r="AX143" t="str">
            <v/>
          </cell>
          <cell r="AY143" t="str">
            <v/>
          </cell>
          <cell r="AZ143" t="str">
            <v/>
          </cell>
          <cell r="BA143" t="str">
            <v/>
          </cell>
          <cell r="BB143" t="str">
            <v/>
          </cell>
          <cell r="BC143" t="str">
            <v/>
          </cell>
          <cell r="BD143" t="str">
            <v/>
          </cell>
          <cell r="BE143" t="str">
            <v/>
          </cell>
          <cell r="BF143" t="str">
            <v/>
          </cell>
          <cell r="BG143" t="str">
            <v/>
          </cell>
          <cell r="BH143" t="str">
            <v/>
          </cell>
          <cell r="BI143" t="str">
            <v/>
          </cell>
          <cell r="BJ143" t="str">
            <v/>
          </cell>
          <cell r="BK143" t="str">
            <v/>
          </cell>
          <cell r="BL143"/>
          <cell r="BM143"/>
          <cell r="BN143" t="str">
            <v/>
          </cell>
          <cell r="BO143" t="str">
            <v/>
          </cell>
          <cell r="BP143" t="str">
            <v/>
          </cell>
          <cell r="BQ143" t="str">
            <v/>
          </cell>
          <cell r="BR143" t="str">
            <v/>
          </cell>
          <cell r="BS143" t="str">
            <v/>
          </cell>
          <cell r="BT143" t="str">
            <v/>
          </cell>
          <cell r="BU143" t="str">
            <v/>
          </cell>
          <cell r="BV143" t="str">
            <v/>
          </cell>
          <cell r="BW143" t="str">
            <v/>
          </cell>
          <cell r="BX143" t="str">
            <v/>
          </cell>
          <cell r="BY143" t="str">
            <v/>
          </cell>
          <cell r="BZ143" t="str">
            <v/>
          </cell>
          <cell r="CA143" t="str">
            <v/>
          </cell>
          <cell r="CB143" t="str">
            <v/>
          </cell>
          <cell r="CC143" t="str">
            <v/>
          </cell>
          <cell r="CD143" t="str">
            <v/>
          </cell>
          <cell r="CE143" t="str">
            <v/>
          </cell>
          <cell r="CF143" t="str">
            <v/>
          </cell>
          <cell r="CG143" t="str">
            <v/>
          </cell>
          <cell r="CH143" t="str">
            <v/>
          </cell>
          <cell r="CI143" t="str">
            <v/>
          </cell>
          <cell r="CJ143" t="str">
            <v/>
          </cell>
          <cell r="CK143" t="str">
            <v/>
          </cell>
          <cell r="CL143" t="str">
            <v/>
          </cell>
          <cell r="CM143" t="str">
            <v/>
          </cell>
          <cell r="CN143" t="str">
            <v/>
          </cell>
          <cell r="CO143" t="str">
            <v/>
          </cell>
          <cell r="CP143" t="str">
            <v/>
          </cell>
          <cell r="CQ143" t="str">
            <v/>
          </cell>
          <cell r="CR143" t="str">
            <v/>
          </cell>
          <cell r="CS143" t="str">
            <v>Nota 1: Este solo es un Análisis de Precios Unitario de referencia. De ser necesario, se debe ajustar a las particularidades de cada proyecto.
Nota 2: Cuando se trate de Análisis de precios unitarios correspondientes a ítems de la propuesta económica apro</v>
          </cell>
          <cell r="CT143" t="str">
            <v>E</v>
          </cell>
        </row>
        <row r="144">
          <cell r="C144" t="str">
            <v>411,4</v>
          </cell>
          <cell r="D144" t="str">
            <v>L</v>
          </cell>
          <cell r="E144" t="str">
            <v xml:space="preserve">EMULSIÓN ASFÁLTICA DE ROTURA LENTA CRL-57h </v>
          </cell>
          <cell r="F144" t="str">
            <v>HERMENINV</v>
          </cell>
          <cell r="G144">
            <v>0</v>
          </cell>
          <cell r="H144" t="str">
            <v/>
          </cell>
          <cell r="I144" t="str">
            <v/>
          </cell>
          <cell r="J144" t="str">
            <v/>
          </cell>
          <cell r="K144" t="str">
            <v/>
          </cell>
          <cell r="L144" t="str">
            <v/>
          </cell>
          <cell r="M144" t="str">
            <v/>
          </cell>
          <cell r="N144" t="str">
            <v/>
          </cell>
          <cell r="O144" t="str">
            <v/>
          </cell>
          <cell r="P144" t="str">
            <v/>
          </cell>
          <cell r="Q144" t="str">
            <v/>
          </cell>
          <cell r="R144" t="str">
            <v/>
          </cell>
          <cell r="S144" t="str">
            <v/>
          </cell>
          <cell r="T144" t="str">
            <v/>
          </cell>
          <cell r="U144" t="str">
            <v/>
          </cell>
          <cell r="V144" t="str">
            <v/>
          </cell>
          <cell r="W144" t="str">
            <v/>
          </cell>
          <cell r="X144" t="str">
            <v/>
          </cell>
          <cell r="Y144" t="str">
            <v/>
          </cell>
          <cell r="Z144" t="str">
            <v/>
          </cell>
          <cell r="AA144" t="str">
            <v/>
          </cell>
          <cell r="AB144" t="str">
            <v/>
          </cell>
          <cell r="AC144" t="str">
            <v/>
          </cell>
          <cell r="AD144" t="str">
            <v/>
          </cell>
          <cell r="AE144" t="str">
            <v/>
          </cell>
          <cell r="AF144" t="str">
            <v/>
          </cell>
          <cell r="AG144" t="str">
            <v/>
          </cell>
          <cell r="AH144" t="str">
            <v>B020014</v>
          </cell>
          <cell r="AI144">
            <v>1</v>
          </cell>
          <cell r="AJ144" t="str">
            <v/>
          </cell>
          <cell r="AK144" t="str">
            <v/>
          </cell>
          <cell r="AL144" t="str">
            <v/>
          </cell>
          <cell r="AM144" t="str">
            <v/>
          </cell>
          <cell r="AN144" t="str">
            <v/>
          </cell>
          <cell r="AO144" t="str">
            <v/>
          </cell>
          <cell r="AP144" t="str">
            <v/>
          </cell>
          <cell r="AQ144" t="str">
            <v/>
          </cell>
          <cell r="AR144" t="str">
            <v/>
          </cell>
          <cell r="AS144" t="str">
            <v/>
          </cell>
          <cell r="AT144" t="str">
            <v/>
          </cell>
          <cell r="AU144" t="str">
            <v/>
          </cell>
          <cell r="AV144" t="str">
            <v/>
          </cell>
          <cell r="AW144" t="str">
            <v/>
          </cell>
          <cell r="AX144" t="str">
            <v/>
          </cell>
          <cell r="AY144" t="str">
            <v/>
          </cell>
          <cell r="AZ144" t="str">
            <v/>
          </cell>
          <cell r="BA144" t="str">
            <v/>
          </cell>
          <cell r="BB144" t="str">
            <v/>
          </cell>
          <cell r="BC144" t="str">
            <v/>
          </cell>
          <cell r="BD144" t="str">
            <v/>
          </cell>
          <cell r="BE144" t="str">
            <v/>
          </cell>
          <cell r="BF144" t="str">
            <v/>
          </cell>
          <cell r="BG144" t="str">
            <v/>
          </cell>
          <cell r="BH144" t="str">
            <v/>
          </cell>
          <cell r="BI144" t="str">
            <v/>
          </cell>
          <cell r="BJ144" t="str">
            <v/>
          </cell>
          <cell r="BK144" t="str">
            <v/>
          </cell>
          <cell r="BL144"/>
          <cell r="BM144"/>
          <cell r="BN144" t="str">
            <v/>
          </cell>
          <cell r="BO144" t="str">
            <v/>
          </cell>
          <cell r="BP144" t="str">
            <v/>
          </cell>
          <cell r="BQ144" t="str">
            <v/>
          </cell>
          <cell r="BR144" t="str">
            <v/>
          </cell>
          <cell r="BS144" t="str">
            <v/>
          </cell>
          <cell r="BT144" t="str">
            <v/>
          </cell>
          <cell r="BU144" t="str">
            <v/>
          </cell>
          <cell r="BV144" t="str">
            <v/>
          </cell>
          <cell r="BW144" t="str">
            <v/>
          </cell>
          <cell r="BX144" t="str">
            <v/>
          </cell>
          <cell r="BY144" t="str">
            <v/>
          </cell>
          <cell r="BZ144" t="str">
            <v/>
          </cell>
          <cell r="CA144" t="str">
            <v/>
          </cell>
          <cell r="CB144" t="str">
            <v/>
          </cell>
          <cell r="CC144" t="str">
            <v/>
          </cell>
          <cell r="CD144" t="str">
            <v/>
          </cell>
          <cell r="CE144" t="str">
            <v/>
          </cell>
          <cell r="CF144" t="str">
            <v/>
          </cell>
          <cell r="CG144" t="str">
            <v/>
          </cell>
          <cell r="CH144" t="str">
            <v/>
          </cell>
          <cell r="CI144" t="str">
            <v/>
          </cell>
          <cell r="CJ144" t="str">
            <v/>
          </cell>
          <cell r="CK144" t="str">
            <v/>
          </cell>
          <cell r="CL144" t="str">
            <v/>
          </cell>
          <cell r="CM144" t="str">
            <v/>
          </cell>
          <cell r="CN144" t="str">
            <v/>
          </cell>
          <cell r="CO144" t="str">
            <v/>
          </cell>
          <cell r="CP144" t="str">
            <v/>
          </cell>
          <cell r="CQ144" t="str">
            <v/>
          </cell>
          <cell r="CR144" t="str">
            <v/>
          </cell>
          <cell r="CS144" t="str">
            <v>Nota 1: Este solo es un Análisis de Precios Unitario de referencia. De ser necesario, se debe ajustar a las particularidades de cada proyecto.
Nota 2: Cuando se trate de Análisis de precios unitarios correspondientes a ítems de la propuesta económica apro</v>
          </cell>
          <cell r="CT144" t="str">
            <v>E</v>
          </cell>
        </row>
        <row r="145">
          <cell r="C145" t="str">
            <v>411,5</v>
          </cell>
          <cell r="D145" t="str">
            <v>L</v>
          </cell>
          <cell r="E145" t="str">
            <v xml:space="preserve">EMULSIÓN ASFÁLTICA DE ROTURA RAPIDA CRR-60 </v>
          </cell>
          <cell r="F145" t="str">
            <v>HERMENINV</v>
          </cell>
          <cell r="G145">
            <v>0</v>
          </cell>
          <cell r="H145" t="str">
            <v/>
          </cell>
          <cell r="I145" t="str">
            <v/>
          </cell>
          <cell r="J145" t="str">
            <v/>
          </cell>
          <cell r="K145" t="str">
            <v/>
          </cell>
          <cell r="L145" t="str">
            <v/>
          </cell>
          <cell r="M145" t="str">
            <v/>
          </cell>
          <cell r="N145" t="str">
            <v/>
          </cell>
          <cell r="O145" t="str">
            <v/>
          </cell>
          <cell r="P145" t="str">
            <v/>
          </cell>
          <cell r="Q145" t="str">
            <v/>
          </cell>
          <cell r="R145" t="str">
            <v/>
          </cell>
          <cell r="S145" t="str">
            <v/>
          </cell>
          <cell r="T145" t="str">
            <v/>
          </cell>
          <cell r="U145" t="str">
            <v/>
          </cell>
          <cell r="V145" t="str">
            <v/>
          </cell>
          <cell r="W145" t="str">
            <v/>
          </cell>
          <cell r="X145" t="str">
            <v/>
          </cell>
          <cell r="Y145" t="str">
            <v/>
          </cell>
          <cell r="Z145" t="str">
            <v/>
          </cell>
          <cell r="AA145" t="str">
            <v/>
          </cell>
          <cell r="AB145" t="str">
            <v/>
          </cell>
          <cell r="AC145" t="str">
            <v/>
          </cell>
          <cell r="AD145" t="str">
            <v/>
          </cell>
          <cell r="AE145" t="str">
            <v/>
          </cell>
          <cell r="AF145" t="str">
            <v/>
          </cell>
          <cell r="AG145" t="str">
            <v/>
          </cell>
          <cell r="AH145" t="str">
            <v>B020007</v>
          </cell>
          <cell r="AI145">
            <v>1</v>
          </cell>
          <cell r="AJ145" t="str">
            <v/>
          </cell>
          <cell r="AK145" t="str">
            <v/>
          </cell>
          <cell r="AL145" t="str">
            <v/>
          </cell>
          <cell r="AM145" t="str">
            <v/>
          </cell>
          <cell r="AN145" t="str">
            <v/>
          </cell>
          <cell r="AO145" t="str">
            <v/>
          </cell>
          <cell r="AP145" t="str">
            <v/>
          </cell>
          <cell r="AQ145" t="str">
            <v/>
          </cell>
          <cell r="AR145" t="str">
            <v/>
          </cell>
          <cell r="AS145" t="str">
            <v/>
          </cell>
          <cell r="AT145" t="str">
            <v/>
          </cell>
          <cell r="AU145" t="str">
            <v/>
          </cell>
          <cell r="AV145" t="str">
            <v/>
          </cell>
          <cell r="AW145" t="str">
            <v/>
          </cell>
          <cell r="AX145" t="str">
            <v/>
          </cell>
          <cell r="AY145" t="str">
            <v/>
          </cell>
          <cell r="AZ145" t="str">
            <v/>
          </cell>
          <cell r="BA145" t="str">
            <v/>
          </cell>
          <cell r="BB145" t="str">
            <v/>
          </cell>
          <cell r="BC145" t="str">
            <v/>
          </cell>
          <cell r="BD145" t="str">
            <v/>
          </cell>
          <cell r="BE145" t="str">
            <v/>
          </cell>
          <cell r="BF145" t="str">
            <v/>
          </cell>
          <cell r="BG145" t="str">
            <v/>
          </cell>
          <cell r="BH145" t="str">
            <v/>
          </cell>
          <cell r="BI145" t="str">
            <v/>
          </cell>
          <cell r="BJ145" t="str">
            <v/>
          </cell>
          <cell r="BK145" t="str">
            <v/>
          </cell>
          <cell r="BL145"/>
          <cell r="BM145"/>
          <cell r="BN145" t="str">
            <v/>
          </cell>
          <cell r="BO145" t="str">
            <v/>
          </cell>
          <cell r="BP145" t="str">
            <v/>
          </cell>
          <cell r="BQ145" t="str">
            <v/>
          </cell>
          <cell r="BR145" t="str">
            <v/>
          </cell>
          <cell r="BS145" t="str">
            <v/>
          </cell>
          <cell r="BT145" t="str">
            <v/>
          </cell>
          <cell r="BU145" t="str">
            <v/>
          </cell>
          <cell r="BV145" t="str">
            <v/>
          </cell>
          <cell r="BW145" t="str">
            <v/>
          </cell>
          <cell r="BX145" t="str">
            <v/>
          </cell>
          <cell r="BY145" t="str">
            <v/>
          </cell>
          <cell r="BZ145" t="str">
            <v/>
          </cell>
          <cell r="CA145" t="str">
            <v/>
          </cell>
          <cell r="CB145" t="str">
            <v/>
          </cell>
          <cell r="CC145" t="str">
            <v/>
          </cell>
          <cell r="CD145" t="str">
            <v/>
          </cell>
          <cell r="CE145" t="str">
            <v/>
          </cell>
          <cell r="CF145" t="str">
            <v/>
          </cell>
          <cell r="CG145" t="str">
            <v/>
          </cell>
          <cell r="CH145" t="str">
            <v/>
          </cell>
          <cell r="CI145" t="str">
            <v/>
          </cell>
          <cell r="CJ145" t="str">
            <v/>
          </cell>
          <cell r="CK145" t="str">
            <v/>
          </cell>
          <cell r="CL145" t="str">
            <v/>
          </cell>
          <cell r="CM145" t="str">
            <v/>
          </cell>
          <cell r="CN145" t="str">
            <v/>
          </cell>
          <cell r="CO145" t="str">
            <v/>
          </cell>
          <cell r="CP145" t="str">
            <v/>
          </cell>
          <cell r="CQ145" t="str">
            <v/>
          </cell>
          <cell r="CR145" t="str">
            <v/>
          </cell>
          <cell r="CS145" t="str">
            <v>Nota 1: Este solo es un Análisis de Precios Unitario de referencia. De ser necesario, se debe ajustar a las particularidades de cada proyecto.
Nota 2: Cuando se trate de Análisis de precios unitarios correspondientes a ítems de la propuesta económica apro</v>
          </cell>
          <cell r="CT145" t="str">
            <v>E</v>
          </cell>
        </row>
        <row r="146">
          <cell r="C146" t="str">
            <v>411,6</v>
          </cell>
          <cell r="D146" t="str">
            <v>L</v>
          </cell>
          <cell r="E146" t="str">
            <v>EMULSIÓN ASFÁLTICA DE ROTURA RAPIDA CRR-65</v>
          </cell>
          <cell r="F146" t="str">
            <v>HERMENINV</v>
          </cell>
          <cell r="G146">
            <v>0</v>
          </cell>
          <cell r="H146" t="str">
            <v/>
          </cell>
          <cell r="I146" t="str">
            <v/>
          </cell>
          <cell r="J146" t="str">
            <v/>
          </cell>
          <cell r="K146" t="str">
            <v/>
          </cell>
          <cell r="L146" t="str">
            <v/>
          </cell>
          <cell r="M146" t="str">
            <v/>
          </cell>
          <cell r="N146" t="str">
            <v/>
          </cell>
          <cell r="O146" t="str">
            <v/>
          </cell>
          <cell r="P146" t="str">
            <v/>
          </cell>
          <cell r="Q146" t="str">
            <v/>
          </cell>
          <cell r="R146" t="str">
            <v/>
          </cell>
          <cell r="S146" t="str">
            <v/>
          </cell>
          <cell r="T146" t="str">
            <v/>
          </cell>
          <cell r="U146" t="str">
            <v/>
          </cell>
          <cell r="V146" t="str">
            <v/>
          </cell>
          <cell r="W146" t="str">
            <v/>
          </cell>
          <cell r="X146" t="str">
            <v/>
          </cell>
          <cell r="Y146" t="str">
            <v/>
          </cell>
          <cell r="Z146" t="str">
            <v/>
          </cell>
          <cell r="AA146" t="str">
            <v/>
          </cell>
          <cell r="AB146" t="str">
            <v/>
          </cell>
          <cell r="AC146" t="str">
            <v/>
          </cell>
          <cell r="AD146" t="str">
            <v/>
          </cell>
          <cell r="AE146" t="str">
            <v/>
          </cell>
          <cell r="AF146" t="str">
            <v/>
          </cell>
          <cell r="AG146" t="str">
            <v/>
          </cell>
          <cell r="AH146" t="str">
            <v>B020008</v>
          </cell>
          <cell r="AI146">
            <v>1</v>
          </cell>
          <cell r="AJ146" t="str">
            <v/>
          </cell>
          <cell r="AK146" t="str">
            <v/>
          </cell>
          <cell r="AL146" t="str">
            <v/>
          </cell>
          <cell r="AM146" t="str">
            <v/>
          </cell>
          <cell r="AN146" t="str">
            <v/>
          </cell>
          <cell r="AO146" t="str">
            <v/>
          </cell>
          <cell r="AP146" t="str">
            <v/>
          </cell>
          <cell r="AQ146" t="str">
            <v/>
          </cell>
          <cell r="AR146" t="str">
            <v/>
          </cell>
          <cell r="AS146" t="str">
            <v/>
          </cell>
          <cell r="AT146" t="str">
            <v/>
          </cell>
          <cell r="AU146" t="str">
            <v/>
          </cell>
          <cell r="AV146" t="str">
            <v/>
          </cell>
          <cell r="AW146" t="str">
            <v/>
          </cell>
          <cell r="AX146" t="str">
            <v/>
          </cell>
          <cell r="AY146" t="str">
            <v/>
          </cell>
          <cell r="AZ146" t="str">
            <v/>
          </cell>
          <cell r="BA146" t="str">
            <v/>
          </cell>
          <cell r="BB146" t="str">
            <v/>
          </cell>
          <cell r="BC146" t="str">
            <v/>
          </cell>
          <cell r="BD146" t="str">
            <v/>
          </cell>
          <cell r="BE146" t="str">
            <v/>
          </cell>
          <cell r="BF146" t="str">
            <v/>
          </cell>
          <cell r="BG146" t="str">
            <v/>
          </cell>
          <cell r="BH146" t="str">
            <v/>
          </cell>
          <cell r="BI146" t="str">
            <v/>
          </cell>
          <cell r="BJ146" t="str">
            <v/>
          </cell>
          <cell r="BK146" t="str">
            <v/>
          </cell>
          <cell r="BL146"/>
          <cell r="BM146"/>
          <cell r="BN146" t="str">
            <v/>
          </cell>
          <cell r="BO146" t="str">
            <v/>
          </cell>
          <cell r="BP146" t="str">
            <v/>
          </cell>
          <cell r="BQ146" t="str">
            <v/>
          </cell>
          <cell r="BR146" t="str">
            <v/>
          </cell>
          <cell r="BS146" t="str">
            <v/>
          </cell>
          <cell r="BT146" t="str">
            <v/>
          </cell>
          <cell r="BU146" t="str">
            <v/>
          </cell>
          <cell r="BV146" t="str">
            <v/>
          </cell>
          <cell r="BW146" t="str">
            <v/>
          </cell>
          <cell r="BX146" t="str">
            <v/>
          </cell>
          <cell r="BY146" t="str">
            <v/>
          </cell>
          <cell r="BZ146" t="str">
            <v/>
          </cell>
          <cell r="CA146" t="str">
            <v/>
          </cell>
          <cell r="CB146" t="str">
            <v/>
          </cell>
          <cell r="CC146" t="str">
            <v/>
          </cell>
          <cell r="CD146" t="str">
            <v/>
          </cell>
          <cell r="CE146" t="str">
            <v/>
          </cell>
          <cell r="CF146" t="str">
            <v/>
          </cell>
          <cell r="CG146" t="str">
            <v/>
          </cell>
          <cell r="CH146" t="str">
            <v/>
          </cell>
          <cell r="CI146" t="str">
            <v/>
          </cell>
          <cell r="CJ146" t="str">
            <v/>
          </cell>
          <cell r="CK146" t="str">
            <v/>
          </cell>
          <cell r="CL146" t="str">
            <v/>
          </cell>
          <cell r="CM146" t="str">
            <v/>
          </cell>
          <cell r="CN146" t="str">
            <v/>
          </cell>
          <cell r="CO146" t="str">
            <v/>
          </cell>
          <cell r="CP146" t="str">
            <v/>
          </cell>
          <cell r="CQ146" t="str">
            <v/>
          </cell>
          <cell r="CR146" t="str">
            <v/>
          </cell>
          <cell r="CS146" t="str">
            <v>Nota 1: Este solo es un Análisis de Precios Unitario de referencia. De ser necesario, se debe ajustar a las particularidades de cada proyecto.
Nota 2: Cuando se trate de Análisis de precios unitarios correspondientes a ítems de la propuesta económica apro</v>
          </cell>
          <cell r="CT146" t="str">
            <v>E</v>
          </cell>
        </row>
        <row r="147">
          <cell r="C147" t="str">
            <v>413,1</v>
          </cell>
          <cell r="D147" t="str">
            <v>kg</v>
          </cell>
          <cell r="E147" t="str">
            <v>CEMENTO ASFÁLTICO MODIFICADO CON GRANO DE CAUCHO RECICLADO (GCR) TIPO I</v>
          </cell>
          <cell r="F147" t="str">
            <v>HERMENINV</v>
          </cell>
          <cell r="G147">
            <v>0</v>
          </cell>
          <cell r="H147" t="str">
            <v/>
          </cell>
          <cell r="I147" t="str">
            <v/>
          </cell>
          <cell r="J147" t="str">
            <v/>
          </cell>
          <cell r="K147" t="str">
            <v/>
          </cell>
          <cell r="L147" t="str">
            <v/>
          </cell>
          <cell r="M147" t="str">
            <v/>
          </cell>
          <cell r="N147" t="str">
            <v/>
          </cell>
          <cell r="O147" t="str">
            <v/>
          </cell>
          <cell r="P147" t="str">
            <v/>
          </cell>
          <cell r="Q147" t="str">
            <v/>
          </cell>
          <cell r="R147" t="str">
            <v/>
          </cell>
          <cell r="S147" t="str">
            <v/>
          </cell>
          <cell r="T147" t="str">
            <v/>
          </cell>
          <cell r="U147" t="str">
            <v/>
          </cell>
          <cell r="V147" t="str">
            <v/>
          </cell>
          <cell r="W147" t="str">
            <v/>
          </cell>
          <cell r="X147" t="str">
            <v/>
          </cell>
          <cell r="Y147" t="str">
            <v/>
          </cell>
          <cell r="Z147" t="str">
            <v/>
          </cell>
          <cell r="AA147" t="str">
            <v/>
          </cell>
          <cell r="AB147" t="str">
            <v/>
          </cell>
          <cell r="AC147" t="str">
            <v/>
          </cell>
          <cell r="AD147" t="str">
            <v/>
          </cell>
          <cell r="AE147" t="str">
            <v/>
          </cell>
          <cell r="AF147" t="str">
            <v/>
          </cell>
          <cell r="AG147" t="str">
            <v/>
          </cell>
          <cell r="AH147" t="str">
            <v>B0103551</v>
          </cell>
          <cell r="AI147">
            <v>1</v>
          </cell>
          <cell r="AJ147" t="str">
            <v/>
          </cell>
          <cell r="AK147" t="str">
            <v/>
          </cell>
          <cell r="AL147" t="str">
            <v/>
          </cell>
          <cell r="AM147" t="str">
            <v/>
          </cell>
          <cell r="AN147" t="str">
            <v/>
          </cell>
          <cell r="AO147" t="str">
            <v/>
          </cell>
          <cell r="AP147" t="str">
            <v/>
          </cell>
          <cell r="AQ147" t="str">
            <v/>
          </cell>
          <cell r="AR147" t="str">
            <v/>
          </cell>
          <cell r="AS147" t="str">
            <v/>
          </cell>
          <cell r="AT147" t="str">
            <v/>
          </cell>
          <cell r="AU147" t="str">
            <v/>
          </cell>
          <cell r="AV147" t="str">
            <v/>
          </cell>
          <cell r="AW147" t="str">
            <v/>
          </cell>
          <cell r="AX147" t="str">
            <v/>
          </cell>
          <cell r="AY147" t="str">
            <v/>
          </cell>
          <cell r="AZ147" t="str">
            <v/>
          </cell>
          <cell r="BA147" t="str">
            <v/>
          </cell>
          <cell r="BB147" t="str">
            <v/>
          </cell>
          <cell r="BC147" t="str">
            <v/>
          </cell>
          <cell r="BD147" t="str">
            <v/>
          </cell>
          <cell r="BE147" t="str">
            <v/>
          </cell>
          <cell r="BF147" t="str">
            <v/>
          </cell>
          <cell r="BG147" t="str">
            <v/>
          </cell>
          <cell r="BH147" t="str">
            <v/>
          </cell>
          <cell r="BI147" t="str">
            <v/>
          </cell>
          <cell r="BJ147" t="str">
            <v/>
          </cell>
          <cell r="BK147" t="str">
            <v/>
          </cell>
          <cell r="BL147"/>
          <cell r="BM147"/>
          <cell r="BN147" t="str">
            <v/>
          </cell>
          <cell r="BO147" t="str">
            <v/>
          </cell>
          <cell r="BP147" t="str">
            <v/>
          </cell>
          <cell r="BQ147" t="str">
            <v/>
          </cell>
          <cell r="BR147" t="str">
            <v/>
          </cell>
          <cell r="BS147" t="str">
            <v/>
          </cell>
          <cell r="BT147" t="str">
            <v/>
          </cell>
          <cell r="BU147" t="str">
            <v/>
          </cell>
          <cell r="BV147" t="str">
            <v/>
          </cell>
          <cell r="BW147" t="str">
            <v/>
          </cell>
          <cell r="BX147" t="str">
            <v/>
          </cell>
          <cell r="BY147" t="str">
            <v/>
          </cell>
          <cell r="BZ147" t="str">
            <v/>
          </cell>
          <cell r="CA147" t="str">
            <v/>
          </cell>
          <cell r="CB147" t="str">
            <v/>
          </cell>
          <cell r="CC147" t="str">
            <v/>
          </cell>
          <cell r="CD147" t="str">
            <v/>
          </cell>
          <cell r="CE147" t="str">
            <v/>
          </cell>
          <cell r="CF147" t="str">
            <v/>
          </cell>
          <cell r="CG147" t="str">
            <v/>
          </cell>
          <cell r="CH147" t="str">
            <v/>
          </cell>
          <cell r="CI147" t="str">
            <v/>
          </cell>
          <cell r="CJ147" t="str">
            <v/>
          </cell>
          <cell r="CK147" t="str">
            <v/>
          </cell>
          <cell r="CL147" t="str">
            <v/>
          </cell>
          <cell r="CM147" t="str">
            <v/>
          </cell>
          <cell r="CN147" t="str">
            <v/>
          </cell>
          <cell r="CO147" t="str">
            <v/>
          </cell>
          <cell r="CP147" t="str">
            <v/>
          </cell>
          <cell r="CQ147" t="str">
            <v/>
          </cell>
          <cell r="CR147" t="str">
            <v/>
          </cell>
          <cell r="CS147" t="str">
            <v>Nota 1: Este solo es un Análisis de Precios Unitario de referencia. De ser necesario, se debe ajustar a las particularidades de cada proyecto.
Nota 2: Cuando se trate de Análisis de precios unitarios correspondientes a ítems de la propuesta económica apro</v>
          </cell>
          <cell r="CT147" t="str">
            <v>E</v>
          </cell>
        </row>
        <row r="148">
          <cell r="C148" t="str">
            <v>413,2</v>
          </cell>
          <cell r="D148" t="str">
            <v>kg</v>
          </cell>
          <cell r="E148" t="str">
            <v>CEMENTO ASFÁLTICO MODIFICADO CON GRANO DE CAUCHO (GCR) RECICLADO TIPO II</v>
          </cell>
          <cell r="F148" t="str">
            <v>HERMENINV</v>
          </cell>
          <cell r="G148">
            <v>0</v>
          </cell>
          <cell r="H148" t="str">
            <v/>
          </cell>
          <cell r="I148" t="str">
            <v/>
          </cell>
          <cell r="J148" t="str">
            <v/>
          </cell>
          <cell r="K148" t="str">
            <v/>
          </cell>
          <cell r="L148" t="str">
            <v/>
          </cell>
          <cell r="M148" t="str">
            <v/>
          </cell>
          <cell r="N148" t="str">
            <v/>
          </cell>
          <cell r="O148" t="str">
            <v/>
          </cell>
          <cell r="P148" t="str">
            <v/>
          </cell>
          <cell r="Q148" t="str">
            <v/>
          </cell>
          <cell r="R148" t="str">
            <v/>
          </cell>
          <cell r="S148" t="str">
            <v/>
          </cell>
          <cell r="T148" t="str">
            <v/>
          </cell>
          <cell r="U148" t="str">
            <v/>
          </cell>
          <cell r="V148" t="str">
            <v/>
          </cell>
          <cell r="W148" t="str">
            <v/>
          </cell>
          <cell r="X148" t="str">
            <v/>
          </cell>
          <cell r="Y148" t="str">
            <v/>
          </cell>
          <cell r="Z148" t="str">
            <v/>
          </cell>
          <cell r="AA148" t="str">
            <v/>
          </cell>
          <cell r="AB148" t="str">
            <v/>
          </cell>
          <cell r="AC148" t="str">
            <v/>
          </cell>
          <cell r="AD148" t="str">
            <v/>
          </cell>
          <cell r="AE148" t="str">
            <v/>
          </cell>
          <cell r="AF148" t="str">
            <v/>
          </cell>
          <cell r="AG148" t="str">
            <v/>
          </cell>
          <cell r="AH148" t="str">
            <v>B0103552</v>
          </cell>
          <cell r="AI148">
            <v>1</v>
          </cell>
          <cell r="AJ148" t="str">
            <v/>
          </cell>
          <cell r="AK148" t="str">
            <v/>
          </cell>
          <cell r="AL148" t="str">
            <v/>
          </cell>
          <cell r="AM148" t="str">
            <v/>
          </cell>
          <cell r="AN148" t="str">
            <v/>
          </cell>
          <cell r="AO148" t="str">
            <v/>
          </cell>
          <cell r="AP148" t="str">
            <v/>
          </cell>
          <cell r="AQ148" t="str">
            <v/>
          </cell>
          <cell r="AR148" t="str">
            <v/>
          </cell>
          <cell r="AS148" t="str">
            <v/>
          </cell>
          <cell r="AT148" t="str">
            <v/>
          </cell>
          <cell r="AU148" t="str">
            <v/>
          </cell>
          <cell r="AV148" t="str">
            <v/>
          </cell>
          <cell r="AW148" t="str">
            <v/>
          </cell>
          <cell r="AX148" t="str">
            <v/>
          </cell>
          <cell r="AY148" t="str">
            <v/>
          </cell>
          <cell r="AZ148" t="str">
            <v/>
          </cell>
          <cell r="BA148" t="str">
            <v/>
          </cell>
          <cell r="BB148" t="str">
            <v/>
          </cell>
          <cell r="BC148" t="str">
            <v/>
          </cell>
          <cell r="BD148" t="str">
            <v/>
          </cell>
          <cell r="BE148" t="str">
            <v/>
          </cell>
          <cell r="BF148" t="str">
            <v/>
          </cell>
          <cell r="BG148" t="str">
            <v/>
          </cell>
          <cell r="BH148" t="str">
            <v/>
          </cell>
          <cell r="BI148" t="str">
            <v/>
          </cell>
          <cell r="BJ148" t="str">
            <v/>
          </cell>
          <cell r="BK148" t="str">
            <v/>
          </cell>
          <cell r="BL148"/>
          <cell r="BM148"/>
          <cell r="BN148" t="str">
            <v/>
          </cell>
          <cell r="BO148" t="str">
            <v/>
          </cell>
          <cell r="BP148" t="str">
            <v/>
          </cell>
          <cell r="BQ148" t="str">
            <v/>
          </cell>
          <cell r="BR148" t="str">
            <v/>
          </cell>
          <cell r="BS148" t="str">
            <v/>
          </cell>
          <cell r="BT148" t="str">
            <v/>
          </cell>
          <cell r="BU148" t="str">
            <v/>
          </cell>
          <cell r="BV148" t="str">
            <v/>
          </cell>
          <cell r="BW148" t="str">
            <v/>
          </cell>
          <cell r="BX148" t="str">
            <v/>
          </cell>
          <cell r="BY148" t="str">
            <v/>
          </cell>
          <cell r="BZ148" t="str">
            <v/>
          </cell>
          <cell r="CA148" t="str">
            <v/>
          </cell>
          <cell r="CB148" t="str">
            <v/>
          </cell>
          <cell r="CC148" t="str">
            <v/>
          </cell>
          <cell r="CD148" t="str">
            <v/>
          </cell>
          <cell r="CE148" t="str">
            <v/>
          </cell>
          <cell r="CF148" t="str">
            <v/>
          </cell>
          <cell r="CG148" t="str">
            <v/>
          </cell>
          <cell r="CH148" t="str">
            <v/>
          </cell>
          <cell r="CI148" t="str">
            <v/>
          </cell>
          <cell r="CJ148" t="str">
            <v/>
          </cell>
          <cell r="CK148" t="str">
            <v/>
          </cell>
          <cell r="CL148" t="str">
            <v/>
          </cell>
          <cell r="CM148" t="str">
            <v/>
          </cell>
          <cell r="CN148" t="str">
            <v/>
          </cell>
          <cell r="CO148" t="str">
            <v/>
          </cell>
          <cell r="CP148" t="str">
            <v/>
          </cell>
          <cell r="CQ148" t="str">
            <v/>
          </cell>
          <cell r="CR148" t="str">
            <v/>
          </cell>
          <cell r="CS148" t="str">
            <v>Nota 1: Este solo es un Análisis de Precios Unitario de referencia. De ser necesario, se debe ajustar a las particularidades de cada proyecto.
Nota 2: Cuando se trate de Análisis de precios unitarios correspondientes a ítems de la propuesta económica apro</v>
          </cell>
          <cell r="CT148" t="str">
            <v>E</v>
          </cell>
        </row>
        <row r="149">
          <cell r="C149" t="str">
            <v>413,3</v>
          </cell>
          <cell r="D149" t="str">
            <v>kg</v>
          </cell>
          <cell r="E149" t="str">
            <v xml:space="preserve">CEMENTO ASFÁLTICO MODIFICADO CON GRANO DE CAUCHO RECICLADO (GCR) TIPO III </v>
          </cell>
          <cell r="F149" t="str">
            <v>HERMENINV</v>
          </cell>
          <cell r="G149">
            <v>0</v>
          </cell>
          <cell r="H149" t="str">
            <v/>
          </cell>
          <cell r="I149" t="str">
            <v/>
          </cell>
          <cell r="J149" t="str">
            <v/>
          </cell>
          <cell r="K149" t="str">
            <v/>
          </cell>
          <cell r="L149" t="str">
            <v/>
          </cell>
          <cell r="M149" t="str">
            <v/>
          </cell>
          <cell r="N149" t="str">
            <v/>
          </cell>
          <cell r="O149" t="str">
            <v/>
          </cell>
          <cell r="P149" t="str">
            <v/>
          </cell>
          <cell r="Q149" t="str">
            <v/>
          </cell>
          <cell r="R149" t="str">
            <v/>
          </cell>
          <cell r="S149" t="str">
            <v/>
          </cell>
          <cell r="T149" t="str">
            <v/>
          </cell>
          <cell r="U149" t="str">
            <v/>
          </cell>
          <cell r="V149" t="str">
            <v/>
          </cell>
          <cell r="W149" t="str">
            <v/>
          </cell>
          <cell r="X149" t="str">
            <v/>
          </cell>
          <cell r="Y149" t="str">
            <v/>
          </cell>
          <cell r="Z149" t="str">
            <v/>
          </cell>
          <cell r="AA149" t="str">
            <v/>
          </cell>
          <cell r="AB149" t="str">
            <v/>
          </cell>
          <cell r="AC149" t="str">
            <v/>
          </cell>
          <cell r="AD149" t="str">
            <v/>
          </cell>
          <cell r="AE149" t="str">
            <v/>
          </cell>
          <cell r="AF149" t="str">
            <v/>
          </cell>
          <cell r="AG149" t="str">
            <v/>
          </cell>
          <cell r="AH149" t="str">
            <v>B0103553</v>
          </cell>
          <cell r="AI149">
            <v>1</v>
          </cell>
          <cell r="AJ149" t="str">
            <v/>
          </cell>
          <cell r="AK149" t="str">
            <v/>
          </cell>
          <cell r="AL149" t="str">
            <v/>
          </cell>
          <cell r="AM149" t="str">
            <v/>
          </cell>
          <cell r="AN149" t="str">
            <v/>
          </cell>
          <cell r="AO149" t="str">
            <v/>
          </cell>
          <cell r="AP149" t="str">
            <v/>
          </cell>
          <cell r="AQ149" t="str">
            <v/>
          </cell>
          <cell r="AR149" t="str">
            <v/>
          </cell>
          <cell r="AS149" t="str">
            <v/>
          </cell>
          <cell r="AT149" t="str">
            <v/>
          </cell>
          <cell r="AU149" t="str">
            <v/>
          </cell>
          <cell r="AV149" t="str">
            <v/>
          </cell>
          <cell r="AW149" t="str">
            <v/>
          </cell>
          <cell r="AX149" t="str">
            <v/>
          </cell>
          <cell r="AY149" t="str">
            <v/>
          </cell>
          <cell r="AZ149" t="str">
            <v/>
          </cell>
          <cell r="BA149" t="str">
            <v/>
          </cell>
          <cell r="BB149" t="str">
            <v/>
          </cell>
          <cell r="BC149" t="str">
            <v/>
          </cell>
          <cell r="BD149" t="str">
            <v/>
          </cell>
          <cell r="BE149" t="str">
            <v/>
          </cell>
          <cell r="BF149" t="str">
            <v/>
          </cell>
          <cell r="BG149" t="str">
            <v/>
          </cell>
          <cell r="BH149" t="str">
            <v/>
          </cell>
          <cell r="BI149" t="str">
            <v/>
          </cell>
          <cell r="BJ149" t="str">
            <v/>
          </cell>
          <cell r="BK149" t="str">
            <v/>
          </cell>
          <cell r="BL149"/>
          <cell r="BM149"/>
          <cell r="BN149" t="str">
            <v/>
          </cell>
          <cell r="BO149" t="str">
            <v/>
          </cell>
          <cell r="BP149" t="str">
            <v/>
          </cell>
          <cell r="BQ149" t="str">
            <v/>
          </cell>
          <cell r="BR149" t="str">
            <v/>
          </cell>
          <cell r="BS149" t="str">
            <v/>
          </cell>
          <cell r="BT149" t="str">
            <v/>
          </cell>
          <cell r="BU149" t="str">
            <v/>
          </cell>
          <cell r="BV149" t="str">
            <v/>
          </cell>
          <cell r="BW149" t="str">
            <v/>
          </cell>
          <cell r="BX149" t="str">
            <v/>
          </cell>
          <cell r="BY149" t="str">
            <v/>
          </cell>
          <cell r="BZ149" t="str">
            <v/>
          </cell>
          <cell r="CA149" t="str">
            <v/>
          </cell>
          <cell r="CB149" t="str">
            <v/>
          </cell>
          <cell r="CC149" t="str">
            <v/>
          </cell>
          <cell r="CD149" t="str">
            <v/>
          </cell>
          <cell r="CE149" t="str">
            <v/>
          </cell>
          <cell r="CF149" t="str">
            <v/>
          </cell>
          <cell r="CG149" t="str">
            <v/>
          </cell>
          <cell r="CH149" t="str">
            <v/>
          </cell>
          <cell r="CI149" t="str">
            <v/>
          </cell>
          <cell r="CJ149" t="str">
            <v/>
          </cell>
          <cell r="CK149" t="str">
            <v/>
          </cell>
          <cell r="CL149" t="str">
            <v/>
          </cell>
          <cell r="CM149" t="str">
            <v/>
          </cell>
          <cell r="CN149" t="str">
            <v/>
          </cell>
          <cell r="CO149" t="str">
            <v/>
          </cell>
          <cell r="CP149" t="str">
            <v/>
          </cell>
          <cell r="CQ149" t="str">
            <v/>
          </cell>
          <cell r="CR149" t="str">
            <v/>
          </cell>
          <cell r="CS149" t="str">
            <v>Nota 1: Este solo es un Análisis de Precios Unitario de referencia. De ser necesario, se debe ajustar a las particularidades de cada proyecto.
Nota 2: Cuando se trate de Análisis de precios unitarios correspondientes a ítems de la propuesta económica apro</v>
          </cell>
          <cell r="CT149" t="str">
            <v>E</v>
          </cell>
        </row>
        <row r="150">
          <cell r="C150" t="str">
            <v>414,1</v>
          </cell>
          <cell r="D150" t="str">
            <v>kg</v>
          </cell>
          <cell r="E150" t="str">
            <v xml:space="preserve">CEMENTO ASFÁLTICO MODIFICADO CON POLIMEROS TIPO CAM-4 </v>
          </cell>
          <cell r="F150" t="str">
            <v>HERMENINV</v>
          </cell>
          <cell r="G150">
            <v>0</v>
          </cell>
          <cell r="H150" t="str">
            <v/>
          </cell>
          <cell r="I150" t="str">
            <v/>
          </cell>
          <cell r="J150" t="str">
            <v/>
          </cell>
          <cell r="K150" t="str">
            <v/>
          </cell>
          <cell r="L150" t="str">
            <v/>
          </cell>
          <cell r="M150" t="str">
            <v/>
          </cell>
          <cell r="N150" t="str">
            <v/>
          </cell>
          <cell r="O150" t="str">
            <v/>
          </cell>
          <cell r="P150" t="str">
            <v/>
          </cell>
          <cell r="Q150" t="str">
            <v/>
          </cell>
          <cell r="R150" t="str">
            <v/>
          </cell>
          <cell r="S150" t="str">
            <v/>
          </cell>
          <cell r="T150" t="str">
            <v/>
          </cell>
          <cell r="U150" t="str">
            <v/>
          </cell>
          <cell r="V150" t="str">
            <v/>
          </cell>
          <cell r="W150" t="str">
            <v/>
          </cell>
          <cell r="X150" t="str">
            <v/>
          </cell>
          <cell r="Y150" t="str">
            <v/>
          </cell>
          <cell r="Z150" t="str">
            <v/>
          </cell>
          <cell r="AA150" t="str">
            <v/>
          </cell>
          <cell r="AB150" t="str">
            <v/>
          </cell>
          <cell r="AC150" t="str">
            <v/>
          </cell>
          <cell r="AD150" t="str">
            <v/>
          </cell>
          <cell r="AE150" t="str">
            <v/>
          </cell>
          <cell r="AF150" t="str">
            <v/>
          </cell>
          <cell r="AG150" t="str">
            <v/>
          </cell>
          <cell r="AH150" t="str">
            <v>B0103540</v>
          </cell>
          <cell r="AI150">
            <v>1</v>
          </cell>
          <cell r="AJ150" t="str">
            <v/>
          </cell>
          <cell r="AK150" t="str">
            <v/>
          </cell>
          <cell r="AL150" t="str">
            <v/>
          </cell>
          <cell r="AM150" t="str">
            <v/>
          </cell>
          <cell r="AN150" t="str">
            <v/>
          </cell>
          <cell r="AO150" t="str">
            <v/>
          </cell>
          <cell r="AP150" t="str">
            <v/>
          </cell>
          <cell r="AQ150" t="str">
            <v/>
          </cell>
          <cell r="AR150" t="str">
            <v/>
          </cell>
          <cell r="AS150" t="str">
            <v/>
          </cell>
          <cell r="AT150" t="str">
            <v/>
          </cell>
          <cell r="AU150" t="str">
            <v/>
          </cell>
          <cell r="AV150" t="str">
            <v/>
          </cell>
          <cell r="AW150" t="str">
            <v/>
          </cell>
          <cell r="AX150" t="str">
            <v/>
          </cell>
          <cell r="AY150" t="str">
            <v/>
          </cell>
          <cell r="AZ150" t="str">
            <v/>
          </cell>
          <cell r="BA150" t="str">
            <v/>
          </cell>
          <cell r="BB150" t="str">
            <v/>
          </cell>
          <cell r="BC150" t="str">
            <v/>
          </cell>
          <cell r="BD150" t="str">
            <v/>
          </cell>
          <cell r="BE150" t="str">
            <v/>
          </cell>
          <cell r="BF150" t="str">
            <v/>
          </cell>
          <cell r="BG150" t="str">
            <v/>
          </cell>
          <cell r="BH150" t="str">
            <v/>
          </cell>
          <cell r="BI150" t="str">
            <v/>
          </cell>
          <cell r="BJ150" t="str">
            <v/>
          </cell>
          <cell r="BK150" t="str">
            <v/>
          </cell>
          <cell r="BL150"/>
          <cell r="BM150"/>
          <cell r="BN150" t="str">
            <v/>
          </cell>
          <cell r="BO150" t="str">
            <v/>
          </cell>
          <cell r="BP150" t="str">
            <v/>
          </cell>
          <cell r="BQ150" t="str">
            <v/>
          </cell>
          <cell r="BR150" t="str">
            <v/>
          </cell>
          <cell r="BS150" t="str">
            <v/>
          </cell>
          <cell r="BT150" t="str">
            <v/>
          </cell>
          <cell r="BU150" t="str">
            <v/>
          </cell>
          <cell r="BV150" t="str">
            <v/>
          </cell>
          <cell r="BW150" t="str">
            <v/>
          </cell>
          <cell r="BX150" t="str">
            <v/>
          </cell>
          <cell r="BY150" t="str">
            <v/>
          </cell>
          <cell r="BZ150" t="str">
            <v/>
          </cell>
          <cell r="CA150" t="str">
            <v/>
          </cell>
          <cell r="CB150" t="str">
            <v/>
          </cell>
          <cell r="CC150" t="str">
            <v/>
          </cell>
          <cell r="CD150" t="str">
            <v/>
          </cell>
          <cell r="CE150" t="str">
            <v/>
          </cell>
          <cell r="CF150" t="str">
            <v/>
          </cell>
          <cell r="CG150" t="str">
            <v/>
          </cell>
          <cell r="CH150" t="str">
            <v/>
          </cell>
          <cell r="CI150" t="str">
            <v/>
          </cell>
          <cell r="CJ150" t="str">
            <v/>
          </cell>
          <cell r="CK150" t="str">
            <v/>
          </cell>
          <cell r="CL150" t="str">
            <v/>
          </cell>
          <cell r="CM150" t="str">
            <v/>
          </cell>
          <cell r="CN150" t="str">
            <v/>
          </cell>
          <cell r="CO150" t="str">
            <v/>
          </cell>
          <cell r="CP150" t="str">
            <v/>
          </cell>
          <cell r="CQ150" t="str">
            <v/>
          </cell>
          <cell r="CR150" t="str">
            <v/>
          </cell>
          <cell r="CS150" t="str">
            <v>Nota 1: Este solo es un Análisis de Precios Unitario de referencia. De ser necesario, se debe ajustar a las particularidades de cada proyecto.
Nota 2: Cuando se trate de Análisis de precios unitarios correspondientes a ítems de la propuesta económica apro</v>
          </cell>
          <cell r="CT150" t="str">
            <v>E</v>
          </cell>
        </row>
        <row r="151">
          <cell r="C151" t="str">
            <v>414,2</v>
          </cell>
          <cell r="D151" t="str">
            <v>kg</v>
          </cell>
          <cell r="E151" t="str">
            <v xml:space="preserve">CEMENTO ASFALTICO MODIFICADO CON POLIMEROS TIPO CAM-2 </v>
          </cell>
          <cell r="F151" t="str">
            <v>HERMENINV</v>
          </cell>
          <cell r="G151">
            <v>0</v>
          </cell>
          <cell r="H151" t="str">
            <v/>
          </cell>
          <cell r="I151" t="str">
            <v/>
          </cell>
          <cell r="J151" t="str">
            <v/>
          </cell>
          <cell r="K151" t="str">
            <v/>
          </cell>
          <cell r="L151" t="str">
            <v/>
          </cell>
          <cell r="M151" t="str">
            <v/>
          </cell>
          <cell r="N151" t="str">
            <v/>
          </cell>
          <cell r="O151" t="str">
            <v/>
          </cell>
          <cell r="P151" t="str">
            <v/>
          </cell>
          <cell r="Q151" t="str">
            <v/>
          </cell>
          <cell r="R151" t="str">
            <v/>
          </cell>
          <cell r="S151" t="str">
            <v/>
          </cell>
          <cell r="T151" t="str">
            <v/>
          </cell>
          <cell r="U151" t="str">
            <v/>
          </cell>
          <cell r="V151" t="str">
            <v/>
          </cell>
          <cell r="W151" t="str">
            <v/>
          </cell>
          <cell r="X151" t="str">
            <v/>
          </cell>
          <cell r="Y151" t="str">
            <v/>
          </cell>
          <cell r="Z151" t="str">
            <v/>
          </cell>
          <cell r="AA151" t="str">
            <v/>
          </cell>
          <cell r="AB151" t="str">
            <v/>
          </cell>
          <cell r="AC151" t="str">
            <v/>
          </cell>
          <cell r="AD151" t="str">
            <v/>
          </cell>
          <cell r="AE151" t="str">
            <v/>
          </cell>
          <cell r="AF151" t="str">
            <v/>
          </cell>
          <cell r="AG151" t="str">
            <v/>
          </cell>
          <cell r="AH151" t="str">
            <v>B0103520</v>
          </cell>
          <cell r="AI151">
            <v>1</v>
          </cell>
          <cell r="AJ151" t="str">
            <v/>
          </cell>
          <cell r="AK151" t="str">
            <v/>
          </cell>
          <cell r="AL151" t="str">
            <v/>
          </cell>
          <cell r="AM151" t="str">
            <v/>
          </cell>
          <cell r="AN151" t="str">
            <v/>
          </cell>
          <cell r="AO151" t="str">
            <v/>
          </cell>
          <cell r="AP151" t="str">
            <v/>
          </cell>
          <cell r="AQ151" t="str">
            <v/>
          </cell>
          <cell r="AR151" t="str">
            <v/>
          </cell>
          <cell r="AS151" t="str">
            <v/>
          </cell>
          <cell r="AT151" t="str">
            <v/>
          </cell>
          <cell r="AU151" t="str">
            <v/>
          </cell>
          <cell r="AV151" t="str">
            <v/>
          </cell>
          <cell r="AW151" t="str">
            <v/>
          </cell>
          <cell r="AX151" t="str">
            <v/>
          </cell>
          <cell r="AY151" t="str">
            <v/>
          </cell>
          <cell r="AZ151" t="str">
            <v/>
          </cell>
          <cell r="BA151" t="str">
            <v/>
          </cell>
          <cell r="BB151" t="str">
            <v/>
          </cell>
          <cell r="BC151" t="str">
            <v/>
          </cell>
          <cell r="BD151" t="str">
            <v/>
          </cell>
          <cell r="BE151" t="str">
            <v/>
          </cell>
          <cell r="BF151" t="str">
            <v/>
          </cell>
          <cell r="BG151" t="str">
            <v/>
          </cell>
          <cell r="BH151" t="str">
            <v/>
          </cell>
          <cell r="BI151" t="str">
            <v/>
          </cell>
          <cell r="BJ151" t="str">
            <v/>
          </cell>
          <cell r="BK151" t="str">
            <v/>
          </cell>
          <cell r="BL151"/>
          <cell r="BM151"/>
          <cell r="BN151" t="str">
            <v/>
          </cell>
          <cell r="BO151" t="str">
            <v/>
          </cell>
          <cell r="BP151" t="str">
            <v/>
          </cell>
          <cell r="BQ151" t="str">
            <v/>
          </cell>
          <cell r="BR151" t="str">
            <v/>
          </cell>
          <cell r="BS151" t="str">
            <v/>
          </cell>
          <cell r="BT151" t="str">
            <v/>
          </cell>
          <cell r="BU151" t="str">
            <v/>
          </cell>
          <cell r="BV151" t="str">
            <v/>
          </cell>
          <cell r="BW151" t="str">
            <v/>
          </cell>
          <cell r="BX151" t="str">
            <v/>
          </cell>
          <cell r="BY151" t="str">
            <v/>
          </cell>
          <cell r="BZ151" t="str">
            <v/>
          </cell>
          <cell r="CA151" t="str">
            <v/>
          </cell>
          <cell r="CB151" t="str">
            <v/>
          </cell>
          <cell r="CC151" t="str">
            <v/>
          </cell>
          <cell r="CD151" t="str">
            <v/>
          </cell>
          <cell r="CE151" t="str">
            <v/>
          </cell>
          <cell r="CF151" t="str">
            <v/>
          </cell>
          <cell r="CG151" t="str">
            <v/>
          </cell>
          <cell r="CH151" t="str">
            <v/>
          </cell>
          <cell r="CI151" t="str">
            <v/>
          </cell>
          <cell r="CJ151" t="str">
            <v/>
          </cell>
          <cell r="CK151" t="str">
            <v/>
          </cell>
          <cell r="CL151" t="str">
            <v/>
          </cell>
          <cell r="CM151" t="str">
            <v/>
          </cell>
          <cell r="CN151" t="str">
            <v/>
          </cell>
          <cell r="CO151" t="str">
            <v/>
          </cell>
          <cell r="CP151" t="str">
            <v/>
          </cell>
          <cell r="CQ151" t="str">
            <v/>
          </cell>
          <cell r="CR151" t="str">
            <v/>
          </cell>
          <cell r="CS151" t="str">
            <v>Nota 1: Este solo es un Análisis de Precios Unitario de referencia. De ser necesario, se debe ajustar a las particularidades de cada proyecto.
Nota 2: Cuando se trate de Análisis de precios unitarios correspondientes a ítems de la propuesta económica apro</v>
          </cell>
          <cell r="CT151" t="str">
            <v>E</v>
          </cell>
        </row>
        <row r="152">
          <cell r="C152" t="str">
            <v>414,3</v>
          </cell>
          <cell r="D152" t="str">
            <v>kg</v>
          </cell>
          <cell r="E152" t="str">
            <v xml:space="preserve">CEMENTO ASFALTICO MODIFIFCADO CON POLIMEROS TIPO CAM-3 </v>
          </cell>
          <cell r="F152" t="str">
            <v>HERMENINV</v>
          </cell>
          <cell r="G152">
            <v>0</v>
          </cell>
          <cell r="H152" t="str">
            <v/>
          </cell>
          <cell r="I152" t="str">
            <v/>
          </cell>
          <cell r="J152" t="str">
            <v/>
          </cell>
          <cell r="K152" t="str">
            <v/>
          </cell>
          <cell r="L152" t="str">
            <v/>
          </cell>
          <cell r="M152" t="str">
            <v/>
          </cell>
          <cell r="N152" t="str">
            <v/>
          </cell>
          <cell r="O152" t="str">
            <v/>
          </cell>
          <cell r="P152" t="str">
            <v/>
          </cell>
          <cell r="Q152" t="str">
            <v/>
          </cell>
          <cell r="R152" t="str">
            <v/>
          </cell>
          <cell r="S152" t="str">
            <v/>
          </cell>
          <cell r="T152" t="str">
            <v/>
          </cell>
          <cell r="U152" t="str">
            <v/>
          </cell>
          <cell r="V152" t="str">
            <v/>
          </cell>
          <cell r="W152" t="str">
            <v/>
          </cell>
          <cell r="X152" t="str">
            <v/>
          </cell>
          <cell r="Y152" t="str">
            <v/>
          </cell>
          <cell r="Z152" t="str">
            <v/>
          </cell>
          <cell r="AA152" t="str">
            <v/>
          </cell>
          <cell r="AB152" t="str">
            <v/>
          </cell>
          <cell r="AC152" t="str">
            <v/>
          </cell>
          <cell r="AD152" t="str">
            <v/>
          </cell>
          <cell r="AE152" t="str">
            <v/>
          </cell>
          <cell r="AF152" t="str">
            <v/>
          </cell>
          <cell r="AG152" t="str">
            <v/>
          </cell>
          <cell r="AH152" t="str">
            <v>B0103530</v>
          </cell>
          <cell r="AI152">
            <v>1</v>
          </cell>
          <cell r="AJ152" t="str">
            <v/>
          </cell>
          <cell r="AK152" t="str">
            <v/>
          </cell>
          <cell r="AL152" t="str">
            <v/>
          </cell>
          <cell r="AM152" t="str">
            <v/>
          </cell>
          <cell r="AN152" t="str">
            <v/>
          </cell>
          <cell r="AO152" t="str">
            <v/>
          </cell>
          <cell r="AP152" t="str">
            <v/>
          </cell>
          <cell r="AQ152" t="str">
            <v/>
          </cell>
          <cell r="AR152" t="str">
            <v/>
          </cell>
          <cell r="AS152" t="str">
            <v/>
          </cell>
          <cell r="AT152" t="str">
            <v/>
          </cell>
          <cell r="AU152" t="str">
            <v/>
          </cell>
          <cell r="AV152" t="str">
            <v/>
          </cell>
          <cell r="AW152" t="str">
            <v/>
          </cell>
          <cell r="AX152" t="str">
            <v/>
          </cell>
          <cell r="AY152" t="str">
            <v/>
          </cell>
          <cell r="AZ152" t="str">
            <v/>
          </cell>
          <cell r="BA152" t="str">
            <v/>
          </cell>
          <cell r="BB152" t="str">
            <v/>
          </cell>
          <cell r="BC152" t="str">
            <v/>
          </cell>
          <cell r="BD152" t="str">
            <v/>
          </cell>
          <cell r="BE152" t="str">
            <v/>
          </cell>
          <cell r="BF152" t="str">
            <v/>
          </cell>
          <cell r="BG152" t="str">
            <v/>
          </cell>
          <cell r="BH152" t="str">
            <v/>
          </cell>
          <cell r="BI152" t="str">
            <v/>
          </cell>
          <cell r="BJ152" t="str">
            <v/>
          </cell>
          <cell r="BK152" t="str">
            <v/>
          </cell>
          <cell r="BL152"/>
          <cell r="BM152"/>
          <cell r="BN152" t="str">
            <v/>
          </cell>
          <cell r="BO152" t="str">
            <v/>
          </cell>
          <cell r="BP152" t="str">
            <v/>
          </cell>
          <cell r="BQ152" t="str">
            <v/>
          </cell>
          <cell r="BR152" t="str">
            <v/>
          </cell>
          <cell r="BS152" t="str">
            <v/>
          </cell>
          <cell r="BT152" t="str">
            <v/>
          </cell>
          <cell r="BU152" t="str">
            <v/>
          </cell>
          <cell r="BV152" t="str">
            <v/>
          </cell>
          <cell r="BW152" t="str">
            <v/>
          </cell>
          <cell r="BX152" t="str">
            <v/>
          </cell>
          <cell r="BY152" t="str">
            <v/>
          </cell>
          <cell r="BZ152" t="str">
            <v/>
          </cell>
          <cell r="CA152" t="str">
            <v/>
          </cell>
          <cell r="CB152" t="str">
            <v/>
          </cell>
          <cell r="CC152" t="str">
            <v/>
          </cell>
          <cell r="CD152" t="str">
            <v/>
          </cell>
          <cell r="CE152" t="str">
            <v/>
          </cell>
          <cell r="CF152" t="str">
            <v/>
          </cell>
          <cell r="CG152" t="str">
            <v/>
          </cell>
          <cell r="CH152" t="str">
            <v/>
          </cell>
          <cell r="CI152" t="str">
            <v/>
          </cell>
          <cell r="CJ152" t="str">
            <v/>
          </cell>
          <cell r="CK152" t="str">
            <v/>
          </cell>
          <cell r="CL152" t="str">
            <v/>
          </cell>
          <cell r="CM152" t="str">
            <v/>
          </cell>
          <cell r="CN152" t="str">
            <v/>
          </cell>
          <cell r="CO152" t="str">
            <v/>
          </cell>
          <cell r="CP152" t="str">
            <v/>
          </cell>
          <cell r="CQ152" t="str">
            <v/>
          </cell>
          <cell r="CR152" t="str">
            <v/>
          </cell>
          <cell r="CS152" t="str">
            <v>Nota 1: Este solo es un Análisis de Precios Unitario de referencia. De ser necesario, se debe ajustar a las particularidades de cada proyecto.
Nota 2: Cuando se trate de Análisis de precios unitarios correspondientes a ítems de la propuesta económica apro</v>
          </cell>
          <cell r="CT152" t="str">
            <v>E</v>
          </cell>
        </row>
        <row r="153">
          <cell r="C153" t="str">
            <v>414,4</v>
          </cell>
          <cell r="D153" t="str">
            <v>kg</v>
          </cell>
          <cell r="E153" t="str">
            <v xml:space="preserve">CEMENTO ASFALTICO MODIFICADO CON POLIMEROS TIPO CAM-5 </v>
          </cell>
          <cell r="F153" t="str">
            <v>HERMENINV</v>
          </cell>
          <cell r="G153">
            <v>0</v>
          </cell>
          <cell r="H153" t="str">
            <v/>
          </cell>
          <cell r="I153" t="str">
            <v/>
          </cell>
          <cell r="J153" t="str">
            <v/>
          </cell>
          <cell r="K153" t="str">
            <v/>
          </cell>
          <cell r="L153" t="str">
            <v/>
          </cell>
          <cell r="M153" t="str">
            <v/>
          </cell>
          <cell r="N153" t="str">
            <v/>
          </cell>
          <cell r="O153" t="str">
            <v/>
          </cell>
          <cell r="P153" t="str">
            <v/>
          </cell>
          <cell r="Q153" t="str">
            <v/>
          </cell>
          <cell r="R153" t="str">
            <v/>
          </cell>
          <cell r="S153" t="str">
            <v/>
          </cell>
          <cell r="T153" t="str">
            <v/>
          </cell>
          <cell r="U153" t="str">
            <v/>
          </cell>
          <cell r="V153" t="str">
            <v/>
          </cell>
          <cell r="W153" t="str">
            <v/>
          </cell>
          <cell r="X153" t="str">
            <v/>
          </cell>
          <cell r="Y153" t="str">
            <v/>
          </cell>
          <cell r="Z153" t="str">
            <v/>
          </cell>
          <cell r="AA153" t="str">
            <v/>
          </cell>
          <cell r="AB153" t="str">
            <v/>
          </cell>
          <cell r="AC153" t="str">
            <v/>
          </cell>
          <cell r="AD153" t="str">
            <v/>
          </cell>
          <cell r="AE153" t="str">
            <v/>
          </cell>
          <cell r="AF153" t="str">
            <v/>
          </cell>
          <cell r="AG153" t="str">
            <v/>
          </cell>
          <cell r="AH153" t="str">
            <v>B0103550</v>
          </cell>
          <cell r="AI153">
            <v>1</v>
          </cell>
          <cell r="AJ153" t="str">
            <v/>
          </cell>
          <cell r="AK153" t="str">
            <v/>
          </cell>
          <cell r="AL153" t="str">
            <v/>
          </cell>
          <cell r="AM153" t="str">
            <v/>
          </cell>
          <cell r="AN153" t="str">
            <v/>
          </cell>
          <cell r="AO153" t="str">
            <v/>
          </cell>
          <cell r="AP153" t="str">
            <v/>
          </cell>
          <cell r="AQ153" t="str">
            <v/>
          </cell>
          <cell r="AR153" t="str">
            <v/>
          </cell>
          <cell r="AS153" t="str">
            <v/>
          </cell>
          <cell r="AT153" t="str">
            <v/>
          </cell>
          <cell r="AU153" t="str">
            <v/>
          </cell>
          <cell r="AV153" t="str">
            <v/>
          </cell>
          <cell r="AW153" t="str">
            <v/>
          </cell>
          <cell r="AX153" t="str">
            <v/>
          </cell>
          <cell r="AY153" t="str">
            <v/>
          </cell>
          <cell r="AZ153" t="str">
            <v/>
          </cell>
          <cell r="BA153" t="str">
            <v/>
          </cell>
          <cell r="BB153" t="str">
            <v/>
          </cell>
          <cell r="BC153" t="str">
            <v/>
          </cell>
          <cell r="BD153" t="str">
            <v/>
          </cell>
          <cell r="BE153" t="str">
            <v/>
          </cell>
          <cell r="BF153" t="str">
            <v/>
          </cell>
          <cell r="BG153" t="str">
            <v/>
          </cell>
          <cell r="BH153" t="str">
            <v/>
          </cell>
          <cell r="BI153" t="str">
            <v/>
          </cell>
          <cell r="BJ153" t="str">
            <v/>
          </cell>
          <cell r="BK153" t="str">
            <v/>
          </cell>
          <cell r="BL153"/>
          <cell r="BM153"/>
          <cell r="BN153" t="str">
            <v/>
          </cell>
          <cell r="BO153" t="str">
            <v/>
          </cell>
          <cell r="BP153" t="str">
            <v/>
          </cell>
          <cell r="BQ153" t="str">
            <v/>
          </cell>
          <cell r="BR153" t="str">
            <v/>
          </cell>
          <cell r="BS153" t="str">
            <v/>
          </cell>
          <cell r="BT153" t="str">
            <v/>
          </cell>
          <cell r="BU153" t="str">
            <v/>
          </cell>
          <cell r="BV153" t="str">
            <v/>
          </cell>
          <cell r="BW153" t="str">
            <v/>
          </cell>
          <cell r="BX153" t="str">
            <v/>
          </cell>
          <cell r="BY153" t="str">
            <v/>
          </cell>
          <cell r="BZ153" t="str">
            <v/>
          </cell>
          <cell r="CA153" t="str">
            <v/>
          </cell>
          <cell r="CB153" t="str">
            <v/>
          </cell>
          <cell r="CC153" t="str">
            <v/>
          </cell>
          <cell r="CD153" t="str">
            <v/>
          </cell>
          <cell r="CE153" t="str">
            <v/>
          </cell>
          <cell r="CF153" t="str">
            <v/>
          </cell>
          <cell r="CG153" t="str">
            <v/>
          </cell>
          <cell r="CH153" t="str">
            <v/>
          </cell>
          <cell r="CI153" t="str">
            <v/>
          </cell>
          <cell r="CJ153" t="str">
            <v/>
          </cell>
          <cell r="CK153" t="str">
            <v/>
          </cell>
          <cell r="CL153" t="str">
            <v/>
          </cell>
          <cell r="CM153" t="str">
            <v/>
          </cell>
          <cell r="CN153" t="str">
            <v/>
          </cell>
          <cell r="CO153" t="str">
            <v/>
          </cell>
          <cell r="CP153" t="str">
            <v/>
          </cell>
          <cell r="CQ153" t="str">
            <v/>
          </cell>
          <cell r="CR153" t="str">
            <v/>
          </cell>
          <cell r="CS153" t="str">
            <v>Nota 1: Este solo es un Análisis de Precios Unitario de referencia. De ser necesario, se debe ajustar a las particularidades de cada proyecto.
Nota 2: Cuando se trate de Análisis de precios unitarios correspondientes a ítems de la propuesta económica apro</v>
          </cell>
          <cell r="CT153" t="str">
            <v>E</v>
          </cell>
        </row>
        <row r="154">
          <cell r="C154" t="str">
            <v>414,5</v>
          </cell>
          <cell r="D154" t="str">
            <v>kg</v>
          </cell>
          <cell r="E154" t="str">
            <v xml:space="preserve">CEMENTO ASFALTICO MODIFICADO CON POLIMEROS TIPO CAM-6 </v>
          </cell>
          <cell r="F154" t="str">
            <v>HERMENINV</v>
          </cell>
          <cell r="G154">
            <v>0</v>
          </cell>
          <cell r="H154" t="str">
            <v/>
          </cell>
          <cell r="I154" t="str">
            <v/>
          </cell>
          <cell r="J154" t="str">
            <v/>
          </cell>
          <cell r="K154" t="str">
            <v/>
          </cell>
          <cell r="L154" t="str">
            <v/>
          </cell>
          <cell r="M154" t="str">
            <v/>
          </cell>
          <cell r="N154" t="str">
            <v/>
          </cell>
          <cell r="O154" t="str">
            <v/>
          </cell>
          <cell r="P154" t="str">
            <v/>
          </cell>
          <cell r="Q154" t="str">
            <v/>
          </cell>
          <cell r="R154" t="str">
            <v/>
          </cell>
          <cell r="S154" t="str">
            <v/>
          </cell>
          <cell r="T154" t="str">
            <v/>
          </cell>
          <cell r="U154" t="str">
            <v/>
          </cell>
          <cell r="V154" t="str">
            <v/>
          </cell>
          <cell r="W154" t="str">
            <v/>
          </cell>
          <cell r="X154" t="str">
            <v/>
          </cell>
          <cell r="Y154" t="str">
            <v/>
          </cell>
          <cell r="Z154" t="str">
            <v/>
          </cell>
          <cell r="AA154" t="str">
            <v/>
          </cell>
          <cell r="AB154" t="str">
            <v/>
          </cell>
          <cell r="AC154" t="str">
            <v/>
          </cell>
          <cell r="AD154" t="str">
            <v/>
          </cell>
          <cell r="AE154" t="str">
            <v/>
          </cell>
          <cell r="AF154" t="str">
            <v/>
          </cell>
          <cell r="AG154" t="str">
            <v/>
          </cell>
          <cell r="AH154" t="str">
            <v>B0103554</v>
          </cell>
          <cell r="AI154">
            <v>1</v>
          </cell>
          <cell r="AJ154" t="str">
            <v/>
          </cell>
          <cell r="AK154" t="str">
            <v/>
          </cell>
          <cell r="AL154" t="str">
            <v/>
          </cell>
          <cell r="AM154" t="str">
            <v/>
          </cell>
          <cell r="AN154" t="str">
            <v/>
          </cell>
          <cell r="AO154" t="str">
            <v/>
          </cell>
          <cell r="AP154" t="str">
            <v/>
          </cell>
          <cell r="AQ154" t="str">
            <v/>
          </cell>
          <cell r="AR154" t="str">
            <v/>
          </cell>
          <cell r="AS154" t="str">
            <v/>
          </cell>
          <cell r="AT154" t="str">
            <v/>
          </cell>
          <cell r="AU154" t="str">
            <v/>
          </cell>
          <cell r="AV154" t="str">
            <v/>
          </cell>
          <cell r="AW154" t="str">
            <v/>
          </cell>
          <cell r="AX154" t="str">
            <v/>
          </cell>
          <cell r="AY154" t="str">
            <v/>
          </cell>
          <cell r="AZ154" t="str">
            <v/>
          </cell>
          <cell r="BA154" t="str">
            <v/>
          </cell>
          <cell r="BB154" t="str">
            <v/>
          </cell>
          <cell r="BC154" t="str">
            <v/>
          </cell>
          <cell r="BD154" t="str">
            <v/>
          </cell>
          <cell r="BE154" t="str">
            <v/>
          </cell>
          <cell r="BF154" t="str">
            <v/>
          </cell>
          <cell r="BG154" t="str">
            <v/>
          </cell>
          <cell r="BH154" t="str">
            <v/>
          </cell>
          <cell r="BI154" t="str">
            <v/>
          </cell>
          <cell r="BJ154" t="str">
            <v/>
          </cell>
          <cell r="BK154" t="str">
            <v/>
          </cell>
          <cell r="BL154"/>
          <cell r="BM154"/>
          <cell r="BN154" t="str">
            <v/>
          </cell>
          <cell r="BO154" t="str">
            <v/>
          </cell>
          <cell r="BP154" t="str">
            <v/>
          </cell>
          <cell r="BQ154" t="str">
            <v/>
          </cell>
          <cell r="BR154" t="str">
            <v/>
          </cell>
          <cell r="BS154" t="str">
            <v/>
          </cell>
          <cell r="BT154" t="str">
            <v/>
          </cell>
          <cell r="BU154" t="str">
            <v/>
          </cell>
          <cell r="BV154" t="str">
            <v/>
          </cell>
          <cell r="BW154" t="str">
            <v/>
          </cell>
          <cell r="BX154" t="str">
            <v/>
          </cell>
          <cell r="BY154" t="str">
            <v/>
          </cell>
          <cell r="BZ154" t="str">
            <v/>
          </cell>
          <cell r="CA154" t="str">
            <v/>
          </cell>
          <cell r="CB154" t="str">
            <v/>
          </cell>
          <cell r="CC154" t="str">
            <v/>
          </cell>
          <cell r="CD154" t="str">
            <v/>
          </cell>
          <cell r="CE154" t="str">
            <v/>
          </cell>
          <cell r="CF154" t="str">
            <v/>
          </cell>
          <cell r="CG154" t="str">
            <v/>
          </cell>
          <cell r="CH154" t="str">
            <v/>
          </cell>
          <cell r="CI154" t="str">
            <v/>
          </cell>
          <cell r="CJ154" t="str">
            <v/>
          </cell>
          <cell r="CK154" t="str">
            <v/>
          </cell>
          <cell r="CL154" t="str">
            <v/>
          </cell>
          <cell r="CM154" t="str">
            <v/>
          </cell>
          <cell r="CN154" t="str">
            <v/>
          </cell>
          <cell r="CO154" t="str">
            <v/>
          </cell>
          <cell r="CP154" t="str">
            <v/>
          </cell>
          <cell r="CQ154" t="str">
            <v/>
          </cell>
          <cell r="CR154" t="str">
            <v/>
          </cell>
          <cell r="CS154" t="str">
            <v>Nota 1: Este solo es un Análisis de Precios Unitario de referencia. De ser necesario, se debe ajustar a las particularidades de cada proyecto.
Nota 2: Cuando se trate de Análisis de precios unitarios correspondientes a ítems de la propuesta económica apro</v>
          </cell>
          <cell r="CT154" t="str">
            <v>E</v>
          </cell>
        </row>
        <row r="155">
          <cell r="C155" t="str">
            <v>414,6</v>
          </cell>
          <cell r="D155" t="str">
            <v>kg</v>
          </cell>
          <cell r="E155" t="str">
            <v xml:space="preserve">CEMENTO ASFALTICO MODIFICADO CON POLIMEROS TIPO CAM-1 </v>
          </cell>
          <cell r="F155" t="str">
            <v>HERMENINV</v>
          </cell>
          <cell r="G155">
            <v>0</v>
          </cell>
          <cell r="H155" t="str">
            <v/>
          </cell>
          <cell r="I155" t="str">
            <v/>
          </cell>
          <cell r="J155" t="str">
            <v/>
          </cell>
          <cell r="K155" t="str">
            <v/>
          </cell>
          <cell r="L155" t="str">
            <v/>
          </cell>
          <cell r="M155" t="str">
            <v/>
          </cell>
          <cell r="N155" t="str">
            <v/>
          </cell>
          <cell r="O155" t="str">
            <v/>
          </cell>
          <cell r="P155" t="str">
            <v/>
          </cell>
          <cell r="Q155" t="str">
            <v/>
          </cell>
          <cell r="R155" t="str">
            <v/>
          </cell>
          <cell r="S155" t="str">
            <v/>
          </cell>
          <cell r="T155" t="str">
            <v/>
          </cell>
          <cell r="U155" t="str">
            <v/>
          </cell>
          <cell r="V155" t="str">
            <v/>
          </cell>
          <cell r="W155" t="str">
            <v/>
          </cell>
          <cell r="X155" t="str">
            <v/>
          </cell>
          <cell r="Y155" t="str">
            <v/>
          </cell>
          <cell r="Z155" t="str">
            <v/>
          </cell>
          <cell r="AA155" t="str">
            <v/>
          </cell>
          <cell r="AB155" t="str">
            <v/>
          </cell>
          <cell r="AC155" t="str">
            <v/>
          </cell>
          <cell r="AD155" t="str">
            <v/>
          </cell>
          <cell r="AE155" t="str">
            <v/>
          </cell>
          <cell r="AF155" t="str">
            <v/>
          </cell>
          <cell r="AG155" t="str">
            <v/>
          </cell>
          <cell r="AH155" t="str">
            <v>B0103510</v>
          </cell>
          <cell r="AI155">
            <v>1</v>
          </cell>
          <cell r="AJ155" t="str">
            <v/>
          </cell>
          <cell r="AK155" t="str">
            <v/>
          </cell>
          <cell r="AL155" t="str">
            <v/>
          </cell>
          <cell r="AM155" t="str">
            <v/>
          </cell>
          <cell r="AN155" t="str">
            <v/>
          </cell>
          <cell r="AO155" t="str">
            <v/>
          </cell>
          <cell r="AP155" t="str">
            <v/>
          </cell>
          <cell r="AQ155" t="str">
            <v/>
          </cell>
          <cell r="AR155" t="str">
            <v/>
          </cell>
          <cell r="AS155" t="str">
            <v/>
          </cell>
          <cell r="AT155" t="str">
            <v/>
          </cell>
          <cell r="AU155" t="str">
            <v/>
          </cell>
          <cell r="AV155" t="str">
            <v/>
          </cell>
          <cell r="AW155" t="str">
            <v/>
          </cell>
          <cell r="AX155" t="str">
            <v/>
          </cell>
          <cell r="AY155" t="str">
            <v/>
          </cell>
          <cell r="AZ155" t="str">
            <v/>
          </cell>
          <cell r="BA155" t="str">
            <v/>
          </cell>
          <cell r="BB155" t="str">
            <v/>
          </cell>
          <cell r="BC155" t="str">
            <v/>
          </cell>
          <cell r="BD155" t="str">
            <v/>
          </cell>
          <cell r="BE155" t="str">
            <v/>
          </cell>
          <cell r="BF155" t="str">
            <v/>
          </cell>
          <cell r="BG155" t="str">
            <v/>
          </cell>
          <cell r="BH155" t="str">
            <v/>
          </cell>
          <cell r="BI155" t="str">
            <v/>
          </cell>
          <cell r="BJ155" t="str">
            <v/>
          </cell>
          <cell r="BK155" t="str">
            <v/>
          </cell>
          <cell r="BL155"/>
          <cell r="BM155"/>
          <cell r="BN155" t="str">
            <v/>
          </cell>
          <cell r="BO155" t="str">
            <v/>
          </cell>
          <cell r="BP155" t="str">
            <v/>
          </cell>
          <cell r="BQ155" t="str">
            <v/>
          </cell>
          <cell r="BR155" t="str">
            <v/>
          </cell>
          <cell r="BS155" t="str">
            <v/>
          </cell>
          <cell r="BT155" t="str">
            <v/>
          </cell>
          <cell r="BU155" t="str">
            <v/>
          </cell>
          <cell r="BV155" t="str">
            <v/>
          </cell>
          <cell r="BW155" t="str">
            <v/>
          </cell>
          <cell r="BX155" t="str">
            <v/>
          </cell>
          <cell r="BY155" t="str">
            <v/>
          </cell>
          <cell r="BZ155" t="str">
            <v/>
          </cell>
          <cell r="CA155" t="str">
            <v/>
          </cell>
          <cell r="CB155" t="str">
            <v/>
          </cell>
          <cell r="CC155" t="str">
            <v/>
          </cell>
          <cell r="CD155" t="str">
            <v/>
          </cell>
          <cell r="CE155" t="str">
            <v/>
          </cell>
          <cell r="CF155" t="str">
            <v/>
          </cell>
          <cell r="CG155" t="str">
            <v/>
          </cell>
          <cell r="CH155" t="str">
            <v/>
          </cell>
          <cell r="CI155" t="str">
            <v/>
          </cell>
          <cell r="CJ155" t="str">
            <v/>
          </cell>
          <cell r="CK155" t="str">
            <v/>
          </cell>
          <cell r="CL155" t="str">
            <v/>
          </cell>
          <cell r="CM155" t="str">
            <v/>
          </cell>
          <cell r="CN155" t="str">
            <v/>
          </cell>
          <cell r="CO155" t="str">
            <v/>
          </cell>
          <cell r="CP155" t="str">
            <v/>
          </cell>
          <cell r="CQ155" t="str">
            <v/>
          </cell>
          <cell r="CR155" t="str">
            <v/>
          </cell>
          <cell r="CS155" t="str">
            <v>Nota 1: Este solo es un Análisis de Precios Unitario de referencia. De ser necesario, se debe ajustar a las particularidades de cada proyecto.
Nota 2: Cuando se trate de Análisis de precios unitarios correspondientes a ítems de la propuesta económica apro</v>
          </cell>
          <cell r="CT155" t="str">
            <v>E</v>
          </cell>
        </row>
        <row r="156">
          <cell r="C156" t="str">
            <v>415,1</v>
          </cell>
          <cell r="D156" t="str">
            <v>L</v>
          </cell>
          <cell r="E156" t="str">
            <v xml:space="preserve">EMULSIÓN ASFÁLTICA DE ROTURA MEDIA MODIFICADA CON POLIMEROS, CRM-60m </v>
          </cell>
          <cell r="F156" t="str">
            <v>HERMENINV</v>
          </cell>
          <cell r="G156">
            <v>0</v>
          </cell>
          <cell r="H156" t="str">
            <v/>
          </cell>
          <cell r="I156" t="str">
            <v/>
          </cell>
          <cell r="J156" t="str">
            <v/>
          </cell>
          <cell r="K156" t="str">
            <v/>
          </cell>
          <cell r="L156" t="str">
            <v/>
          </cell>
          <cell r="M156" t="str">
            <v/>
          </cell>
          <cell r="N156" t="str">
            <v/>
          </cell>
          <cell r="O156" t="str">
            <v/>
          </cell>
          <cell r="P156" t="str">
            <v/>
          </cell>
          <cell r="Q156" t="str">
            <v/>
          </cell>
          <cell r="R156" t="str">
            <v/>
          </cell>
          <cell r="S156" t="str">
            <v/>
          </cell>
          <cell r="T156" t="str">
            <v/>
          </cell>
          <cell r="U156" t="str">
            <v/>
          </cell>
          <cell r="V156" t="str">
            <v/>
          </cell>
          <cell r="W156" t="str">
            <v/>
          </cell>
          <cell r="X156" t="str">
            <v/>
          </cell>
          <cell r="Y156" t="str">
            <v/>
          </cell>
          <cell r="Z156" t="str">
            <v/>
          </cell>
          <cell r="AA156" t="str">
            <v/>
          </cell>
          <cell r="AB156" t="str">
            <v/>
          </cell>
          <cell r="AC156" t="str">
            <v/>
          </cell>
          <cell r="AD156" t="str">
            <v/>
          </cell>
          <cell r="AE156" t="str">
            <v/>
          </cell>
          <cell r="AF156" t="str">
            <v/>
          </cell>
          <cell r="AG156" t="str">
            <v/>
          </cell>
          <cell r="AH156" t="str">
            <v>B020016</v>
          </cell>
          <cell r="AI156">
            <v>1</v>
          </cell>
          <cell r="AJ156" t="str">
            <v/>
          </cell>
          <cell r="AK156" t="str">
            <v/>
          </cell>
          <cell r="AL156" t="str">
            <v/>
          </cell>
          <cell r="AM156" t="str">
            <v/>
          </cell>
          <cell r="AN156" t="str">
            <v/>
          </cell>
          <cell r="AO156" t="str">
            <v/>
          </cell>
          <cell r="AP156" t="str">
            <v/>
          </cell>
          <cell r="AQ156" t="str">
            <v/>
          </cell>
          <cell r="AR156" t="str">
            <v/>
          </cell>
          <cell r="AS156" t="str">
            <v/>
          </cell>
          <cell r="AT156" t="str">
            <v/>
          </cell>
          <cell r="AU156" t="str">
            <v/>
          </cell>
          <cell r="AV156" t="str">
            <v/>
          </cell>
          <cell r="AW156" t="str">
            <v/>
          </cell>
          <cell r="AX156" t="str">
            <v/>
          </cell>
          <cell r="AY156" t="str">
            <v/>
          </cell>
          <cell r="AZ156" t="str">
            <v/>
          </cell>
          <cell r="BA156" t="str">
            <v/>
          </cell>
          <cell r="BB156" t="str">
            <v/>
          </cell>
          <cell r="BC156" t="str">
            <v/>
          </cell>
          <cell r="BD156" t="str">
            <v/>
          </cell>
          <cell r="BE156" t="str">
            <v/>
          </cell>
          <cell r="BF156" t="str">
            <v/>
          </cell>
          <cell r="BG156" t="str">
            <v/>
          </cell>
          <cell r="BH156" t="str">
            <v/>
          </cell>
          <cell r="BI156" t="str">
            <v/>
          </cell>
          <cell r="BJ156" t="str">
            <v/>
          </cell>
          <cell r="BK156" t="str">
            <v/>
          </cell>
          <cell r="BL156"/>
          <cell r="BM156"/>
          <cell r="BN156" t="str">
            <v/>
          </cell>
          <cell r="BO156" t="str">
            <v/>
          </cell>
          <cell r="BP156" t="str">
            <v/>
          </cell>
          <cell r="BQ156" t="str">
            <v/>
          </cell>
          <cell r="BR156" t="str">
            <v/>
          </cell>
          <cell r="BS156" t="str">
            <v/>
          </cell>
          <cell r="BT156" t="str">
            <v/>
          </cell>
          <cell r="BU156" t="str">
            <v/>
          </cell>
          <cell r="BV156" t="str">
            <v/>
          </cell>
          <cell r="BW156" t="str">
            <v/>
          </cell>
          <cell r="BX156" t="str">
            <v/>
          </cell>
          <cell r="BY156" t="str">
            <v/>
          </cell>
          <cell r="BZ156" t="str">
            <v/>
          </cell>
          <cell r="CA156" t="str">
            <v/>
          </cell>
          <cell r="CB156" t="str">
            <v/>
          </cell>
          <cell r="CC156" t="str">
            <v/>
          </cell>
          <cell r="CD156" t="str">
            <v/>
          </cell>
          <cell r="CE156" t="str">
            <v/>
          </cell>
          <cell r="CF156" t="str">
            <v/>
          </cell>
          <cell r="CG156" t="str">
            <v/>
          </cell>
          <cell r="CH156" t="str">
            <v/>
          </cell>
          <cell r="CI156" t="str">
            <v/>
          </cell>
          <cell r="CJ156" t="str">
            <v/>
          </cell>
          <cell r="CK156" t="str">
            <v/>
          </cell>
          <cell r="CL156" t="str">
            <v/>
          </cell>
          <cell r="CM156" t="str">
            <v/>
          </cell>
          <cell r="CN156" t="str">
            <v/>
          </cell>
          <cell r="CO156" t="str">
            <v/>
          </cell>
          <cell r="CP156" t="str">
            <v/>
          </cell>
          <cell r="CQ156" t="str">
            <v/>
          </cell>
          <cell r="CR156"/>
          <cell r="CS156" t="str">
            <v>Nota 1: Este solo es un Análisis de Precios Unitario de referencia. De ser necesario, se debe ajustar a las particularidades de cada proyecto.
Nota 2: Cuando se trate de Análisis de precios unitarios correspondientes a ítems de la propuesta económica apro</v>
          </cell>
          <cell r="CT156" t="str">
            <v>E</v>
          </cell>
        </row>
        <row r="157">
          <cell r="C157" t="str">
            <v>415,2</v>
          </cell>
          <cell r="D157" t="str">
            <v>L</v>
          </cell>
          <cell r="E157" t="str">
            <v xml:space="preserve">EMULSIÓN ASFÁLTICA DE ROTURA RÁPIDA MODIFICADA CON POLÍMEROS, CRR-60m </v>
          </cell>
          <cell r="F157" t="str">
            <v>HERMENINV</v>
          </cell>
          <cell r="G157">
            <v>0</v>
          </cell>
          <cell r="H157" t="str">
            <v/>
          </cell>
          <cell r="I157" t="str">
            <v/>
          </cell>
          <cell r="J157" t="str">
            <v/>
          </cell>
          <cell r="K157" t="str">
            <v/>
          </cell>
          <cell r="L157" t="str">
            <v/>
          </cell>
          <cell r="M157" t="str">
            <v/>
          </cell>
          <cell r="N157" t="str">
            <v/>
          </cell>
          <cell r="O157" t="str">
            <v/>
          </cell>
          <cell r="P157" t="str">
            <v/>
          </cell>
          <cell r="Q157" t="str">
            <v/>
          </cell>
          <cell r="R157" t="str">
            <v/>
          </cell>
          <cell r="S157" t="str">
            <v/>
          </cell>
          <cell r="T157" t="str">
            <v/>
          </cell>
          <cell r="U157" t="str">
            <v/>
          </cell>
          <cell r="V157" t="str">
            <v/>
          </cell>
          <cell r="W157" t="str">
            <v/>
          </cell>
          <cell r="X157" t="str">
            <v/>
          </cell>
          <cell r="Y157" t="str">
            <v/>
          </cell>
          <cell r="Z157" t="str">
            <v/>
          </cell>
          <cell r="AA157" t="str">
            <v/>
          </cell>
          <cell r="AB157" t="str">
            <v/>
          </cell>
          <cell r="AC157" t="str">
            <v/>
          </cell>
          <cell r="AD157" t="str">
            <v/>
          </cell>
          <cell r="AE157" t="str">
            <v/>
          </cell>
          <cell r="AF157" t="str">
            <v/>
          </cell>
          <cell r="AG157" t="str">
            <v/>
          </cell>
          <cell r="AH157" t="str">
            <v>B020006</v>
          </cell>
          <cell r="AI157">
            <v>1</v>
          </cell>
          <cell r="AJ157" t="str">
            <v/>
          </cell>
          <cell r="AK157" t="str">
            <v/>
          </cell>
          <cell r="AL157" t="str">
            <v/>
          </cell>
          <cell r="AM157" t="str">
            <v/>
          </cell>
          <cell r="AN157" t="str">
            <v/>
          </cell>
          <cell r="AO157" t="str">
            <v/>
          </cell>
          <cell r="AP157" t="str">
            <v/>
          </cell>
          <cell r="AQ157" t="str">
            <v/>
          </cell>
          <cell r="AR157" t="str">
            <v/>
          </cell>
          <cell r="AS157" t="str">
            <v/>
          </cell>
          <cell r="AT157" t="str">
            <v/>
          </cell>
          <cell r="AU157" t="str">
            <v/>
          </cell>
          <cell r="AV157" t="str">
            <v/>
          </cell>
          <cell r="AW157" t="str">
            <v/>
          </cell>
          <cell r="AX157" t="str">
            <v/>
          </cell>
          <cell r="AY157" t="str">
            <v/>
          </cell>
          <cell r="AZ157" t="str">
            <v/>
          </cell>
          <cell r="BA157" t="str">
            <v/>
          </cell>
          <cell r="BB157" t="str">
            <v/>
          </cell>
          <cell r="BC157" t="str">
            <v/>
          </cell>
          <cell r="BD157" t="str">
            <v/>
          </cell>
          <cell r="BE157" t="str">
            <v/>
          </cell>
          <cell r="BF157" t="str">
            <v/>
          </cell>
          <cell r="BG157" t="str">
            <v/>
          </cell>
          <cell r="BH157" t="str">
            <v/>
          </cell>
          <cell r="BI157" t="str">
            <v/>
          </cell>
          <cell r="BJ157" t="str">
            <v/>
          </cell>
          <cell r="BK157" t="str">
            <v/>
          </cell>
          <cell r="BL157"/>
          <cell r="BM157"/>
          <cell r="BN157" t="str">
            <v/>
          </cell>
          <cell r="BO157" t="str">
            <v/>
          </cell>
          <cell r="BP157" t="str">
            <v/>
          </cell>
          <cell r="BQ157" t="str">
            <v/>
          </cell>
          <cell r="BR157" t="str">
            <v/>
          </cell>
          <cell r="BS157" t="str">
            <v/>
          </cell>
          <cell r="BT157" t="str">
            <v/>
          </cell>
          <cell r="BU157" t="str">
            <v/>
          </cell>
          <cell r="BV157" t="str">
            <v/>
          </cell>
          <cell r="BW157" t="str">
            <v/>
          </cell>
          <cell r="BX157" t="str">
            <v/>
          </cell>
          <cell r="BY157" t="str">
            <v/>
          </cell>
          <cell r="BZ157" t="str">
            <v/>
          </cell>
          <cell r="CA157" t="str">
            <v/>
          </cell>
          <cell r="CB157" t="str">
            <v/>
          </cell>
          <cell r="CC157" t="str">
            <v/>
          </cell>
          <cell r="CD157" t="str">
            <v/>
          </cell>
          <cell r="CE157" t="str">
            <v/>
          </cell>
          <cell r="CF157" t="str">
            <v/>
          </cell>
          <cell r="CG157" t="str">
            <v/>
          </cell>
          <cell r="CH157" t="str">
            <v/>
          </cell>
          <cell r="CI157" t="str">
            <v/>
          </cell>
          <cell r="CJ157" t="str">
            <v/>
          </cell>
          <cell r="CK157" t="str">
            <v/>
          </cell>
          <cell r="CL157" t="str">
            <v/>
          </cell>
          <cell r="CM157" t="str">
            <v/>
          </cell>
          <cell r="CN157" t="str">
            <v/>
          </cell>
          <cell r="CO157" t="str">
            <v/>
          </cell>
          <cell r="CP157" t="str">
            <v/>
          </cell>
          <cell r="CQ157" t="str">
            <v/>
          </cell>
          <cell r="CR157" t="str">
            <v/>
          </cell>
          <cell r="CS157" t="str">
            <v>Nota 1: Este solo es un Análisis de Precios Unitario de referencia. De ser necesario, se debe ajustar a las particularidades de cada proyecto.
Nota 2: Cuando se trate de Análisis de precios unitarios correspondientes a ítems de la propuesta económica apro</v>
          </cell>
          <cell r="CT157" t="str">
            <v>E</v>
          </cell>
        </row>
        <row r="158">
          <cell r="C158" t="str">
            <v>415,3</v>
          </cell>
          <cell r="D158" t="str">
            <v>L</v>
          </cell>
          <cell r="E158" t="str">
            <v xml:space="preserve">EMULSIÓN ASFÁLTICA DE ROTURA RÁPIDA MODIFICADA CON POLÍMEROS, CRR-65m </v>
          </cell>
          <cell r="F158" t="str">
            <v>HERMENINV</v>
          </cell>
          <cell r="G158">
            <v>0</v>
          </cell>
          <cell r="H158" t="str">
            <v/>
          </cell>
          <cell r="I158" t="str">
            <v/>
          </cell>
          <cell r="J158" t="str">
            <v/>
          </cell>
          <cell r="K158" t="str">
            <v/>
          </cell>
          <cell r="L158" t="str">
            <v/>
          </cell>
          <cell r="M158" t="str">
            <v/>
          </cell>
          <cell r="N158" t="str">
            <v/>
          </cell>
          <cell r="O158" t="str">
            <v/>
          </cell>
          <cell r="P158" t="str">
            <v/>
          </cell>
          <cell r="Q158" t="str">
            <v/>
          </cell>
          <cell r="R158" t="str">
            <v/>
          </cell>
          <cell r="S158" t="str">
            <v/>
          </cell>
          <cell r="T158" t="str">
            <v/>
          </cell>
          <cell r="U158" t="str">
            <v/>
          </cell>
          <cell r="V158" t="str">
            <v/>
          </cell>
          <cell r="W158" t="str">
            <v/>
          </cell>
          <cell r="X158" t="str">
            <v/>
          </cell>
          <cell r="Y158" t="str">
            <v/>
          </cell>
          <cell r="Z158" t="str">
            <v/>
          </cell>
          <cell r="AA158" t="str">
            <v/>
          </cell>
          <cell r="AB158" t="str">
            <v/>
          </cell>
          <cell r="AC158" t="str">
            <v/>
          </cell>
          <cell r="AD158" t="str">
            <v/>
          </cell>
          <cell r="AE158" t="str">
            <v/>
          </cell>
          <cell r="AF158" t="str">
            <v/>
          </cell>
          <cell r="AG158" t="str">
            <v/>
          </cell>
          <cell r="AH158" t="str">
            <v>B020009</v>
          </cell>
          <cell r="AI158">
            <v>1</v>
          </cell>
          <cell r="AJ158" t="str">
            <v/>
          </cell>
          <cell r="AK158" t="str">
            <v/>
          </cell>
          <cell r="AL158" t="str">
            <v/>
          </cell>
          <cell r="AM158" t="str">
            <v/>
          </cell>
          <cell r="AN158" t="str">
            <v/>
          </cell>
          <cell r="AO158" t="str">
            <v/>
          </cell>
          <cell r="AP158" t="str">
            <v/>
          </cell>
          <cell r="AQ158" t="str">
            <v/>
          </cell>
          <cell r="AR158" t="str">
            <v/>
          </cell>
          <cell r="AS158" t="str">
            <v/>
          </cell>
          <cell r="AT158" t="str">
            <v/>
          </cell>
          <cell r="AU158" t="str">
            <v/>
          </cell>
          <cell r="AV158" t="str">
            <v/>
          </cell>
          <cell r="AW158" t="str">
            <v/>
          </cell>
          <cell r="AX158" t="str">
            <v/>
          </cell>
          <cell r="AY158" t="str">
            <v/>
          </cell>
          <cell r="AZ158" t="str">
            <v/>
          </cell>
          <cell r="BA158" t="str">
            <v/>
          </cell>
          <cell r="BB158" t="str">
            <v/>
          </cell>
          <cell r="BC158" t="str">
            <v/>
          </cell>
          <cell r="BD158" t="str">
            <v/>
          </cell>
          <cell r="BE158" t="str">
            <v/>
          </cell>
          <cell r="BF158" t="str">
            <v/>
          </cell>
          <cell r="BG158" t="str">
            <v/>
          </cell>
          <cell r="BH158" t="str">
            <v/>
          </cell>
          <cell r="BI158" t="str">
            <v/>
          </cell>
          <cell r="BJ158" t="str">
            <v/>
          </cell>
          <cell r="BK158" t="str">
            <v/>
          </cell>
          <cell r="BL158"/>
          <cell r="BM158"/>
          <cell r="BN158" t="str">
            <v/>
          </cell>
          <cell r="BO158" t="str">
            <v/>
          </cell>
          <cell r="BP158" t="str">
            <v/>
          </cell>
          <cell r="BQ158" t="str">
            <v/>
          </cell>
          <cell r="BR158" t="str">
            <v/>
          </cell>
          <cell r="BS158" t="str">
            <v/>
          </cell>
          <cell r="BT158" t="str">
            <v/>
          </cell>
          <cell r="BU158" t="str">
            <v/>
          </cell>
          <cell r="BV158" t="str">
            <v/>
          </cell>
          <cell r="BW158" t="str">
            <v/>
          </cell>
          <cell r="BX158" t="str">
            <v/>
          </cell>
          <cell r="BY158" t="str">
            <v/>
          </cell>
          <cell r="BZ158" t="str">
            <v/>
          </cell>
          <cell r="CA158" t="str">
            <v/>
          </cell>
          <cell r="CB158" t="str">
            <v/>
          </cell>
          <cell r="CC158" t="str">
            <v/>
          </cell>
          <cell r="CD158" t="str">
            <v/>
          </cell>
          <cell r="CE158" t="str">
            <v/>
          </cell>
          <cell r="CF158" t="str">
            <v/>
          </cell>
          <cell r="CG158" t="str">
            <v/>
          </cell>
          <cell r="CH158" t="str">
            <v/>
          </cell>
          <cell r="CI158" t="str">
            <v/>
          </cell>
          <cell r="CJ158" t="str">
            <v/>
          </cell>
          <cell r="CK158" t="str">
            <v/>
          </cell>
          <cell r="CL158" t="str">
            <v/>
          </cell>
          <cell r="CM158" t="str">
            <v/>
          </cell>
          <cell r="CN158" t="str">
            <v/>
          </cell>
          <cell r="CO158" t="str">
            <v/>
          </cell>
          <cell r="CP158" t="str">
            <v/>
          </cell>
          <cell r="CQ158" t="str">
            <v/>
          </cell>
          <cell r="CR158" t="str">
            <v/>
          </cell>
          <cell r="CS158" t="str">
            <v>Nota 1: Este solo es un Análisis de Precios Unitario de referencia. De ser necesario, se debe ajustar a las particularidades de cada proyecto.
Nota 2: Cuando se trate de Análisis de precios unitarios correspondientes a ítems de la propuesta económica apro</v>
          </cell>
          <cell r="CT158" t="str">
            <v>E</v>
          </cell>
        </row>
        <row r="159">
          <cell r="C159" t="str">
            <v>415,4</v>
          </cell>
          <cell r="D159" t="str">
            <v>L</v>
          </cell>
          <cell r="E159" t="str">
            <v>EMULSIÓN ASFÁLTICA DE ROTURA LENTA MODIFICADA CON POLÍMEROS, CRL-57hm</v>
          </cell>
          <cell r="F159" t="str">
            <v>HERMENINV</v>
          </cell>
          <cell r="G159">
            <v>0</v>
          </cell>
          <cell r="H159" t="str">
            <v/>
          </cell>
          <cell r="I159" t="str">
            <v/>
          </cell>
          <cell r="J159" t="str">
            <v/>
          </cell>
          <cell r="K159" t="str">
            <v/>
          </cell>
          <cell r="L159" t="str">
            <v/>
          </cell>
          <cell r="M159" t="str">
            <v/>
          </cell>
          <cell r="N159" t="str">
            <v/>
          </cell>
          <cell r="O159" t="str">
            <v/>
          </cell>
          <cell r="P159" t="str">
            <v/>
          </cell>
          <cell r="Q159" t="str">
            <v/>
          </cell>
          <cell r="R159" t="str">
            <v/>
          </cell>
          <cell r="S159" t="str">
            <v/>
          </cell>
          <cell r="T159" t="str">
            <v/>
          </cell>
          <cell r="U159" t="str">
            <v/>
          </cell>
          <cell r="V159" t="str">
            <v/>
          </cell>
          <cell r="W159" t="str">
            <v/>
          </cell>
          <cell r="X159" t="str">
            <v/>
          </cell>
          <cell r="Y159" t="str">
            <v/>
          </cell>
          <cell r="Z159" t="str">
            <v/>
          </cell>
          <cell r="AA159" t="str">
            <v/>
          </cell>
          <cell r="AB159" t="str">
            <v/>
          </cell>
          <cell r="AC159" t="str">
            <v/>
          </cell>
          <cell r="AD159" t="str">
            <v/>
          </cell>
          <cell r="AE159" t="str">
            <v/>
          </cell>
          <cell r="AF159" t="str">
            <v/>
          </cell>
          <cell r="AG159" t="str">
            <v/>
          </cell>
          <cell r="AH159" t="str">
            <v>B020015</v>
          </cell>
          <cell r="AI159">
            <v>1</v>
          </cell>
          <cell r="AJ159" t="str">
            <v/>
          </cell>
          <cell r="AK159" t="str">
            <v/>
          </cell>
          <cell r="AL159" t="str">
            <v/>
          </cell>
          <cell r="AM159" t="str">
            <v/>
          </cell>
          <cell r="AN159" t="str">
            <v/>
          </cell>
          <cell r="AO159" t="str">
            <v/>
          </cell>
          <cell r="AP159" t="str">
            <v/>
          </cell>
          <cell r="AQ159" t="str">
            <v/>
          </cell>
          <cell r="AR159" t="str">
            <v/>
          </cell>
          <cell r="AS159" t="str">
            <v/>
          </cell>
          <cell r="AT159" t="str">
            <v/>
          </cell>
          <cell r="AU159" t="str">
            <v/>
          </cell>
          <cell r="AV159" t="str">
            <v/>
          </cell>
          <cell r="AW159" t="str">
            <v/>
          </cell>
          <cell r="AX159" t="str">
            <v/>
          </cell>
          <cell r="AY159" t="str">
            <v/>
          </cell>
          <cell r="AZ159" t="str">
            <v/>
          </cell>
          <cell r="BA159" t="str">
            <v/>
          </cell>
          <cell r="BB159" t="str">
            <v/>
          </cell>
          <cell r="BC159" t="str">
            <v/>
          </cell>
          <cell r="BD159" t="str">
            <v/>
          </cell>
          <cell r="BE159" t="str">
            <v/>
          </cell>
          <cell r="BF159" t="str">
            <v/>
          </cell>
          <cell r="BG159" t="str">
            <v/>
          </cell>
          <cell r="BH159" t="str">
            <v/>
          </cell>
          <cell r="BI159" t="str">
            <v/>
          </cell>
          <cell r="BJ159" t="str">
            <v/>
          </cell>
          <cell r="BK159" t="str">
            <v/>
          </cell>
          <cell r="BL159"/>
          <cell r="BM159"/>
          <cell r="BN159" t="str">
            <v/>
          </cell>
          <cell r="BO159" t="str">
            <v/>
          </cell>
          <cell r="BP159" t="str">
            <v/>
          </cell>
          <cell r="BQ159" t="str">
            <v/>
          </cell>
          <cell r="BR159" t="str">
            <v/>
          </cell>
          <cell r="BS159" t="str">
            <v/>
          </cell>
          <cell r="BT159" t="str">
            <v/>
          </cell>
          <cell r="BU159" t="str">
            <v/>
          </cell>
          <cell r="BV159" t="str">
            <v/>
          </cell>
          <cell r="BW159" t="str">
            <v/>
          </cell>
          <cell r="BX159" t="str">
            <v/>
          </cell>
          <cell r="BY159" t="str">
            <v/>
          </cell>
          <cell r="BZ159" t="str">
            <v/>
          </cell>
          <cell r="CA159" t="str">
            <v/>
          </cell>
          <cell r="CB159" t="str">
            <v/>
          </cell>
          <cell r="CC159" t="str">
            <v/>
          </cell>
          <cell r="CD159" t="str">
            <v/>
          </cell>
          <cell r="CE159" t="str">
            <v/>
          </cell>
          <cell r="CF159" t="str">
            <v/>
          </cell>
          <cell r="CG159" t="str">
            <v/>
          </cell>
          <cell r="CH159" t="str">
            <v/>
          </cell>
          <cell r="CI159" t="str">
            <v/>
          </cell>
          <cell r="CJ159" t="str">
            <v/>
          </cell>
          <cell r="CK159" t="str">
            <v/>
          </cell>
          <cell r="CL159" t="str">
            <v/>
          </cell>
          <cell r="CM159" t="str">
            <v/>
          </cell>
          <cell r="CN159" t="str">
            <v/>
          </cell>
          <cell r="CO159" t="str">
            <v/>
          </cell>
          <cell r="CP159" t="str">
            <v/>
          </cell>
          <cell r="CQ159" t="str">
            <v/>
          </cell>
          <cell r="CR159" t="str">
            <v/>
          </cell>
          <cell r="CS159" t="str">
            <v>Nota 1: Este solo es un Análisis de Precios Unitario de referencia. De ser necesario, se debe ajustar a las particularidades de cada proyecto.
Nota 2: Cuando se trate de Análisis de precios unitarios correspondientes a ítems de la propuesta económica apro</v>
          </cell>
          <cell r="CT159" t="str">
            <v>E</v>
          </cell>
        </row>
        <row r="160">
          <cell r="C160" t="str">
            <v>418,1</v>
          </cell>
          <cell r="D160" t="str">
            <v>kg</v>
          </cell>
          <cell r="E160" t="str">
            <v>FIBRAS SINTÉTICAS DE ARAMIDA Y POLIOLEFINA 
(Suministro y adición en planta como modificador de mezclas asfálticas por vía seca, conforme a especificaciones del diseño.)</v>
          </cell>
          <cell r="F160"/>
          <cell r="G160"/>
          <cell r="H160" t="str">
            <v/>
          </cell>
          <cell r="I160" t="str">
            <v/>
          </cell>
          <cell r="J160" t="str">
            <v/>
          </cell>
          <cell r="K160" t="str">
            <v/>
          </cell>
          <cell r="L160" t="str">
            <v/>
          </cell>
          <cell r="M160" t="str">
            <v/>
          </cell>
          <cell r="N160" t="str">
            <v/>
          </cell>
          <cell r="O160" t="str">
            <v/>
          </cell>
          <cell r="P160" t="str">
            <v/>
          </cell>
          <cell r="Q160" t="str">
            <v/>
          </cell>
          <cell r="R160" t="str">
            <v/>
          </cell>
          <cell r="S160" t="str">
            <v/>
          </cell>
          <cell r="T160" t="str">
            <v/>
          </cell>
          <cell r="U160" t="str">
            <v/>
          </cell>
          <cell r="V160" t="str">
            <v/>
          </cell>
          <cell r="W160" t="str">
            <v/>
          </cell>
          <cell r="X160" t="str">
            <v/>
          </cell>
          <cell r="Y160" t="str">
            <v/>
          </cell>
          <cell r="Z160" t="str">
            <v/>
          </cell>
          <cell r="AA160" t="str">
            <v/>
          </cell>
          <cell r="AB160" t="str">
            <v/>
          </cell>
          <cell r="AC160" t="str">
            <v/>
          </cell>
          <cell r="AD160" t="str">
            <v/>
          </cell>
          <cell r="AE160" t="str">
            <v/>
          </cell>
          <cell r="AF160" t="str">
            <v/>
          </cell>
          <cell r="AG160" t="str">
            <v/>
          </cell>
          <cell r="AH160" t="str">
            <v>B0033038</v>
          </cell>
          <cell r="AI160">
            <v>1</v>
          </cell>
          <cell r="AJ160" t="str">
            <v/>
          </cell>
          <cell r="AK160" t="str">
            <v/>
          </cell>
          <cell r="AL160" t="str">
            <v/>
          </cell>
          <cell r="AM160" t="str">
            <v/>
          </cell>
          <cell r="AN160" t="str">
            <v/>
          </cell>
          <cell r="AO160" t="str">
            <v/>
          </cell>
          <cell r="AP160" t="str">
            <v/>
          </cell>
          <cell r="AQ160" t="str">
            <v/>
          </cell>
          <cell r="AR160" t="str">
            <v/>
          </cell>
          <cell r="AS160" t="str">
            <v/>
          </cell>
          <cell r="AT160" t="str">
            <v/>
          </cell>
          <cell r="AU160" t="str">
            <v/>
          </cell>
          <cell r="AV160" t="str">
            <v/>
          </cell>
          <cell r="AW160" t="str">
            <v/>
          </cell>
          <cell r="AX160" t="str">
            <v/>
          </cell>
          <cell r="AY160" t="str">
            <v/>
          </cell>
          <cell r="AZ160" t="str">
            <v/>
          </cell>
          <cell r="BA160" t="str">
            <v/>
          </cell>
          <cell r="BB160" t="str">
            <v/>
          </cell>
          <cell r="BC160" t="str">
            <v/>
          </cell>
          <cell r="BD160" t="str">
            <v/>
          </cell>
          <cell r="BE160" t="str">
            <v/>
          </cell>
          <cell r="BF160" t="str">
            <v/>
          </cell>
          <cell r="BG160" t="str">
            <v/>
          </cell>
          <cell r="BH160" t="str">
            <v/>
          </cell>
          <cell r="BI160" t="str">
            <v/>
          </cell>
          <cell r="BJ160" t="str">
            <v/>
          </cell>
          <cell r="BK160" t="str">
            <v/>
          </cell>
          <cell r="BL160"/>
          <cell r="BM160"/>
          <cell r="BN160" t="str">
            <v/>
          </cell>
          <cell r="BO160" t="str">
            <v/>
          </cell>
          <cell r="BP160" t="str">
            <v/>
          </cell>
          <cell r="BQ160" t="str">
            <v/>
          </cell>
          <cell r="BR160" t="str">
            <v/>
          </cell>
          <cell r="BS160" t="str">
            <v/>
          </cell>
          <cell r="BT160" t="str">
            <v/>
          </cell>
          <cell r="BU160" t="str">
            <v/>
          </cell>
          <cell r="BV160" t="str">
            <v/>
          </cell>
          <cell r="BW160" t="str">
            <v/>
          </cell>
          <cell r="BX160" t="str">
            <v/>
          </cell>
          <cell r="BY160" t="str">
            <v/>
          </cell>
          <cell r="BZ160" t="str">
            <v/>
          </cell>
          <cell r="CA160" t="str">
            <v/>
          </cell>
          <cell r="CB160" t="str">
            <v/>
          </cell>
          <cell r="CC160" t="str">
            <v/>
          </cell>
          <cell r="CD160" t="str">
            <v/>
          </cell>
          <cell r="CE160" t="str">
            <v/>
          </cell>
          <cell r="CF160" t="str">
            <v/>
          </cell>
          <cell r="CG160" t="str">
            <v/>
          </cell>
          <cell r="CH160" t="str">
            <v/>
          </cell>
          <cell r="CI160" t="str">
            <v/>
          </cell>
          <cell r="CJ160" t="str">
            <v/>
          </cell>
          <cell r="CK160" t="str">
            <v/>
          </cell>
          <cell r="CL160" t="str">
            <v/>
          </cell>
          <cell r="CM160" t="str">
            <v/>
          </cell>
          <cell r="CN160" t="str">
            <v/>
          </cell>
          <cell r="CO160" t="str">
            <v/>
          </cell>
          <cell r="CP160" t="str">
            <v/>
          </cell>
          <cell r="CQ160" t="str">
            <v/>
          </cell>
          <cell r="CR160" t="str">
            <v/>
          </cell>
          <cell r="CS160" t="str">
            <v>Nota 1: Este solo es un Análisis de Precios Unitario de referencia. De ser necesario, se debe ajustar a las particularidades de cada proyecto.
Nota 2: Cuando se trate de Análisis de precios unitarios correspondientes a ítems de la propuesta económica apro</v>
          </cell>
          <cell r="CT160" t="str">
            <v>E</v>
          </cell>
        </row>
        <row r="161">
          <cell r="C161" t="str">
            <v>420,1</v>
          </cell>
          <cell r="D161" t="str">
            <v>m2</v>
          </cell>
          <cell r="E161" t="str">
            <v>RIEGO DE IMPRIMACIÓN CON EMULSIÓN ASFÁLTICA CRL-40
(Análisis aplicado para el riego de imprimación sobre base granular, mediante equipo distribuidor a presión. Incluye limpieza previa, aplicación uniforme)</v>
          </cell>
          <cell r="F161" t="str">
            <v>HERMENINV</v>
          </cell>
          <cell r="G161">
            <v>0.05</v>
          </cell>
          <cell r="H161" t="str">
            <v>C0010160</v>
          </cell>
          <cell r="I161">
            <v>2.0602626834921455E-3</v>
          </cell>
          <cell r="J161" t="str">
            <v>C0010250</v>
          </cell>
          <cell r="K161">
            <v>2.0602626834921455E-3</v>
          </cell>
          <cell r="L161" t="str">
            <v/>
          </cell>
          <cell r="M161" t="str">
            <v/>
          </cell>
          <cell r="N161" t="str">
            <v/>
          </cell>
          <cell r="O161" t="str">
            <v/>
          </cell>
          <cell r="P161" t="str">
            <v/>
          </cell>
          <cell r="Q161" t="str">
            <v/>
          </cell>
          <cell r="R161" t="str">
            <v/>
          </cell>
          <cell r="S161" t="str">
            <v/>
          </cell>
          <cell r="T161" t="str">
            <v/>
          </cell>
          <cell r="U161" t="str">
            <v/>
          </cell>
          <cell r="V161" t="str">
            <v/>
          </cell>
          <cell r="W161" t="str">
            <v/>
          </cell>
          <cell r="X161" t="str">
            <v/>
          </cell>
          <cell r="Y161" t="str">
            <v/>
          </cell>
          <cell r="Z161" t="str">
            <v/>
          </cell>
          <cell r="AA161" t="str">
            <v/>
          </cell>
          <cell r="AB161" t="str">
            <v/>
          </cell>
          <cell r="AC161" t="str">
            <v/>
          </cell>
          <cell r="AD161" t="str">
            <v/>
          </cell>
          <cell r="AE161" t="str">
            <v/>
          </cell>
          <cell r="AF161" t="str">
            <v/>
          </cell>
          <cell r="AG161" t="str">
            <v/>
          </cell>
          <cell r="AH161" t="str">
            <v>B020011</v>
          </cell>
          <cell r="AI161">
            <v>1.55</v>
          </cell>
          <cell r="AJ161" t="str">
            <v/>
          </cell>
          <cell r="AK161" t="str">
            <v/>
          </cell>
          <cell r="AL161" t="str">
            <v/>
          </cell>
          <cell r="AM161" t="str">
            <v/>
          </cell>
          <cell r="AN161" t="str">
            <v/>
          </cell>
          <cell r="AO161" t="str">
            <v/>
          </cell>
          <cell r="AP161" t="str">
            <v/>
          </cell>
          <cell r="AQ161" t="str">
            <v/>
          </cell>
          <cell r="AR161" t="str">
            <v/>
          </cell>
          <cell r="AS161" t="str">
            <v/>
          </cell>
          <cell r="AT161" t="str">
            <v/>
          </cell>
          <cell r="AU161" t="str">
            <v/>
          </cell>
          <cell r="AV161" t="str">
            <v/>
          </cell>
          <cell r="AW161" t="str">
            <v/>
          </cell>
          <cell r="AX161" t="str">
            <v/>
          </cell>
          <cell r="AY161" t="str">
            <v/>
          </cell>
          <cell r="AZ161" t="str">
            <v/>
          </cell>
          <cell r="BA161" t="str">
            <v/>
          </cell>
          <cell r="BB161" t="str">
            <v/>
          </cell>
          <cell r="BC161" t="str">
            <v/>
          </cell>
          <cell r="BD161" t="str">
            <v/>
          </cell>
          <cell r="BE161" t="str">
            <v/>
          </cell>
          <cell r="BF161" t="str">
            <v/>
          </cell>
          <cell r="BG161" t="str">
            <v/>
          </cell>
          <cell r="BH161" t="str">
            <v/>
          </cell>
          <cell r="BI161" t="str">
            <v/>
          </cell>
          <cell r="BJ161" t="str">
            <v/>
          </cell>
          <cell r="BK161" t="str">
            <v/>
          </cell>
          <cell r="BL161"/>
          <cell r="BM161"/>
          <cell r="BN161" t="str">
            <v/>
          </cell>
          <cell r="BO161" t="str">
            <v/>
          </cell>
          <cell r="BP161" t="str">
            <v/>
          </cell>
          <cell r="BQ161" t="str">
            <v/>
          </cell>
          <cell r="BR161" t="str">
            <v/>
          </cell>
          <cell r="BS161" t="str">
            <v/>
          </cell>
          <cell r="BT161" t="str">
            <v/>
          </cell>
          <cell r="BU161" t="str">
            <v/>
          </cell>
          <cell r="BV161" t="str">
            <v/>
          </cell>
          <cell r="BW161" t="str">
            <v/>
          </cell>
          <cell r="BX161" t="str">
            <v>A0030040</v>
          </cell>
          <cell r="BY161">
            <v>3883</v>
          </cell>
          <cell r="BZ161" t="str">
            <v/>
          </cell>
          <cell r="CA161" t="str">
            <v/>
          </cell>
          <cell r="CB161" t="str">
            <v/>
          </cell>
          <cell r="CC161" t="str">
            <v/>
          </cell>
          <cell r="CD161" t="str">
            <v/>
          </cell>
          <cell r="CE161" t="str">
            <v/>
          </cell>
          <cell r="CF161" t="str">
            <v/>
          </cell>
          <cell r="CG161" t="str">
            <v/>
          </cell>
          <cell r="CH161" t="str">
            <v/>
          </cell>
          <cell r="CI161" t="str">
            <v/>
          </cell>
          <cell r="CJ161" t="str">
            <v/>
          </cell>
          <cell r="CK161" t="str">
            <v/>
          </cell>
          <cell r="CL161" t="str">
            <v/>
          </cell>
          <cell r="CM161" t="str">
            <v/>
          </cell>
          <cell r="CN161" t="str">
            <v/>
          </cell>
          <cell r="CO161" t="str">
            <v/>
          </cell>
          <cell r="CP161" t="str">
            <v/>
          </cell>
          <cell r="CQ161" t="str">
            <v/>
          </cell>
          <cell r="CR161" t="str">
            <v/>
          </cell>
          <cell r="CS161" t="str">
            <v>Nota 1: Este solo es un Análisis de Precios Unitario de referencia. De ser necesario, se debe ajustar a las particularidades de cada proyecto.
Nota 2: Cuando se trate de Análisis de precios unitarios correspondientes a ítems de la propuesta económica apro</v>
          </cell>
          <cell r="CT161" t="str">
            <v>A</v>
          </cell>
        </row>
        <row r="162">
          <cell r="C162" t="str">
            <v>420,2</v>
          </cell>
          <cell r="D162" t="str">
            <v>m2</v>
          </cell>
          <cell r="E162" t="str">
            <v>RIEGO DE IMPRIMACIÓN CON EMULSIÓN ASFÁLTICA CRL-57
(Análisis aplicado para la aplicación de emulsión  sobre base granular, mediante equipo distribuidor a presión, para sellado de poros y adherencia de la capa asfáltica. Incluye limpieza de superficie y us</v>
          </cell>
          <cell r="F162" t="str">
            <v>HERMENINV</v>
          </cell>
          <cell r="G162">
            <v>0.05</v>
          </cell>
          <cell r="H162" t="str">
            <v>C0010160</v>
          </cell>
          <cell r="I162">
            <v>2.0602626834921455E-3</v>
          </cell>
          <cell r="J162" t="str">
            <v>C0010250</v>
          </cell>
          <cell r="K162">
            <v>2.0602626834921455E-3</v>
          </cell>
          <cell r="L162" t="str">
            <v/>
          </cell>
          <cell r="M162" t="str">
            <v/>
          </cell>
          <cell r="N162" t="str">
            <v/>
          </cell>
          <cell r="O162" t="str">
            <v/>
          </cell>
          <cell r="P162" t="str">
            <v/>
          </cell>
          <cell r="Q162" t="str">
            <v/>
          </cell>
          <cell r="R162" t="str">
            <v/>
          </cell>
          <cell r="S162" t="str">
            <v/>
          </cell>
          <cell r="T162" t="str">
            <v/>
          </cell>
          <cell r="U162" t="str">
            <v/>
          </cell>
          <cell r="V162" t="str">
            <v/>
          </cell>
          <cell r="W162" t="str">
            <v/>
          </cell>
          <cell r="X162" t="str">
            <v/>
          </cell>
          <cell r="Y162" t="str">
            <v/>
          </cell>
          <cell r="Z162" t="str">
            <v/>
          </cell>
          <cell r="AA162" t="str">
            <v/>
          </cell>
          <cell r="AB162" t="str">
            <v/>
          </cell>
          <cell r="AC162" t="str">
            <v/>
          </cell>
          <cell r="AD162" t="str">
            <v/>
          </cell>
          <cell r="AE162" t="str">
            <v/>
          </cell>
          <cell r="AF162" t="str">
            <v/>
          </cell>
          <cell r="AG162" t="str">
            <v/>
          </cell>
          <cell r="AH162" t="str">
            <v>B020013</v>
          </cell>
          <cell r="AI162">
            <v>1.55</v>
          </cell>
          <cell r="AJ162" t="str">
            <v/>
          </cell>
          <cell r="AK162" t="str">
            <v/>
          </cell>
          <cell r="AL162" t="str">
            <v/>
          </cell>
          <cell r="AM162" t="str">
            <v/>
          </cell>
          <cell r="AN162" t="str">
            <v/>
          </cell>
          <cell r="AO162" t="str">
            <v/>
          </cell>
          <cell r="AP162" t="str">
            <v/>
          </cell>
          <cell r="AQ162" t="str">
            <v/>
          </cell>
          <cell r="AR162" t="str">
            <v/>
          </cell>
          <cell r="AS162" t="str">
            <v/>
          </cell>
          <cell r="AT162" t="str">
            <v/>
          </cell>
          <cell r="AU162" t="str">
            <v/>
          </cell>
          <cell r="AV162" t="str">
            <v/>
          </cell>
          <cell r="AW162" t="str">
            <v/>
          </cell>
          <cell r="AX162" t="str">
            <v/>
          </cell>
          <cell r="AY162" t="str">
            <v/>
          </cell>
          <cell r="AZ162" t="str">
            <v/>
          </cell>
          <cell r="BA162" t="str">
            <v/>
          </cell>
          <cell r="BB162" t="str">
            <v/>
          </cell>
          <cell r="BC162" t="str">
            <v/>
          </cell>
          <cell r="BD162" t="str">
            <v/>
          </cell>
          <cell r="BE162" t="str">
            <v/>
          </cell>
          <cell r="BF162" t="str">
            <v/>
          </cell>
          <cell r="BG162" t="str">
            <v/>
          </cell>
          <cell r="BH162" t="str">
            <v/>
          </cell>
          <cell r="BI162" t="str">
            <v/>
          </cell>
          <cell r="BJ162" t="str">
            <v/>
          </cell>
          <cell r="BK162" t="str">
            <v/>
          </cell>
          <cell r="BL162"/>
          <cell r="BM162"/>
          <cell r="BN162" t="str">
            <v/>
          </cell>
          <cell r="BO162" t="str">
            <v/>
          </cell>
          <cell r="BP162" t="str">
            <v/>
          </cell>
          <cell r="BQ162" t="str">
            <v/>
          </cell>
          <cell r="BR162" t="str">
            <v/>
          </cell>
          <cell r="BS162" t="str">
            <v/>
          </cell>
          <cell r="BT162" t="str">
            <v/>
          </cell>
          <cell r="BU162" t="str">
            <v/>
          </cell>
          <cell r="BV162" t="str">
            <v/>
          </cell>
          <cell r="BW162" t="str">
            <v/>
          </cell>
          <cell r="BX162" t="str">
            <v>A0030040</v>
          </cell>
          <cell r="BY162">
            <v>3883</v>
          </cell>
          <cell r="BZ162" t="str">
            <v/>
          </cell>
          <cell r="CA162" t="str">
            <v/>
          </cell>
          <cell r="CB162" t="str">
            <v/>
          </cell>
          <cell r="CC162" t="str">
            <v/>
          </cell>
          <cell r="CD162" t="str">
            <v/>
          </cell>
          <cell r="CE162" t="str">
            <v/>
          </cell>
          <cell r="CF162" t="str">
            <v/>
          </cell>
          <cell r="CG162" t="str">
            <v/>
          </cell>
          <cell r="CH162" t="str">
            <v/>
          </cell>
          <cell r="CI162" t="str">
            <v/>
          </cell>
          <cell r="CJ162" t="str">
            <v/>
          </cell>
          <cell r="CK162" t="str">
            <v/>
          </cell>
          <cell r="CL162" t="str">
            <v/>
          </cell>
          <cell r="CM162" t="str">
            <v/>
          </cell>
          <cell r="CN162" t="str">
            <v/>
          </cell>
          <cell r="CO162" t="str">
            <v/>
          </cell>
          <cell r="CP162" t="str">
            <v/>
          </cell>
          <cell r="CQ162" t="str">
            <v/>
          </cell>
          <cell r="CR162" t="str">
            <v/>
          </cell>
          <cell r="CS162" t="str">
            <v>Nota 1: Este solo es un Análisis de Precios Unitario de referencia. De ser necesario, se debe ajustar a las particularidades de cada proyecto.
Nota 2: Cuando se trate de Análisis de precios unitarios correspondientes a ítems de la propuesta económica apro</v>
          </cell>
          <cell r="CT162" t="str">
            <v>A</v>
          </cell>
        </row>
        <row r="163">
          <cell r="C163" t="str">
            <v>420,3</v>
          </cell>
          <cell r="D163" t="str">
            <v>m2</v>
          </cell>
          <cell r="E163" t="str">
            <v>RIEGO DE IMPRIMACIÓN CON ASFALTO LIQUIDO MC-30</v>
          </cell>
          <cell r="F163" t="str">
            <v>HERMENINV</v>
          </cell>
          <cell r="G163">
            <v>0.01</v>
          </cell>
          <cell r="H163" t="str">
            <v>C0010160</v>
          </cell>
          <cell r="I163">
            <v>2E-3</v>
          </cell>
          <cell r="J163" t="str">
            <v>C0010250</v>
          </cell>
          <cell r="K163">
            <v>2E-3</v>
          </cell>
          <cell r="L163" t="str">
            <v/>
          </cell>
          <cell r="M163" t="str">
            <v/>
          </cell>
          <cell r="N163" t="str">
            <v/>
          </cell>
          <cell r="O163" t="str">
            <v/>
          </cell>
          <cell r="P163" t="str">
            <v/>
          </cell>
          <cell r="Q163" t="str">
            <v/>
          </cell>
          <cell r="R163" t="str">
            <v/>
          </cell>
          <cell r="S163" t="str">
            <v/>
          </cell>
          <cell r="T163" t="str">
            <v/>
          </cell>
          <cell r="U163" t="str">
            <v/>
          </cell>
          <cell r="V163" t="str">
            <v/>
          </cell>
          <cell r="W163" t="str">
            <v/>
          </cell>
          <cell r="X163" t="str">
            <v/>
          </cell>
          <cell r="Y163" t="str">
            <v/>
          </cell>
          <cell r="Z163" t="str">
            <v/>
          </cell>
          <cell r="AA163" t="str">
            <v/>
          </cell>
          <cell r="AB163" t="str">
            <v/>
          </cell>
          <cell r="AC163" t="str">
            <v/>
          </cell>
          <cell r="AD163" t="str">
            <v/>
          </cell>
          <cell r="AE163" t="str">
            <v/>
          </cell>
          <cell r="AF163" t="str">
            <v/>
          </cell>
          <cell r="AG163" t="str">
            <v/>
          </cell>
          <cell r="AH163" t="str">
            <v>B008011</v>
          </cell>
          <cell r="AI163">
            <v>0.3</v>
          </cell>
          <cell r="AJ163" t="str">
            <v/>
          </cell>
          <cell r="AK163" t="str">
            <v/>
          </cell>
          <cell r="AL163" t="str">
            <v/>
          </cell>
          <cell r="AM163" t="str">
            <v/>
          </cell>
          <cell r="AN163" t="str">
            <v/>
          </cell>
          <cell r="AO163" t="str">
            <v/>
          </cell>
          <cell r="AP163" t="str">
            <v/>
          </cell>
          <cell r="AQ163" t="str">
            <v/>
          </cell>
          <cell r="AR163" t="str">
            <v/>
          </cell>
          <cell r="AS163" t="str">
            <v/>
          </cell>
          <cell r="AT163" t="str">
            <v/>
          </cell>
          <cell r="AU163" t="str">
            <v/>
          </cell>
          <cell r="AV163" t="str">
            <v/>
          </cell>
          <cell r="AW163" t="str">
            <v/>
          </cell>
          <cell r="AX163" t="str">
            <v/>
          </cell>
          <cell r="AY163" t="str">
            <v/>
          </cell>
          <cell r="AZ163" t="str">
            <v/>
          </cell>
          <cell r="BA163" t="str">
            <v/>
          </cell>
          <cell r="BB163" t="str">
            <v/>
          </cell>
          <cell r="BC163" t="str">
            <v/>
          </cell>
          <cell r="BD163" t="str">
            <v/>
          </cell>
          <cell r="BE163" t="str">
            <v/>
          </cell>
          <cell r="BF163" t="str">
            <v/>
          </cell>
          <cell r="BG163" t="str">
            <v/>
          </cell>
          <cell r="BH163" t="str">
            <v/>
          </cell>
          <cell r="BI163" t="str">
            <v/>
          </cell>
          <cell r="BJ163" t="str">
            <v/>
          </cell>
          <cell r="BK163" t="str">
            <v/>
          </cell>
          <cell r="BL163"/>
          <cell r="BM163"/>
          <cell r="BN163" t="str">
            <v/>
          </cell>
          <cell r="BO163" t="str">
            <v/>
          </cell>
          <cell r="BP163" t="str">
            <v/>
          </cell>
          <cell r="BQ163" t="str">
            <v/>
          </cell>
          <cell r="BR163" t="str">
            <v/>
          </cell>
          <cell r="BS163" t="str">
            <v/>
          </cell>
          <cell r="BT163" t="str">
            <v/>
          </cell>
          <cell r="BU163" t="str">
            <v/>
          </cell>
          <cell r="BV163" t="str">
            <v/>
          </cell>
          <cell r="BW163" t="str">
            <v/>
          </cell>
          <cell r="BX163" t="str">
            <v>A0030040</v>
          </cell>
          <cell r="BY163">
            <v>4000</v>
          </cell>
          <cell r="BZ163" t="str">
            <v/>
          </cell>
          <cell r="CA163" t="str">
            <v/>
          </cell>
          <cell r="CB163" t="str">
            <v/>
          </cell>
          <cell r="CC163" t="str">
            <v/>
          </cell>
          <cell r="CD163" t="str">
            <v/>
          </cell>
          <cell r="CE163" t="str">
            <v/>
          </cell>
          <cell r="CF163" t="str">
            <v/>
          </cell>
          <cell r="CG163" t="str">
            <v/>
          </cell>
          <cell r="CH163" t="str">
            <v/>
          </cell>
          <cell r="CI163" t="str">
            <v/>
          </cell>
          <cell r="CJ163" t="str">
            <v/>
          </cell>
          <cell r="CK163" t="str">
            <v/>
          </cell>
          <cell r="CL163" t="str">
            <v/>
          </cell>
          <cell r="CM163" t="str">
            <v/>
          </cell>
          <cell r="CN163" t="str">
            <v/>
          </cell>
          <cell r="CO163" t="str">
            <v/>
          </cell>
          <cell r="CP163" t="str">
            <v/>
          </cell>
          <cell r="CQ163" t="str">
            <v/>
          </cell>
          <cell r="CR163" t="str">
            <v/>
          </cell>
          <cell r="CS163" t="str">
            <v>Nota 1: Este solo es un Análisis de Precios Unitario de referencia. De ser necesario, se debe ajustar a las particularidades de cada proyecto.
Nota 2: Cuando se trate de Análisis de precios unitarios correspondientes a ítems de la propuesta económica apro</v>
          </cell>
          <cell r="CT163" t="str">
            <v>A</v>
          </cell>
        </row>
        <row r="164">
          <cell r="C164" t="str">
            <v>421,1</v>
          </cell>
          <cell r="D164" t="str">
            <v>m2</v>
          </cell>
          <cell r="E164" t="str">
            <v>RIEGO DE LIGA CON EMULSIÓN ASFÁLTICA CRR-60 
(Análisis aplicado para riego de liga con emulsión sobre superficie asfáltica limpia, seca y sin polvo. Incluye aplicación y barrido previo obligatorio para garantizar adherencia.)</v>
          </cell>
          <cell r="F164" t="str">
            <v>HERMENINV</v>
          </cell>
          <cell r="G164">
            <v>0.05</v>
          </cell>
          <cell r="H164" t="str">
            <v>C0010160</v>
          </cell>
          <cell r="I164">
            <v>2E-3</v>
          </cell>
          <cell r="J164" t="str">
            <v>C0010250</v>
          </cell>
          <cell r="K164">
            <v>2E-3</v>
          </cell>
          <cell r="L164" t="str">
            <v/>
          </cell>
          <cell r="M164" t="str">
            <v/>
          </cell>
          <cell r="N164" t="str">
            <v/>
          </cell>
          <cell r="O164" t="str">
            <v/>
          </cell>
          <cell r="P164" t="str">
            <v/>
          </cell>
          <cell r="Q164" t="str">
            <v/>
          </cell>
          <cell r="R164" t="str">
            <v/>
          </cell>
          <cell r="S164" t="str">
            <v/>
          </cell>
          <cell r="T164" t="str">
            <v/>
          </cell>
          <cell r="U164" t="str">
            <v/>
          </cell>
          <cell r="V164" t="str">
            <v/>
          </cell>
          <cell r="W164" t="str">
            <v/>
          </cell>
          <cell r="X164" t="str">
            <v/>
          </cell>
          <cell r="Y164" t="str">
            <v/>
          </cell>
          <cell r="Z164" t="str">
            <v/>
          </cell>
          <cell r="AA164" t="str">
            <v/>
          </cell>
          <cell r="AB164" t="str">
            <v/>
          </cell>
          <cell r="AC164" t="str">
            <v/>
          </cell>
          <cell r="AD164" t="str">
            <v/>
          </cell>
          <cell r="AE164" t="str">
            <v/>
          </cell>
          <cell r="AF164" t="str">
            <v/>
          </cell>
          <cell r="AG164" t="str">
            <v/>
          </cell>
          <cell r="AH164" t="str">
            <v>B020007</v>
          </cell>
          <cell r="AI164">
            <v>0.5867</v>
          </cell>
          <cell r="AJ164" t="str">
            <v/>
          </cell>
          <cell r="AK164" t="str">
            <v/>
          </cell>
          <cell r="AL164" t="str">
            <v/>
          </cell>
          <cell r="AM164" t="str">
            <v/>
          </cell>
          <cell r="AN164" t="str">
            <v/>
          </cell>
          <cell r="AO164" t="str">
            <v/>
          </cell>
          <cell r="AP164" t="str">
            <v/>
          </cell>
          <cell r="AQ164" t="str">
            <v/>
          </cell>
          <cell r="AR164" t="str">
            <v/>
          </cell>
          <cell r="AS164" t="str">
            <v/>
          </cell>
          <cell r="AT164" t="str">
            <v/>
          </cell>
          <cell r="AU164" t="str">
            <v/>
          </cell>
          <cell r="AV164" t="str">
            <v/>
          </cell>
          <cell r="AW164" t="str">
            <v/>
          </cell>
          <cell r="AX164" t="str">
            <v/>
          </cell>
          <cell r="AY164" t="str">
            <v/>
          </cell>
          <cell r="AZ164" t="str">
            <v/>
          </cell>
          <cell r="BA164" t="str">
            <v/>
          </cell>
          <cell r="BB164" t="str">
            <v/>
          </cell>
          <cell r="BC164" t="str">
            <v/>
          </cell>
          <cell r="BD164" t="str">
            <v/>
          </cell>
          <cell r="BE164" t="str">
            <v/>
          </cell>
          <cell r="BF164" t="str">
            <v/>
          </cell>
          <cell r="BG164" t="str">
            <v/>
          </cell>
          <cell r="BH164" t="str">
            <v/>
          </cell>
          <cell r="BI164" t="str">
            <v/>
          </cell>
          <cell r="BJ164" t="str">
            <v/>
          </cell>
          <cell r="BK164" t="str">
            <v/>
          </cell>
          <cell r="BL164"/>
          <cell r="BM164"/>
          <cell r="BN164" t="str">
            <v/>
          </cell>
          <cell r="BO164" t="str">
            <v/>
          </cell>
          <cell r="BP164" t="str">
            <v/>
          </cell>
          <cell r="BQ164" t="str">
            <v/>
          </cell>
          <cell r="BR164" t="str">
            <v/>
          </cell>
          <cell r="BS164" t="str">
            <v/>
          </cell>
          <cell r="BT164" t="str">
            <v/>
          </cell>
          <cell r="BU164" t="str">
            <v/>
          </cell>
          <cell r="BV164" t="str">
            <v/>
          </cell>
          <cell r="BW164" t="str">
            <v/>
          </cell>
          <cell r="BX164" t="str">
            <v>A0030040</v>
          </cell>
          <cell r="BY164">
            <v>4000</v>
          </cell>
          <cell r="BZ164" t="str">
            <v/>
          </cell>
          <cell r="CA164" t="str">
            <v/>
          </cell>
          <cell r="CB164" t="str">
            <v/>
          </cell>
          <cell r="CC164" t="str">
            <v/>
          </cell>
          <cell r="CD164" t="str">
            <v/>
          </cell>
          <cell r="CE164" t="str">
            <v/>
          </cell>
          <cell r="CF164" t="str">
            <v/>
          </cell>
          <cell r="CG164" t="str">
            <v/>
          </cell>
          <cell r="CH164" t="str">
            <v/>
          </cell>
          <cell r="CI164" t="str">
            <v/>
          </cell>
          <cell r="CJ164" t="str">
            <v/>
          </cell>
          <cell r="CK164" t="str">
            <v/>
          </cell>
          <cell r="CL164" t="str">
            <v/>
          </cell>
          <cell r="CM164" t="str">
            <v/>
          </cell>
          <cell r="CN164" t="str">
            <v/>
          </cell>
          <cell r="CO164" t="str">
            <v/>
          </cell>
          <cell r="CP164" t="str">
            <v/>
          </cell>
          <cell r="CQ164" t="str">
            <v/>
          </cell>
          <cell r="CR164" t="str">
            <v/>
          </cell>
          <cell r="CS164" t="str">
            <v>Nota 1: Este solo es un Análisis de Precios Unitario de referencia. De ser necesario, se debe ajustar a las particularidades de cada proyecto.
Nota 2: Cuando se trate de Análisis de precios unitarios correspondientes a ítems de la propuesta económica apro</v>
          </cell>
          <cell r="CT164" t="str">
            <v>A</v>
          </cell>
        </row>
        <row r="165">
          <cell r="C165" t="str">
            <v>421,2</v>
          </cell>
          <cell r="D165" t="str">
            <v>m2</v>
          </cell>
          <cell r="E165" t="str">
            <v>RIEGO DE LIGA CON EMULSION ASFALTICA CRR-65
(Análisis aplicado para riego de liga con emulsión  sobre superficie asfáltica limpia, seca y sin polvo. Incluye aplicación y barrido previo obligatorio para garantizar adherencia.)</v>
          </cell>
          <cell r="F165" t="str">
            <v>HERMENINV</v>
          </cell>
          <cell r="G165">
            <v>0.05</v>
          </cell>
          <cell r="H165" t="str">
            <v>C0010160</v>
          </cell>
          <cell r="I165">
            <v>2E-3</v>
          </cell>
          <cell r="J165" t="str">
            <v>C0010250</v>
          </cell>
          <cell r="K165">
            <v>2E-3</v>
          </cell>
          <cell r="L165" t="str">
            <v/>
          </cell>
          <cell r="M165" t="str">
            <v/>
          </cell>
          <cell r="N165" t="str">
            <v/>
          </cell>
          <cell r="O165" t="str">
            <v/>
          </cell>
          <cell r="P165" t="str">
            <v/>
          </cell>
          <cell r="Q165" t="str">
            <v/>
          </cell>
          <cell r="R165" t="str">
            <v/>
          </cell>
          <cell r="S165" t="str">
            <v/>
          </cell>
          <cell r="T165" t="str">
            <v/>
          </cell>
          <cell r="U165" t="str">
            <v/>
          </cell>
          <cell r="V165" t="str">
            <v/>
          </cell>
          <cell r="W165" t="str">
            <v/>
          </cell>
          <cell r="X165" t="str">
            <v/>
          </cell>
          <cell r="Y165" t="str">
            <v/>
          </cell>
          <cell r="Z165" t="str">
            <v/>
          </cell>
          <cell r="AA165" t="str">
            <v/>
          </cell>
          <cell r="AB165" t="str">
            <v/>
          </cell>
          <cell r="AC165" t="str">
            <v/>
          </cell>
          <cell r="AD165" t="str">
            <v/>
          </cell>
          <cell r="AE165" t="str">
            <v/>
          </cell>
          <cell r="AF165" t="str">
            <v/>
          </cell>
          <cell r="AG165" t="str">
            <v/>
          </cell>
          <cell r="AH165" t="str">
            <v>B020008</v>
          </cell>
          <cell r="AI165">
            <v>0.58699999999999997</v>
          </cell>
          <cell r="AJ165" t="str">
            <v/>
          </cell>
          <cell r="AK165" t="str">
            <v/>
          </cell>
          <cell r="AL165" t="str">
            <v/>
          </cell>
          <cell r="AM165" t="str">
            <v/>
          </cell>
          <cell r="AN165" t="str">
            <v/>
          </cell>
          <cell r="AO165" t="str">
            <v/>
          </cell>
          <cell r="AP165" t="str">
            <v/>
          </cell>
          <cell r="AQ165" t="str">
            <v/>
          </cell>
          <cell r="AR165" t="str">
            <v/>
          </cell>
          <cell r="AS165" t="str">
            <v/>
          </cell>
          <cell r="AT165" t="str">
            <v/>
          </cell>
          <cell r="AU165" t="str">
            <v/>
          </cell>
          <cell r="AV165" t="str">
            <v/>
          </cell>
          <cell r="AW165" t="str">
            <v/>
          </cell>
          <cell r="AX165" t="str">
            <v/>
          </cell>
          <cell r="AY165" t="str">
            <v/>
          </cell>
          <cell r="AZ165" t="str">
            <v/>
          </cell>
          <cell r="BA165" t="str">
            <v/>
          </cell>
          <cell r="BB165" t="str">
            <v/>
          </cell>
          <cell r="BC165" t="str">
            <v/>
          </cell>
          <cell r="BD165" t="str">
            <v/>
          </cell>
          <cell r="BE165" t="str">
            <v/>
          </cell>
          <cell r="BF165" t="str">
            <v/>
          </cell>
          <cell r="BG165" t="str">
            <v/>
          </cell>
          <cell r="BH165" t="str">
            <v/>
          </cell>
          <cell r="BI165" t="str">
            <v/>
          </cell>
          <cell r="BJ165" t="str">
            <v/>
          </cell>
          <cell r="BK165" t="str">
            <v/>
          </cell>
          <cell r="BL165"/>
          <cell r="BM165"/>
          <cell r="BN165" t="str">
            <v/>
          </cell>
          <cell r="BO165" t="str">
            <v/>
          </cell>
          <cell r="BP165" t="str">
            <v/>
          </cell>
          <cell r="BQ165" t="str">
            <v/>
          </cell>
          <cell r="BR165" t="str">
            <v/>
          </cell>
          <cell r="BS165" t="str">
            <v/>
          </cell>
          <cell r="BT165" t="str">
            <v/>
          </cell>
          <cell r="BU165" t="str">
            <v/>
          </cell>
          <cell r="BV165" t="str">
            <v/>
          </cell>
          <cell r="BW165" t="str">
            <v/>
          </cell>
          <cell r="BX165" t="str">
            <v>A0030040</v>
          </cell>
          <cell r="BY165">
            <v>4000</v>
          </cell>
          <cell r="BZ165" t="str">
            <v/>
          </cell>
          <cell r="CA165" t="str">
            <v/>
          </cell>
          <cell r="CB165" t="str">
            <v/>
          </cell>
          <cell r="CC165" t="str">
            <v/>
          </cell>
          <cell r="CD165" t="str">
            <v/>
          </cell>
          <cell r="CE165" t="str">
            <v/>
          </cell>
          <cell r="CF165" t="str">
            <v/>
          </cell>
          <cell r="CG165" t="str">
            <v/>
          </cell>
          <cell r="CH165" t="str">
            <v/>
          </cell>
          <cell r="CI165" t="str">
            <v/>
          </cell>
          <cell r="CJ165" t="str">
            <v/>
          </cell>
          <cell r="CK165" t="str">
            <v/>
          </cell>
          <cell r="CL165" t="str">
            <v/>
          </cell>
          <cell r="CM165" t="str">
            <v/>
          </cell>
          <cell r="CN165" t="str">
            <v/>
          </cell>
          <cell r="CO165" t="str">
            <v/>
          </cell>
          <cell r="CP165" t="str">
            <v/>
          </cell>
          <cell r="CQ165" t="str">
            <v/>
          </cell>
          <cell r="CR165" t="str">
            <v/>
          </cell>
          <cell r="CS165" t="str">
            <v>Nota 1: Este solo es un Análisis de Precios Unitario de referencia. De ser necesario, se debe ajustar a las particularidades de cada proyecto.
Nota 2: Cuando se trate de Análisis de precios unitarios correspondientes a ítems de la propuesta económica apro</v>
          </cell>
          <cell r="CT165" t="str">
            <v>A</v>
          </cell>
        </row>
        <row r="166">
          <cell r="C166" t="str">
            <v>421,3</v>
          </cell>
          <cell r="D166" t="str">
            <v>m2</v>
          </cell>
          <cell r="E166" t="str">
            <v>RIEGO DE LIGA CON EMULSIÓN MODIFICADA CON POLIMEROS CRR-60m
(Análisis aplicado para riego de liga con emulsión  sobre superficie asfáltica limpia, seca y sin polvo. Incluiye aplicación y barrido previo obligatorio para garantizar adherencia.)</v>
          </cell>
          <cell r="F166" t="str">
            <v>HERMENINV</v>
          </cell>
          <cell r="G166">
            <v>0.05</v>
          </cell>
          <cell r="H166" t="str">
            <v>C0010160</v>
          </cell>
          <cell r="I166">
            <v>2E-3</v>
          </cell>
          <cell r="J166" t="str">
            <v>C0010250</v>
          </cell>
          <cell r="K166">
            <v>2E-3</v>
          </cell>
          <cell r="L166" t="str">
            <v/>
          </cell>
          <cell r="M166" t="str">
            <v/>
          </cell>
          <cell r="N166" t="str">
            <v/>
          </cell>
          <cell r="O166" t="str">
            <v/>
          </cell>
          <cell r="P166" t="str">
            <v/>
          </cell>
          <cell r="Q166" t="str">
            <v/>
          </cell>
          <cell r="R166" t="str">
            <v/>
          </cell>
          <cell r="S166" t="str">
            <v/>
          </cell>
          <cell r="T166" t="str">
            <v/>
          </cell>
          <cell r="U166" t="str">
            <v/>
          </cell>
          <cell r="V166" t="str">
            <v/>
          </cell>
          <cell r="W166" t="str">
            <v/>
          </cell>
          <cell r="X166" t="str">
            <v/>
          </cell>
          <cell r="Y166" t="str">
            <v/>
          </cell>
          <cell r="Z166" t="str">
            <v/>
          </cell>
          <cell r="AA166" t="str">
            <v/>
          </cell>
          <cell r="AB166" t="str">
            <v/>
          </cell>
          <cell r="AC166" t="str">
            <v/>
          </cell>
          <cell r="AD166" t="str">
            <v/>
          </cell>
          <cell r="AE166" t="str">
            <v/>
          </cell>
          <cell r="AF166" t="str">
            <v/>
          </cell>
          <cell r="AG166" t="str">
            <v/>
          </cell>
          <cell r="AH166" t="str">
            <v>B020006</v>
          </cell>
          <cell r="AI166">
            <v>0.5867</v>
          </cell>
          <cell r="AJ166" t="str">
            <v/>
          </cell>
          <cell r="AK166" t="str">
            <v/>
          </cell>
          <cell r="AL166" t="str">
            <v/>
          </cell>
          <cell r="AM166" t="str">
            <v/>
          </cell>
          <cell r="AN166" t="str">
            <v/>
          </cell>
          <cell r="AO166" t="str">
            <v/>
          </cell>
          <cell r="AP166" t="str">
            <v/>
          </cell>
          <cell r="AQ166" t="str">
            <v/>
          </cell>
          <cell r="AR166" t="str">
            <v/>
          </cell>
          <cell r="AS166" t="str">
            <v/>
          </cell>
          <cell r="AT166" t="str">
            <v/>
          </cell>
          <cell r="AU166" t="str">
            <v/>
          </cell>
          <cell r="AV166" t="str">
            <v/>
          </cell>
          <cell r="AW166" t="str">
            <v/>
          </cell>
          <cell r="AX166" t="str">
            <v/>
          </cell>
          <cell r="AY166" t="str">
            <v/>
          </cell>
          <cell r="AZ166" t="str">
            <v/>
          </cell>
          <cell r="BA166" t="str">
            <v/>
          </cell>
          <cell r="BB166" t="str">
            <v/>
          </cell>
          <cell r="BC166" t="str">
            <v/>
          </cell>
          <cell r="BD166" t="str">
            <v/>
          </cell>
          <cell r="BE166" t="str">
            <v/>
          </cell>
          <cell r="BF166" t="str">
            <v/>
          </cell>
          <cell r="BG166" t="str">
            <v/>
          </cell>
          <cell r="BH166" t="str">
            <v/>
          </cell>
          <cell r="BI166" t="str">
            <v/>
          </cell>
          <cell r="BJ166" t="str">
            <v/>
          </cell>
          <cell r="BK166" t="str">
            <v/>
          </cell>
          <cell r="BL166"/>
          <cell r="BM166"/>
          <cell r="BN166" t="str">
            <v/>
          </cell>
          <cell r="BO166" t="str">
            <v/>
          </cell>
          <cell r="BP166" t="str">
            <v/>
          </cell>
          <cell r="BQ166" t="str">
            <v/>
          </cell>
          <cell r="BR166" t="str">
            <v/>
          </cell>
          <cell r="BS166" t="str">
            <v/>
          </cell>
          <cell r="BT166" t="str">
            <v/>
          </cell>
          <cell r="BU166" t="str">
            <v/>
          </cell>
          <cell r="BV166" t="str">
            <v/>
          </cell>
          <cell r="BW166" t="str">
            <v/>
          </cell>
          <cell r="BX166" t="str">
            <v>A0030040</v>
          </cell>
          <cell r="BY166">
            <v>4000</v>
          </cell>
          <cell r="BZ166" t="str">
            <v/>
          </cell>
          <cell r="CA166" t="str">
            <v/>
          </cell>
          <cell r="CB166" t="str">
            <v/>
          </cell>
          <cell r="CC166" t="str">
            <v/>
          </cell>
          <cell r="CD166" t="str">
            <v/>
          </cell>
          <cell r="CE166" t="str">
            <v/>
          </cell>
          <cell r="CF166" t="str">
            <v/>
          </cell>
          <cell r="CG166" t="str">
            <v/>
          </cell>
          <cell r="CH166" t="str">
            <v/>
          </cell>
          <cell r="CI166" t="str">
            <v/>
          </cell>
          <cell r="CJ166" t="str">
            <v/>
          </cell>
          <cell r="CK166" t="str">
            <v/>
          </cell>
          <cell r="CL166" t="str">
            <v/>
          </cell>
          <cell r="CM166" t="str">
            <v/>
          </cell>
          <cell r="CN166" t="str">
            <v/>
          </cell>
          <cell r="CO166" t="str">
            <v/>
          </cell>
          <cell r="CP166" t="str">
            <v/>
          </cell>
          <cell r="CQ166" t="str">
            <v/>
          </cell>
          <cell r="CR166" t="str">
            <v/>
          </cell>
          <cell r="CS166" t="str">
            <v>Nota 1: Este solo es un Análisis de Precios Unitario de referencia. De ser necesario, se debe ajustar a las particularidades de cada proyecto.
Nota 2: Cuando se trate de Análisis de precios unitarios correspondientes a ítems de la propuesta económica apro</v>
          </cell>
          <cell r="CT166" t="str">
            <v>A</v>
          </cell>
        </row>
        <row r="167">
          <cell r="C167" t="str">
            <v>421,4</v>
          </cell>
          <cell r="D167" t="str">
            <v>m2</v>
          </cell>
          <cell r="E167" t="str">
            <v>RIEGO DE LIGA CON EMULSIÓN MODIFICADA CON POLIMEROS CRR-65m 
(Análisis aplicado para riego de liga con emulsión  sobre superficie asfáltica limpia, seca y sin polvo. Requiere aplicación en clima templado y barrido previo obligatorio para asegurar adherenc</v>
          </cell>
          <cell r="F167" t="str">
            <v>HERMENINV</v>
          </cell>
          <cell r="G167">
            <v>0.05</v>
          </cell>
          <cell r="H167" t="str">
            <v>C0010160</v>
          </cell>
          <cell r="I167">
            <v>2E-3</v>
          </cell>
          <cell r="J167" t="str">
            <v>C0010250</v>
          </cell>
          <cell r="K167">
            <v>2E-3</v>
          </cell>
          <cell r="L167" t="str">
            <v/>
          </cell>
          <cell r="M167" t="str">
            <v/>
          </cell>
          <cell r="N167" t="str">
            <v/>
          </cell>
          <cell r="O167" t="str">
            <v/>
          </cell>
          <cell r="P167" t="str">
            <v/>
          </cell>
          <cell r="Q167" t="str">
            <v/>
          </cell>
          <cell r="R167" t="str">
            <v/>
          </cell>
          <cell r="S167" t="str">
            <v/>
          </cell>
          <cell r="T167" t="str">
            <v/>
          </cell>
          <cell r="U167" t="str">
            <v/>
          </cell>
          <cell r="V167" t="str">
            <v/>
          </cell>
          <cell r="W167" t="str">
            <v/>
          </cell>
          <cell r="X167" t="str">
            <v/>
          </cell>
          <cell r="Y167" t="str">
            <v/>
          </cell>
          <cell r="Z167" t="str">
            <v/>
          </cell>
          <cell r="AA167" t="str">
            <v/>
          </cell>
          <cell r="AB167" t="str">
            <v/>
          </cell>
          <cell r="AC167" t="str">
            <v/>
          </cell>
          <cell r="AD167" t="str">
            <v/>
          </cell>
          <cell r="AE167" t="str">
            <v/>
          </cell>
          <cell r="AF167" t="str">
            <v/>
          </cell>
          <cell r="AG167" t="str">
            <v/>
          </cell>
          <cell r="AH167" t="str">
            <v>B020009</v>
          </cell>
          <cell r="AI167">
            <v>0.5867</v>
          </cell>
          <cell r="AJ167" t="str">
            <v/>
          </cell>
          <cell r="AK167" t="str">
            <v/>
          </cell>
          <cell r="AL167" t="str">
            <v/>
          </cell>
          <cell r="AM167" t="str">
            <v/>
          </cell>
          <cell r="AN167" t="str">
            <v/>
          </cell>
          <cell r="AO167" t="str">
            <v/>
          </cell>
          <cell r="AP167" t="str">
            <v/>
          </cell>
          <cell r="AQ167" t="str">
            <v/>
          </cell>
          <cell r="AR167" t="str">
            <v/>
          </cell>
          <cell r="AS167" t="str">
            <v/>
          </cell>
          <cell r="AT167" t="str">
            <v/>
          </cell>
          <cell r="AU167" t="str">
            <v/>
          </cell>
          <cell r="AV167" t="str">
            <v/>
          </cell>
          <cell r="AW167" t="str">
            <v/>
          </cell>
          <cell r="AX167" t="str">
            <v/>
          </cell>
          <cell r="AY167" t="str">
            <v/>
          </cell>
          <cell r="AZ167" t="str">
            <v/>
          </cell>
          <cell r="BA167" t="str">
            <v/>
          </cell>
          <cell r="BB167" t="str">
            <v/>
          </cell>
          <cell r="BC167" t="str">
            <v/>
          </cell>
          <cell r="BD167" t="str">
            <v/>
          </cell>
          <cell r="BE167" t="str">
            <v/>
          </cell>
          <cell r="BF167" t="str">
            <v/>
          </cell>
          <cell r="BG167" t="str">
            <v/>
          </cell>
          <cell r="BH167" t="str">
            <v/>
          </cell>
          <cell r="BI167" t="str">
            <v/>
          </cell>
          <cell r="BJ167" t="str">
            <v/>
          </cell>
          <cell r="BK167" t="str">
            <v/>
          </cell>
          <cell r="BL167"/>
          <cell r="BM167"/>
          <cell r="BN167" t="str">
            <v/>
          </cell>
          <cell r="BO167" t="str">
            <v/>
          </cell>
          <cell r="BP167" t="str">
            <v/>
          </cell>
          <cell r="BQ167" t="str">
            <v/>
          </cell>
          <cell r="BR167" t="str">
            <v/>
          </cell>
          <cell r="BS167" t="str">
            <v/>
          </cell>
          <cell r="BT167" t="str">
            <v/>
          </cell>
          <cell r="BU167" t="str">
            <v/>
          </cell>
          <cell r="BV167" t="str">
            <v/>
          </cell>
          <cell r="BW167" t="str">
            <v/>
          </cell>
          <cell r="BX167" t="str">
            <v>A0030040</v>
          </cell>
          <cell r="BY167">
            <v>4000</v>
          </cell>
          <cell r="BZ167" t="str">
            <v/>
          </cell>
          <cell r="CA167" t="str">
            <v/>
          </cell>
          <cell r="CB167" t="str">
            <v/>
          </cell>
          <cell r="CC167" t="str">
            <v/>
          </cell>
          <cell r="CD167" t="str">
            <v/>
          </cell>
          <cell r="CE167" t="str">
            <v/>
          </cell>
          <cell r="CF167" t="str">
            <v/>
          </cell>
          <cell r="CG167" t="str">
            <v/>
          </cell>
          <cell r="CH167" t="str">
            <v/>
          </cell>
          <cell r="CI167" t="str">
            <v/>
          </cell>
          <cell r="CJ167" t="str">
            <v/>
          </cell>
          <cell r="CK167" t="str">
            <v/>
          </cell>
          <cell r="CL167" t="str">
            <v/>
          </cell>
          <cell r="CM167" t="str">
            <v/>
          </cell>
          <cell r="CN167" t="str">
            <v/>
          </cell>
          <cell r="CO167" t="str">
            <v/>
          </cell>
          <cell r="CP167" t="str">
            <v/>
          </cell>
          <cell r="CQ167" t="str">
            <v/>
          </cell>
          <cell r="CR167" t="str">
            <v/>
          </cell>
          <cell r="CS167" t="str">
            <v>Nota 1: Este solo es un Análisis de Precios Unitario de referencia. De ser necesario, se debe ajustar a las particularidades de cada proyecto.
Nota 2: Cuando se trate de Análisis de precios unitarios correspondientes a ítems de la propuesta económica apro</v>
          </cell>
          <cell r="CT167" t="str">
            <v>A</v>
          </cell>
        </row>
        <row r="168">
          <cell r="C168" t="str">
            <v>430,1,1</v>
          </cell>
          <cell r="D168" t="str">
            <v>m2</v>
          </cell>
          <cell r="E168" t="str">
            <v>TRATAMIENTO SUPERFICIAL SIMPLE CON EMULSIÓN CRR-65
(Análisis aplicado para tratamiento superficial simple con emulsión  y agregado pétreo tipo TSS-19, aplicado con equipo distribuidor, gravilladora y compactado con rodillo neumático.)</v>
          </cell>
          <cell r="F168" t="str">
            <v>HERMENINV</v>
          </cell>
          <cell r="G168">
            <v>0.01</v>
          </cell>
          <cell r="H168" t="str">
            <v>C0010160</v>
          </cell>
          <cell r="I168">
            <v>2.5000000000000001E-3</v>
          </cell>
          <cell r="J168" t="str">
            <v>C0010230</v>
          </cell>
          <cell r="K168">
            <v>2.5000000000000001E-3</v>
          </cell>
          <cell r="L168" t="str">
            <v>C0010250</v>
          </cell>
          <cell r="M168">
            <v>2.5000000000000001E-3</v>
          </cell>
          <cell r="N168" t="str">
            <v>C0010410</v>
          </cell>
          <cell r="O168">
            <v>2.5000000000000001E-3</v>
          </cell>
          <cell r="P168" t="str">
            <v/>
          </cell>
          <cell r="Q168" t="str">
            <v/>
          </cell>
          <cell r="R168" t="str">
            <v/>
          </cell>
          <cell r="S168" t="str">
            <v/>
          </cell>
          <cell r="T168" t="str">
            <v/>
          </cell>
          <cell r="U168" t="str">
            <v/>
          </cell>
          <cell r="V168" t="str">
            <v/>
          </cell>
          <cell r="W168" t="str">
            <v/>
          </cell>
          <cell r="X168" t="str">
            <v/>
          </cell>
          <cell r="Y168" t="str">
            <v/>
          </cell>
          <cell r="Z168" t="str">
            <v/>
          </cell>
          <cell r="AA168" t="str">
            <v/>
          </cell>
          <cell r="AB168" t="str">
            <v/>
          </cell>
          <cell r="AC168" t="str">
            <v/>
          </cell>
          <cell r="AD168" t="str">
            <v/>
          </cell>
          <cell r="AE168" t="str">
            <v/>
          </cell>
          <cell r="AF168" t="str">
            <v/>
          </cell>
          <cell r="AG168" t="str">
            <v/>
          </cell>
          <cell r="AH168" t="str">
            <v>B020008</v>
          </cell>
          <cell r="AI168">
            <v>1.83</v>
          </cell>
          <cell r="AJ168" t="str">
            <v>B0053122</v>
          </cell>
          <cell r="AK168">
            <v>1.9E-2</v>
          </cell>
          <cell r="AL168" t="str">
            <v/>
          </cell>
          <cell r="AM168" t="str">
            <v/>
          </cell>
          <cell r="AN168" t="str">
            <v/>
          </cell>
          <cell r="AO168" t="str">
            <v/>
          </cell>
          <cell r="AP168" t="str">
            <v/>
          </cell>
          <cell r="AQ168" t="str">
            <v/>
          </cell>
          <cell r="AR168" t="str">
            <v/>
          </cell>
          <cell r="AS168" t="str">
            <v/>
          </cell>
          <cell r="AT168" t="str">
            <v/>
          </cell>
          <cell r="AU168" t="str">
            <v/>
          </cell>
          <cell r="AV168" t="str">
            <v/>
          </cell>
          <cell r="AW168" t="str">
            <v/>
          </cell>
          <cell r="AX168" t="str">
            <v/>
          </cell>
          <cell r="AY168" t="str">
            <v/>
          </cell>
          <cell r="AZ168" t="str">
            <v/>
          </cell>
          <cell r="BA168" t="str">
            <v/>
          </cell>
          <cell r="BB168" t="str">
            <v/>
          </cell>
          <cell r="BC168" t="str">
            <v/>
          </cell>
          <cell r="BD168" t="str">
            <v/>
          </cell>
          <cell r="BE168" t="str">
            <v/>
          </cell>
          <cell r="BF168" t="str">
            <v/>
          </cell>
          <cell r="BG168" t="str">
            <v/>
          </cell>
          <cell r="BH168" t="str">
            <v/>
          </cell>
          <cell r="BI168" t="str">
            <v/>
          </cell>
          <cell r="BJ168" t="str">
            <v/>
          </cell>
          <cell r="BK168" t="str">
            <v/>
          </cell>
          <cell r="BL168"/>
          <cell r="BM168"/>
          <cell r="BN168" t="str">
            <v>T0010400</v>
          </cell>
          <cell r="BO168">
            <v>1.9E-2</v>
          </cell>
          <cell r="BP168" t="str">
            <v/>
          </cell>
          <cell r="BQ168" t="str">
            <v/>
          </cell>
          <cell r="BR168" t="str">
            <v/>
          </cell>
          <cell r="BS168" t="str">
            <v/>
          </cell>
          <cell r="BT168" t="str">
            <v/>
          </cell>
          <cell r="BU168" t="str">
            <v/>
          </cell>
          <cell r="BV168" t="str">
            <v/>
          </cell>
          <cell r="BW168" t="str">
            <v/>
          </cell>
          <cell r="BX168" t="str">
            <v>A0040010</v>
          </cell>
          <cell r="BY168">
            <v>3200</v>
          </cell>
          <cell r="BZ168" t="str">
            <v>A0030040</v>
          </cell>
          <cell r="CA168">
            <v>3200</v>
          </cell>
          <cell r="CB168" t="str">
            <v/>
          </cell>
          <cell r="CC168" t="str">
            <v/>
          </cell>
          <cell r="CD168" t="str">
            <v/>
          </cell>
          <cell r="CE168" t="str">
            <v/>
          </cell>
          <cell r="CF168" t="str">
            <v/>
          </cell>
          <cell r="CG168" t="str">
            <v/>
          </cell>
          <cell r="CH168" t="str">
            <v/>
          </cell>
          <cell r="CI168" t="str">
            <v/>
          </cell>
          <cell r="CJ168" t="str">
            <v/>
          </cell>
          <cell r="CK168" t="str">
            <v/>
          </cell>
          <cell r="CL168" t="str">
            <v/>
          </cell>
          <cell r="CM168" t="str">
            <v/>
          </cell>
          <cell r="CN168" t="str">
            <v/>
          </cell>
          <cell r="CO168" t="str">
            <v/>
          </cell>
          <cell r="CP168" t="str">
            <v/>
          </cell>
          <cell r="CQ168" t="str">
            <v/>
          </cell>
          <cell r="CR168" t="str">
            <v/>
          </cell>
          <cell r="CS168" t="str">
            <v>Nota 1: Este solo es un Análisis de Precios Unitario de referencia. De ser necesario, se debe ajustar a las particularidades de cada proyecto.
Nota 2: Cuando se trate de Análisis de precios unitarios correspondientes a ítems de la propuesta económica apro</v>
          </cell>
          <cell r="CT168" t="str">
            <v>A</v>
          </cell>
        </row>
        <row r="169">
          <cell r="C169" t="str">
            <v>430,1,2</v>
          </cell>
          <cell r="D169" t="str">
            <v>m2</v>
          </cell>
          <cell r="E169" t="str">
            <v>TRATAMIENTO SUPERFICIAL SIMPLE CON EMULSIÓN CRR-65
(Análisis aplicado para tratamiento superficial simple con emulsión  y agregado pétreo tipo TSS-13, aplicado con equipo distribuidor, gravilladora y compactado con rodillo neumático.)</v>
          </cell>
          <cell r="F169" t="str">
            <v>HERMENINV</v>
          </cell>
          <cell r="G169">
            <v>0.01</v>
          </cell>
          <cell r="H169" t="str">
            <v>C0010160</v>
          </cell>
          <cell r="I169">
            <v>2.5000000000000001E-3</v>
          </cell>
          <cell r="J169" t="str">
            <v>C0010230</v>
          </cell>
          <cell r="K169">
            <v>2.5000000000000001E-3</v>
          </cell>
          <cell r="L169" t="str">
            <v>C0010250</v>
          </cell>
          <cell r="M169">
            <v>2.5000000000000001E-3</v>
          </cell>
          <cell r="N169" t="str">
            <v>C0010410</v>
          </cell>
          <cell r="O169">
            <v>2.5000000000000001E-3</v>
          </cell>
          <cell r="P169" t="str">
            <v/>
          </cell>
          <cell r="Q169" t="str">
            <v/>
          </cell>
          <cell r="R169" t="str">
            <v/>
          </cell>
          <cell r="S169" t="str">
            <v/>
          </cell>
          <cell r="T169" t="str">
            <v/>
          </cell>
          <cell r="U169" t="str">
            <v/>
          </cell>
          <cell r="V169" t="str">
            <v/>
          </cell>
          <cell r="W169" t="str">
            <v/>
          </cell>
          <cell r="X169" t="str">
            <v/>
          </cell>
          <cell r="Y169" t="str">
            <v/>
          </cell>
          <cell r="Z169" t="str">
            <v/>
          </cell>
          <cell r="AA169" t="str">
            <v/>
          </cell>
          <cell r="AB169" t="str">
            <v/>
          </cell>
          <cell r="AC169" t="str">
            <v/>
          </cell>
          <cell r="AD169" t="str">
            <v/>
          </cell>
          <cell r="AE169" t="str">
            <v/>
          </cell>
          <cell r="AF169" t="str">
            <v/>
          </cell>
          <cell r="AG169" t="str">
            <v/>
          </cell>
          <cell r="AH169" t="str">
            <v>B020008</v>
          </cell>
          <cell r="AI169">
            <v>1.5</v>
          </cell>
          <cell r="AJ169" t="str">
            <v>B0053121</v>
          </cell>
          <cell r="AK169">
            <v>1.2999999999999999E-2</v>
          </cell>
          <cell r="AL169" t="str">
            <v/>
          </cell>
          <cell r="AM169" t="str">
            <v/>
          </cell>
          <cell r="AN169" t="str">
            <v/>
          </cell>
          <cell r="AO169" t="str">
            <v/>
          </cell>
          <cell r="AP169" t="str">
            <v/>
          </cell>
          <cell r="AQ169" t="str">
            <v/>
          </cell>
          <cell r="AR169" t="str">
            <v/>
          </cell>
          <cell r="AS169" t="str">
            <v/>
          </cell>
          <cell r="AT169" t="str">
            <v/>
          </cell>
          <cell r="AU169" t="str">
            <v/>
          </cell>
          <cell r="AV169" t="str">
            <v/>
          </cell>
          <cell r="AW169" t="str">
            <v/>
          </cell>
          <cell r="AX169" t="str">
            <v/>
          </cell>
          <cell r="AY169" t="str">
            <v/>
          </cell>
          <cell r="AZ169" t="str">
            <v/>
          </cell>
          <cell r="BA169" t="str">
            <v/>
          </cell>
          <cell r="BB169" t="str">
            <v/>
          </cell>
          <cell r="BC169" t="str">
            <v/>
          </cell>
          <cell r="BD169" t="str">
            <v/>
          </cell>
          <cell r="BE169" t="str">
            <v/>
          </cell>
          <cell r="BF169" t="str">
            <v/>
          </cell>
          <cell r="BG169" t="str">
            <v/>
          </cell>
          <cell r="BH169" t="str">
            <v/>
          </cell>
          <cell r="BI169" t="str">
            <v/>
          </cell>
          <cell r="BJ169" t="str">
            <v/>
          </cell>
          <cell r="BK169" t="str">
            <v/>
          </cell>
          <cell r="BL169"/>
          <cell r="BM169"/>
          <cell r="BN169" t="str">
            <v>T0010400</v>
          </cell>
          <cell r="BO169">
            <v>1.2999999999999999E-2</v>
          </cell>
          <cell r="BP169" t="str">
            <v/>
          </cell>
          <cell r="BQ169" t="str">
            <v/>
          </cell>
          <cell r="BR169" t="str">
            <v/>
          </cell>
          <cell r="BS169" t="str">
            <v/>
          </cell>
          <cell r="BT169" t="str">
            <v/>
          </cell>
          <cell r="BU169" t="str">
            <v/>
          </cell>
          <cell r="BV169" t="str">
            <v/>
          </cell>
          <cell r="BW169" t="str">
            <v/>
          </cell>
          <cell r="BX169" t="str">
            <v>A0040010</v>
          </cell>
          <cell r="BY169">
            <v>3200</v>
          </cell>
          <cell r="BZ169" t="str">
            <v>A0030040</v>
          </cell>
          <cell r="CA169">
            <v>3200</v>
          </cell>
          <cell r="CB169" t="str">
            <v/>
          </cell>
          <cell r="CC169" t="str">
            <v/>
          </cell>
          <cell r="CD169" t="str">
            <v/>
          </cell>
          <cell r="CE169" t="str">
            <v/>
          </cell>
          <cell r="CF169" t="str">
            <v/>
          </cell>
          <cell r="CG169" t="str">
            <v/>
          </cell>
          <cell r="CH169" t="str">
            <v/>
          </cell>
          <cell r="CI169" t="str">
            <v/>
          </cell>
          <cell r="CJ169" t="str">
            <v/>
          </cell>
          <cell r="CK169" t="str">
            <v/>
          </cell>
          <cell r="CL169" t="str">
            <v/>
          </cell>
          <cell r="CM169" t="str">
            <v/>
          </cell>
          <cell r="CN169" t="str">
            <v/>
          </cell>
          <cell r="CO169" t="str">
            <v/>
          </cell>
          <cell r="CP169" t="str">
            <v/>
          </cell>
          <cell r="CQ169" t="str">
            <v/>
          </cell>
          <cell r="CR169" t="str">
            <v/>
          </cell>
          <cell r="CS169" t="str">
            <v>Nota 1: Este solo es un Análisis de Precios Unitario de referencia. De ser necesario, se debe ajustar a las particularidades de cada proyecto.
Nota 2: Cuando se trate de Análisis de precios unitarios correspondientes a ítems de la propuesta económica apro</v>
          </cell>
          <cell r="CT169" t="str">
            <v>A</v>
          </cell>
        </row>
        <row r="170">
          <cell r="C170" t="str">
            <v>430,2,1</v>
          </cell>
          <cell r="D170" t="str">
            <v>m2</v>
          </cell>
          <cell r="E170" t="str">
            <v>TRATAMIENTO SUPERFICIAL SIMPLE CON EMULSIÓN CRR-65m
(Análisis aplicado para tratamiento superficial simple con emulsión CRR-65m (modificada con polímeros) y agregado pétreo tipo TSS-19, aplicado con equipo distribuidor, gravilladora y compactado con rodil</v>
          </cell>
          <cell r="F170" t="str">
            <v>HERMENINV</v>
          </cell>
          <cell r="G170">
            <v>0.01</v>
          </cell>
          <cell r="H170" t="str">
            <v>C0010160</v>
          </cell>
          <cell r="I170">
            <v>2.5000000000000001E-3</v>
          </cell>
          <cell r="J170" t="str">
            <v>C0010230</v>
          </cell>
          <cell r="K170">
            <v>2.5000000000000001E-3</v>
          </cell>
          <cell r="L170" t="str">
            <v>C0010250</v>
          </cell>
          <cell r="M170">
            <v>2.5000000000000001E-3</v>
          </cell>
          <cell r="N170" t="str">
            <v>C0010410</v>
          </cell>
          <cell r="O170">
            <v>2.5000000000000001E-3</v>
          </cell>
          <cell r="P170" t="str">
            <v/>
          </cell>
          <cell r="Q170" t="str">
            <v/>
          </cell>
          <cell r="R170" t="str">
            <v/>
          </cell>
          <cell r="S170" t="str">
            <v/>
          </cell>
          <cell r="T170" t="str">
            <v/>
          </cell>
          <cell r="U170" t="str">
            <v/>
          </cell>
          <cell r="V170" t="str">
            <v/>
          </cell>
          <cell r="W170" t="str">
            <v/>
          </cell>
          <cell r="X170" t="str">
            <v/>
          </cell>
          <cell r="Y170" t="str">
            <v/>
          </cell>
          <cell r="Z170" t="str">
            <v/>
          </cell>
          <cell r="AA170" t="str">
            <v/>
          </cell>
          <cell r="AB170" t="str">
            <v/>
          </cell>
          <cell r="AC170" t="str">
            <v/>
          </cell>
          <cell r="AD170" t="str">
            <v/>
          </cell>
          <cell r="AE170" t="str">
            <v/>
          </cell>
          <cell r="AF170" t="str">
            <v/>
          </cell>
          <cell r="AG170" t="str">
            <v/>
          </cell>
          <cell r="AH170" t="str">
            <v>B020009</v>
          </cell>
          <cell r="AI170">
            <v>1.83</v>
          </cell>
          <cell r="AJ170" t="str">
            <v>B0053122</v>
          </cell>
          <cell r="AK170">
            <v>1.9E-2</v>
          </cell>
          <cell r="AL170" t="str">
            <v/>
          </cell>
          <cell r="AM170" t="str">
            <v/>
          </cell>
          <cell r="AN170" t="str">
            <v/>
          </cell>
          <cell r="AO170" t="str">
            <v/>
          </cell>
          <cell r="AP170" t="str">
            <v/>
          </cell>
          <cell r="AQ170" t="str">
            <v/>
          </cell>
          <cell r="AR170" t="str">
            <v/>
          </cell>
          <cell r="AS170" t="str">
            <v/>
          </cell>
          <cell r="AT170" t="str">
            <v/>
          </cell>
          <cell r="AU170" t="str">
            <v/>
          </cell>
          <cell r="AV170" t="str">
            <v/>
          </cell>
          <cell r="AW170" t="str">
            <v/>
          </cell>
          <cell r="AX170" t="str">
            <v/>
          </cell>
          <cell r="AY170" t="str">
            <v/>
          </cell>
          <cell r="AZ170" t="str">
            <v/>
          </cell>
          <cell r="BA170" t="str">
            <v/>
          </cell>
          <cell r="BB170" t="str">
            <v/>
          </cell>
          <cell r="BC170" t="str">
            <v/>
          </cell>
          <cell r="BD170" t="str">
            <v/>
          </cell>
          <cell r="BE170" t="str">
            <v/>
          </cell>
          <cell r="BF170" t="str">
            <v/>
          </cell>
          <cell r="BG170" t="str">
            <v/>
          </cell>
          <cell r="BH170" t="str">
            <v/>
          </cell>
          <cell r="BI170" t="str">
            <v/>
          </cell>
          <cell r="BJ170" t="str">
            <v/>
          </cell>
          <cell r="BK170" t="str">
            <v/>
          </cell>
          <cell r="BL170"/>
          <cell r="BM170"/>
          <cell r="BN170" t="str">
            <v>T0010400</v>
          </cell>
          <cell r="BO170">
            <v>1.9E-2</v>
          </cell>
          <cell r="BP170" t="str">
            <v/>
          </cell>
          <cell r="BQ170" t="str">
            <v/>
          </cell>
          <cell r="BR170" t="str">
            <v/>
          </cell>
          <cell r="BS170" t="str">
            <v/>
          </cell>
          <cell r="BT170" t="str">
            <v/>
          </cell>
          <cell r="BU170" t="str">
            <v/>
          </cell>
          <cell r="BV170" t="str">
            <v/>
          </cell>
          <cell r="BW170" t="str">
            <v/>
          </cell>
          <cell r="BX170" t="str">
            <v>A0040010</v>
          </cell>
          <cell r="BY170">
            <v>3200</v>
          </cell>
          <cell r="BZ170" t="str">
            <v>A0030040</v>
          </cell>
          <cell r="CA170">
            <v>3200</v>
          </cell>
          <cell r="CB170" t="str">
            <v/>
          </cell>
          <cell r="CC170" t="str">
            <v/>
          </cell>
          <cell r="CD170" t="str">
            <v/>
          </cell>
          <cell r="CE170" t="str">
            <v/>
          </cell>
          <cell r="CF170" t="str">
            <v/>
          </cell>
          <cell r="CG170" t="str">
            <v/>
          </cell>
          <cell r="CH170" t="str">
            <v/>
          </cell>
          <cell r="CI170" t="str">
            <v/>
          </cell>
          <cell r="CJ170" t="str">
            <v/>
          </cell>
          <cell r="CK170" t="str">
            <v/>
          </cell>
          <cell r="CL170" t="str">
            <v/>
          </cell>
          <cell r="CM170" t="str">
            <v/>
          </cell>
          <cell r="CN170" t="str">
            <v/>
          </cell>
          <cell r="CO170" t="str">
            <v/>
          </cell>
          <cell r="CP170" t="str">
            <v/>
          </cell>
          <cell r="CQ170" t="str">
            <v/>
          </cell>
          <cell r="CR170" t="str">
            <v/>
          </cell>
          <cell r="CS170" t="str">
            <v>Nota 1: Este solo es un Análisis de Precios Unitario de referencia. De ser necesario, se debe ajustar a las particularidades de cada proyecto.
Nota 2: Cuando se trate de Análisis de precios unitarios correspondientes a ítems de la propuesta económica apro</v>
          </cell>
          <cell r="CT170" t="str">
            <v>A</v>
          </cell>
        </row>
        <row r="171">
          <cell r="C171" t="str">
            <v>430,2,2</v>
          </cell>
          <cell r="D171" t="str">
            <v>m2</v>
          </cell>
          <cell r="E171" t="str">
            <v>TRATAMIENTO SUPERFICIAL SIMPLE CON EMULSIÓN CRR-65m 
(Análisis aplicado para tratamiento superficial simple con emulsión CRR-65m (modificada con polímeros) y agregado pétreo tipo TSS-13, aplicado con equipo distribuidor, gravilladora y compactado con rodi</v>
          </cell>
          <cell r="F171" t="str">
            <v>HERMENINV</v>
          </cell>
          <cell r="G171">
            <v>0.01</v>
          </cell>
          <cell r="H171" t="str">
            <v>C0010160</v>
          </cell>
          <cell r="I171">
            <v>2.5000000000000001E-3</v>
          </cell>
          <cell r="J171" t="str">
            <v>C0010230</v>
          </cell>
          <cell r="K171">
            <v>2.5000000000000001E-3</v>
          </cell>
          <cell r="L171" t="str">
            <v>C0010250</v>
          </cell>
          <cell r="M171">
            <v>2.5000000000000001E-3</v>
          </cell>
          <cell r="N171" t="str">
            <v>C0010410</v>
          </cell>
          <cell r="O171">
            <v>2.5000000000000001E-3</v>
          </cell>
          <cell r="P171" t="str">
            <v/>
          </cell>
          <cell r="Q171" t="str">
            <v/>
          </cell>
          <cell r="R171" t="str">
            <v/>
          </cell>
          <cell r="S171" t="str">
            <v/>
          </cell>
          <cell r="T171" t="str">
            <v/>
          </cell>
          <cell r="U171" t="str">
            <v/>
          </cell>
          <cell r="V171" t="str">
            <v/>
          </cell>
          <cell r="W171" t="str">
            <v/>
          </cell>
          <cell r="X171" t="str">
            <v/>
          </cell>
          <cell r="Y171" t="str">
            <v/>
          </cell>
          <cell r="Z171" t="str">
            <v/>
          </cell>
          <cell r="AA171" t="str">
            <v/>
          </cell>
          <cell r="AB171" t="str">
            <v/>
          </cell>
          <cell r="AC171" t="str">
            <v/>
          </cell>
          <cell r="AD171" t="str">
            <v/>
          </cell>
          <cell r="AE171" t="str">
            <v/>
          </cell>
          <cell r="AF171" t="str">
            <v/>
          </cell>
          <cell r="AG171" t="str">
            <v/>
          </cell>
          <cell r="AH171" t="str">
            <v>B020009</v>
          </cell>
          <cell r="AI171">
            <v>1.5</v>
          </cell>
          <cell r="AJ171" t="str">
            <v>B0053121</v>
          </cell>
          <cell r="AK171">
            <v>1.2999999999999999E-2</v>
          </cell>
          <cell r="AL171" t="str">
            <v/>
          </cell>
          <cell r="AM171" t="str">
            <v/>
          </cell>
          <cell r="AN171" t="str">
            <v/>
          </cell>
          <cell r="AO171" t="str">
            <v/>
          </cell>
          <cell r="AP171" t="str">
            <v/>
          </cell>
          <cell r="AQ171" t="str">
            <v/>
          </cell>
          <cell r="AR171" t="str">
            <v/>
          </cell>
          <cell r="AS171" t="str">
            <v/>
          </cell>
          <cell r="AT171" t="str">
            <v/>
          </cell>
          <cell r="AU171" t="str">
            <v/>
          </cell>
          <cell r="AV171" t="str">
            <v/>
          </cell>
          <cell r="AW171" t="str">
            <v/>
          </cell>
          <cell r="AX171" t="str">
            <v/>
          </cell>
          <cell r="AY171" t="str">
            <v/>
          </cell>
          <cell r="AZ171" t="str">
            <v/>
          </cell>
          <cell r="BA171" t="str">
            <v/>
          </cell>
          <cell r="BB171" t="str">
            <v/>
          </cell>
          <cell r="BC171" t="str">
            <v/>
          </cell>
          <cell r="BD171" t="str">
            <v/>
          </cell>
          <cell r="BE171" t="str">
            <v/>
          </cell>
          <cell r="BF171" t="str">
            <v/>
          </cell>
          <cell r="BG171" t="str">
            <v/>
          </cell>
          <cell r="BH171" t="str">
            <v/>
          </cell>
          <cell r="BI171" t="str">
            <v/>
          </cell>
          <cell r="BJ171" t="str">
            <v/>
          </cell>
          <cell r="BK171" t="str">
            <v/>
          </cell>
          <cell r="BL171"/>
          <cell r="BM171"/>
          <cell r="BN171" t="str">
            <v>T0010400</v>
          </cell>
          <cell r="BO171">
            <v>1.2999999999999999E-2</v>
          </cell>
          <cell r="BP171" t="str">
            <v/>
          </cell>
          <cell r="BQ171" t="str">
            <v/>
          </cell>
          <cell r="BR171" t="str">
            <v/>
          </cell>
          <cell r="BS171" t="str">
            <v/>
          </cell>
          <cell r="BT171" t="str">
            <v/>
          </cell>
          <cell r="BU171" t="str">
            <v/>
          </cell>
          <cell r="BV171" t="str">
            <v/>
          </cell>
          <cell r="BW171" t="str">
            <v/>
          </cell>
          <cell r="BX171" t="str">
            <v>A0040010</v>
          </cell>
          <cell r="BY171">
            <v>3200</v>
          </cell>
          <cell r="BZ171" t="str">
            <v>A0030040</v>
          </cell>
          <cell r="CA171">
            <v>3200</v>
          </cell>
          <cell r="CB171" t="str">
            <v/>
          </cell>
          <cell r="CC171" t="str">
            <v/>
          </cell>
          <cell r="CD171" t="str">
            <v/>
          </cell>
          <cell r="CE171" t="str">
            <v/>
          </cell>
          <cell r="CF171" t="str">
            <v/>
          </cell>
          <cell r="CG171" t="str">
            <v/>
          </cell>
          <cell r="CH171" t="str">
            <v/>
          </cell>
          <cell r="CI171" t="str">
            <v/>
          </cell>
          <cell r="CJ171" t="str">
            <v/>
          </cell>
          <cell r="CK171" t="str">
            <v/>
          </cell>
          <cell r="CL171" t="str">
            <v/>
          </cell>
          <cell r="CM171" t="str">
            <v/>
          </cell>
          <cell r="CN171" t="str">
            <v/>
          </cell>
          <cell r="CO171" t="str">
            <v/>
          </cell>
          <cell r="CP171" t="str">
            <v/>
          </cell>
          <cell r="CQ171" t="str">
            <v/>
          </cell>
          <cell r="CR171" t="str">
            <v/>
          </cell>
          <cell r="CS171" t="str">
            <v>Nota 1: Este solo es un Análisis de Precios Unitario de referencia. De ser necesario, se debe ajustar a las particularidades de cada proyecto.
Nota 2: Cuando se trate de Análisis de precios unitarios correspondientes a ítems de la propuesta económica apro</v>
          </cell>
          <cell r="CT171" t="str">
            <v>A</v>
          </cell>
        </row>
        <row r="172">
          <cell r="C172" t="str">
            <v>430,3,1</v>
          </cell>
          <cell r="D172" t="str">
            <v>m2</v>
          </cell>
          <cell r="E172" t="str">
            <v>TRATAMIENTO SUPERFICIAL DOBLE CON EMULSIÓN CRR-65 TIPO 3
(Análisis aplicado para tratamiento superficial doble con dos riegos de emulsión CRR-65 y aplicación secuencial de agregados tipo TSD-25 y TSD-13. No incluye imprimación ni corrección previa de la s</v>
          </cell>
          <cell r="F172" t="str">
            <v>HERMENINV</v>
          </cell>
          <cell r="G172">
            <v>0.01</v>
          </cell>
          <cell r="H172" t="str">
            <v>C0010160</v>
          </cell>
          <cell r="I172">
            <v>3.6363636363636364E-3</v>
          </cell>
          <cell r="J172" t="str">
            <v>C0010230</v>
          </cell>
          <cell r="K172">
            <v>3.6363636363636364E-3</v>
          </cell>
          <cell r="L172" t="str">
            <v>C0010250</v>
          </cell>
          <cell r="M172">
            <v>3.6363636363636364E-3</v>
          </cell>
          <cell r="N172" t="str">
            <v>C0010410</v>
          </cell>
          <cell r="O172">
            <v>3.6363636363636364E-3</v>
          </cell>
          <cell r="P172" t="str">
            <v/>
          </cell>
          <cell r="Q172" t="str">
            <v/>
          </cell>
          <cell r="R172" t="str">
            <v/>
          </cell>
          <cell r="S172" t="str">
            <v/>
          </cell>
          <cell r="T172" t="str">
            <v/>
          </cell>
          <cell r="U172" t="str">
            <v/>
          </cell>
          <cell r="V172" t="str">
            <v/>
          </cell>
          <cell r="W172" t="str">
            <v/>
          </cell>
          <cell r="X172" t="str">
            <v/>
          </cell>
          <cell r="Y172" t="str">
            <v/>
          </cell>
          <cell r="Z172" t="str">
            <v/>
          </cell>
          <cell r="AA172" t="str">
            <v/>
          </cell>
          <cell r="AB172" t="str">
            <v/>
          </cell>
          <cell r="AC172" t="str">
            <v/>
          </cell>
          <cell r="AD172" t="str">
            <v/>
          </cell>
          <cell r="AE172" t="str">
            <v/>
          </cell>
          <cell r="AF172" t="str">
            <v/>
          </cell>
          <cell r="AG172" t="str">
            <v/>
          </cell>
          <cell r="AH172" t="str">
            <v>B0053112</v>
          </cell>
          <cell r="AI172">
            <v>2.5000000000000001E-2</v>
          </cell>
          <cell r="AJ172" t="str">
            <v>B0053121</v>
          </cell>
          <cell r="AK172">
            <v>1.2999999999999999E-2</v>
          </cell>
          <cell r="AL172" t="str">
            <v>B020008</v>
          </cell>
          <cell r="AM172">
            <v>4.24</v>
          </cell>
          <cell r="AN172" t="str">
            <v/>
          </cell>
          <cell r="AO172" t="str">
            <v/>
          </cell>
          <cell r="AP172" t="str">
            <v/>
          </cell>
          <cell r="AQ172" t="str">
            <v/>
          </cell>
          <cell r="AR172" t="str">
            <v/>
          </cell>
          <cell r="AS172" t="str">
            <v/>
          </cell>
          <cell r="AT172" t="str">
            <v/>
          </cell>
          <cell r="AU172" t="str">
            <v/>
          </cell>
          <cell r="AV172" t="str">
            <v/>
          </cell>
          <cell r="AW172" t="str">
            <v/>
          </cell>
          <cell r="AX172" t="str">
            <v/>
          </cell>
          <cell r="AY172" t="str">
            <v/>
          </cell>
          <cell r="AZ172" t="str">
            <v/>
          </cell>
          <cell r="BA172" t="str">
            <v/>
          </cell>
          <cell r="BB172" t="str">
            <v/>
          </cell>
          <cell r="BC172" t="str">
            <v/>
          </cell>
          <cell r="BD172" t="str">
            <v/>
          </cell>
          <cell r="BE172" t="str">
            <v/>
          </cell>
          <cell r="BF172" t="str">
            <v/>
          </cell>
          <cell r="BG172" t="str">
            <v/>
          </cell>
          <cell r="BH172" t="str">
            <v/>
          </cell>
          <cell r="BI172" t="str">
            <v/>
          </cell>
          <cell r="BJ172" t="str">
            <v/>
          </cell>
          <cell r="BK172" t="str">
            <v/>
          </cell>
          <cell r="BL172"/>
          <cell r="BM172"/>
          <cell r="BN172" t="str">
            <v>T0010400</v>
          </cell>
          <cell r="BO172">
            <v>3.7999999999999999E-2</v>
          </cell>
          <cell r="BP172" t="str">
            <v/>
          </cell>
          <cell r="BQ172" t="str">
            <v/>
          </cell>
          <cell r="BR172" t="str">
            <v/>
          </cell>
          <cell r="BS172" t="str">
            <v/>
          </cell>
          <cell r="BT172" t="str">
            <v/>
          </cell>
          <cell r="BU172" t="str">
            <v/>
          </cell>
          <cell r="BV172" t="str">
            <v/>
          </cell>
          <cell r="BW172" t="str">
            <v/>
          </cell>
          <cell r="BX172" t="str">
            <v>A0040010</v>
          </cell>
          <cell r="BY172">
            <v>2200</v>
          </cell>
          <cell r="BZ172" t="str">
            <v>A0030040</v>
          </cell>
          <cell r="CA172">
            <v>2200</v>
          </cell>
          <cell r="CB172" t="str">
            <v/>
          </cell>
          <cell r="CC172" t="str">
            <v/>
          </cell>
          <cell r="CD172" t="str">
            <v/>
          </cell>
          <cell r="CE172" t="str">
            <v/>
          </cell>
          <cell r="CF172" t="str">
            <v/>
          </cell>
          <cell r="CG172" t="str">
            <v/>
          </cell>
          <cell r="CH172" t="str">
            <v/>
          </cell>
          <cell r="CI172" t="str">
            <v/>
          </cell>
          <cell r="CJ172" t="str">
            <v/>
          </cell>
          <cell r="CK172" t="str">
            <v/>
          </cell>
          <cell r="CL172" t="str">
            <v/>
          </cell>
          <cell r="CM172" t="str">
            <v/>
          </cell>
          <cell r="CN172" t="str">
            <v/>
          </cell>
          <cell r="CO172" t="str">
            <v/>
          </cell>
          <cell r="CP172" t="str">
            <v/>
          </cell>
          <cell r="CQ172" t="str">
            <v/>
          </cell>
          <cell r="CR172" t="str">
            <v/>
          </cell>
          <cell r="CS172" t="str">
            <v>Nota 1: Este solo es un Análisis de Precios Unitario de referencia. De ser necesario, se debe ajustar a las particularidades de cada proyecto.
Nota 2: Cuando se trate de Análisis de precios unitarios correspondientes a ítems de la propuesta económica apro</v>
          </cell>
          <cell r="CT172" t="str">
            <v>A</v>
          </cell>
        </row>
        <row r="173">
          <cell r="C173" t="str">
            <v>430,3,2</v>
          </cell>
          <cell r="D173" t="str">
            <v>m2</v>
          </cell>
          <cell r="E173" t="str">
            <v>TRATAMIENTO SUPERFICIAL DOBLE CON EMULSIÓN CRR-65 TIPO 4
(Análisis aplicado para tratamiento superficial doble con dos riegos de emulsión CRR-65 y aplicación secuencial de agregados tipo TSD-19 y TSD-10. No incluye imprimación ni corrección previa de la s</v>
          </cell>
          <cell r="F173" t="str">
            <v>HERMENINV</v>
          </cell>
          <cell r="G173">
            <v>0.01</v>
          </cell>
          <cell r="H173" t="str">
            <v>C0010160</v>
          </cell>
          <cell r="I173">
            <v>3.6363636363636364E-3</v>
          </cell>
          <cell r="J173" t="str">
            <v>C0010230</v>
          </cell>
          <cell r="K173">
            <v>3.6363636363636364E-3</v>
          </cell>
          <cell r="L173" t="str">
            <v>C0010250</v>
          </cell>
          <cell r="M173">
            <v>3.6363636363636364E-3</v>
          </cell>
          <cell r="N173" t="str">
            <v>C0010410</v>
          </cell>
          <cell r="O173">
            <v>3.6363636363636364E-3</v>
          </cell>
          <cell r="P173" t="str">
            <v/>
          </cell>
          <cell r="Q173" t="str">
            <v/>
          </cell>
          <cell r="R173" t="str">
            <v/>
          </cell>
          <cell r="S173" t="str">
            <v/>
          </cell>
          <cell r="T173" t="str">
            <v/>
          </cell>
          <cell r="U173" t="str">
            <v/>
          </cell>
          <cell r="V173" t="str">
            <v/>
          </cell>
          <cell r="W173" t="str">
            <v/>
          </cell>
          <cell r="X173" t="str">
            <v/>
          </cell>
          <cell r="Y173" t="str">
            <v/>
          </cell>
          <cell r="Z173" t="str">
            <v/>
          </cell>
          <cell r="AA173" t="str">
            <v/>
          </cell>
          <cell r="AB173" t="str">
            <v/>
          </cell>
          <cell r="AC173" t="str">
            <v/>
          </cell>
          <cell r="AD173" t="str">
            <v/>
          </cell>
          <cell r="AE173" t="str">
            <v/>
          </cell>
          <cell r="AF173" t="str">
            <v/>
          </cell>
          <cell r="AG173" t="str">
            <v/>
          </cell>
          <cell r="AH173" t="str">
            <v>B0053122</v>
          </cell>
          <cell r="AI173">
            <v>1.9E-2</v>
          </cell>
          <cell r="AJ173" t="str">
            <v>B0053111</v>
          </cell>
          <cell r="AK173">
            <v>0.01</v>
          </cell>
          <cell r="AL173" t="str">
            <v>B020008</v>
          </cell>
          <cell r="AM173">
            <v>3.24</v>
          </cell>
          <cell r="AN173" t="str">
            <v/>
          </cell>
          <cell r="AO173" t="str">
            <v/>
          </cell>
          <cell r="AP173" t="str">
            <v/>
          </cell>
          <cell r="AQ173" t="str">
            <v/>
          </cell>
          <cell r="AR173" t="str">
            <v/>
          </cell>
          <cell r="AS173" t="str">
            <v/>
          </cell>
          <cell r="AT173" t="str">
            <v/>
          </cell>
          <cell r="AU173" t="str">
            <v/>
          </cell>
          <cell r="AV173" t="str">
            <v/>
          </cell>
          <cell r="AW173" t="str">
            <v/>
          </cell>
          <cell r="AX173" t="str">
            <v/>
          </cell>
          <cell r="AY173" t="str">
            <v/>
          </cell>
          <cell r="AZ173" t="str">
            <v/>
          </cell>
          <cell r="BA173" t="str">
            <v/>
          </cell>
          <cell r="BB173" t="str">
            <v/>
          </cell>
          <cell r="BC173" t="str">
            <v/>
          </cell>
          <cell r="BD173" t="str">
            <v/>
          </cell>
          <cell r="BE173" t="str">
            <v/>
          </cell>
          <cell r="BF173" t="str">
            <v/>
          </cell>
          <cell r="BG173" t="str">
            <v/>
          </cell>
          <cell r="BH173" t="str">
            <v/>
          </cell>
          <cell r="BI173" t="str">
            <v/>
          </cell>
          <cell r="BJ173" t="str">
            <v/>
          </cell>
          <cell r="BK173" t="str">
            <v/>
          </cell>
          <cell r="BL173"/>
          <cell r="BM173"/>
          <cell r="BN173" t="str">
            <v>T0010400</v>
          </cell>
          <cell r="BO173">
            <v>2.8999999999999998E-2</v>
          </cell>
          <cell r="BP173" t="str">
            <v/>
          </cell>
          <cell r="BQ173" t="str">
            <v/>
          </cell>
          <cell r="BR173" t="str">
            <v/>
          </cell>
          <cell r="BS173" t="str">
            <v/>
          </cell>
          <cell r="BT173" t="str">
            <v/>
          </cell>
          <cell r="BU173" t="str">
            <v/>
          </cell>
          <cell r="BV173" t="str">
            <v/>
          </cell>
          <cell r="BW173" t="str">
            <v/>
          </cell>
          <cell r="BX173" t="str">
            <v>A0030040</v>
          </cell>
          <cell r="BY173">
            <v>2200</v>
          </cell>
          <cell r="BZ173" t="str">
            <v>A0040010</v>
          </cell>
          <cell r="CA173">
            <v>2200</v>
          </cell>
          <cell r="CB173" t="str">
            <v/>
          </cell>
          <cell r="CC173" t="str">
            <v/>
          </cell>
          <cell r="CD173" t="str">
            <v/>
          </cell>
          <cell r="CE173" t="str">
            <v/>
          </cell>
          <cell r="CF173" t="str">
            <v/>
          </cell>
          <cell r="CG173" t="str">
            <v/>
          </cell>
          <cell r="CH173" t="str">
            <v/>
          </cell>
          <cell r="CI173" t="str">
            <v/>
          </cell>
          <cell r="CJ173" t="str">
            <v/>
          </cell>
          <cell r="CK173" t="str">
            <v/>
          </cell>
          <cell r="CL173" t="str">
            <v/>
          </cell>
          <cell r="CM173" t="str">
            <v/>
          </cell>
          <cell r="CN173" t="str">
            <v/>
          </cell>
          <cell r="CO173" t="str">
            <v/>
          </cell>
          <cell r="CP173" t="str">
            <v/>
          </cell>
          <cell r="CQ173" t="str">
            <v/>
          </cell>
          <cell r="CR173" t="str">
            <v/>
          </cell>
          <cell r="CS173" t="str">
            <v>Nota 1: Este solo es un Análisis de Precios Unitario de referencia. De ser necesario, se debe ajustar a las particularidades de cada proyecto.
Nota 2: Cuando se trate de Análisis de precios unitarios correspondientes a ítems de la propuesta económica apro</v>
          </cell>
          <cell r="CT173" t="str">
            <v>A</v>
          </cell>
        </row>
        <row r="174">
          <cell r="C174" t="str">
            <v>430,4,1</v>
          </cell>
          <cell r="D174" t="str">
            <v>m2</v>
          </cell>
          <cell r="E174" t="str">
            <v>TRATAMIENTO SUPERFICIAL DOBLE CON EMULSIÓN CRR-65m
(Análisis considerando la aplicación secuencial de agregados TSD-25 y TSD-13. No incluye imprimación ni corrección previa de la superficie.)</v>
          </cell>
          <cell r="F174" t="str">
            <v>HERMENINV</v>
          </cell>
          <cell r="G174">
            <v>0.01</v>
          </cell>
          <cell r="H174" t="str">
            <v>C0010160</v>
          </cell>
          <cell r="I174">
            <v>3.6363636363636364E-3</v>
          </cell>
          <cell r="J174" t="str">
            <v>C0010230</v>
          </cell>
          <cell r="K174">
            <v>3.6363636363636364E-3</v>
          </cell>
          <cell r="L174" t="str">
            <v>C0010250</v>
          </cell>
          <cell r="M174">
            <v>3.6363636363636364E-3</v>
          </cell>
          <cell r="N174" t="str">
            <v>C0010410</v>
          </cell>
          <cell r="O174">
            <v>3.6363636363636364E-3</v>
          </cell>
          <cell r="P174" t="str">
            <v/>
          </cell>
          <cell r="Q174" t="str">
            <v/>
          </cell>
          <cell r="R174" t="str">
            <v/>
          </cell>
          <cell r="S174" t="str">
            <v/>
          </cell>
          <cell r="T174" t="str">
            <v/>
          </cell>
          <cell r="U174" t="str">
            <v/>
          </cell>
          <cell r="V174" t="str">
            <v/>
          </cell>
          <cell r="W174" t="str">
            <v/>
          </cell>
          <cell r="X174" t="str">
            <v/>
          </cell>
          <cell r="Y174" t="str">
            <v/>
          </cell>
          <cell r="Z174" t="str">
            <v/>
          </cell>
          <cell r="AA174" t="str">
            <v/>
          </cell>
          <cell r="AB174" t="str">
            <v/>
          </cell>
          <cell r="AC174" t="str">
            <v/>
          </cell>
          <cell r="AD174" t="str">
            <v/>
          </cell>
          <cell r="AE174" t="str">
            <v/>
          </cell>
          <cell r="AF174" t="str">
            <v/>
          </cell>
          <cell r="AG174" t="str">
            <v/>
          </cell>
          <cell r="AH174" t="str">
            <v>B0053112</v>
          </cell>
          <cell r="AI174">
            <v>2.5000000000000001E-2</v>
          </cell>
          <cell r="AJ174" t="str">
            <v>B0053121</v>
          </cell>
          <cell r="AK174">
            <v>1.2999999999999999E-2</v>
          </cell>
          <cell r="AL174" t="str">
            <v>B020009</v>
          </cell>
          <cell r="AM174">
            <v>4.24</v>
          </cell>
          <cell r="AN174" t="str">
            <v/>
          </cell>
          <cell r="AO174" t="str">
            <v/>
          </cell>
          <cell r="AP174" t="str">
            <v/>
          </cell>
          <cell r="AQ174" t="str">
            <v/>
          </cell>
          <cell r="AR174" t="str">
            <v/>
          </cell>
          <cell r="AS174" t="str">
            <v/>
          </cell>
          <cell r="AT174" t="str">
            <v/>
          </cell>
          <cell r="AU174" t="str">
            <v/>
          </cell>
          <cell r="AV174" t="str">
            <v/>
          </cell>
          <cell r="AW174" t="str">
            <v/>
          </cell>
          <cell r="AX174" t="str">
            <v/>
          </cell>
          <cell r="AY174" t="str">
            <v/>
          </cell>
          <cell r="AZ174" t="str">
            <v/>
          </cell>
          <cell r="BA174" t="str">
            <v/>
          </cell>
          <cell r="BB174" t="str">
            <v/>
          </cell>
          <cell r="BC174" t="str">
            <v/>
          </cell>
          <cell r="BD174" t="str">
            <v/>
          </cell>
          <cell r="BE174" t="str">
            <v/>
          </cell>
          <cell r="BF174" t="str">
            <v/>
          </cell>
          <cell r="BG174" t="str">
            <v/>
          </cell>
          <cell r="BH174" t="str">
            <v/>
          </cell>
          <cell r="BI174" t="str">
            <v/>
          </cell>
          <cell r="BJ174" t="str">
            <v/>
          </cell>
          <cell r="BK174" t="str">
            <v/>
          </cell>
          <cell r="BL174"/>
          <cell r="BM174"/>
          <cell r="BN174" t="str">
            <v>T0010400</v>
          </cell>
          <cell r="BO174">
            <v>3.7999999999999999E-2</v>
          </cell>
          <cell r="BP174" t="str">
            <v/>
          </cell>
          <cell r="BQ174" t="str">
            <v/>
          </cell>
          <cell r="BR174" t="str">
            <v/>
          </cell>
          <cell r="BS174" t="str">
            <v/>
          </cell>
          <cell r="BT174" t="str">
            <v/>
          </cell>
          <cell r="BU174" t="str">
            <v/>
          </cell>
          <cell r="BV174" t="str">
            <v/>
          </cell>
          <cell r="BW174" t="str">
            <v/>
          </cell>
          <cell r="BX174" t="str">
            <v>A0030040</v>
          </cell>
          <cell r="BY174">
            <v>2200</v>
          </cell>
          <cell r="BZ174" t="str">
            <v>A0040010</v>
          </cell>
          <cell r="CA174">
            <v>2200</v>
          </cell>
          <cell r="CB174" t="str">
            <v/>
          </cell>
          <cell r="CC174" t="str">
            <v/>
          </cell>
          <cell r="CD174" t="str">
            <v/>
          </cell>
          <cell r="CE174" t="str">
            <v/>
          </cell>
          <cell r="CF174" t="str">
            <v/>
          </cell>
          <cell r="CG174" t="str">
            <v/>
          </cell>
          <cell r="CH174" t="str">
            <v/>
          </cell>
          <cell r="CI174" t="str">
            <v/>
          </cell>
          <cell r="CJ174" t="str">
            <v/>
          </cell>
          <cell r="CK174" t="str">
            <v/>
          </cell>
          <cell r="CL174" t="str">
            <v/>
          </cell>
          <cell r="CM174" t="str">
            <v/>
          </cell>
          <cell r="CN174" t="str">
            <v/>
          </cell>
          <cell r="CO174" t="str">
            <v/>
          </cell>
          <cell r="CP174" t="str">
            <v/>
          </cell>
          <cell r="CQ174" t="str">
            <v/>
          </cell>
          <cell r="CR174" t="str">
            <v/>
          </cell>
          <cell r="CS174" t="str">
            <v>Nota 1: Este solo es un Análisis de Precios Unitario de referencia. De ser necesario, se debe ajustar a las particularidades de cada proyecto.
Nota 2: Cuando se trate de Análisis de precios unitarios correspondientes a ítems de la propuesta económica apro</v>
          </cell>
          <cell r="CT174" t="str">
            <v>A</v>
          </cell>
        </row>
        <row r="175">
          <cell r="C175" t="str">
            <v>430,4,2</v>
          </cell>
          <cell r="D175" t="str">
            <v>m2</v>
          </cell>
          <cell r="E175" t="str">
            <v>TRATAMIENTO SUPERFICIAL DOBLE CON EMULSIÓN CRR-65m
(Análisis aplicación en sitio con dos aplicaciones de emulsión CRR-65m y agregados TSD-19 y TSD-10 en forma secuencial. Incluye extendido, distribución y compactación. No contempla imprimación previa ni c</v>
          </cell>
          <cell r="F175" t="str">
            <v>HERMENINV</v>
          </cell>
          <cell r="G175">
            <v>0.01</v>
          </cell>
          <cell r="H175" t="str">
            <v>C0010160</v>
          </cell>
          <cell r="I175">
            <v>3.6363636363636364E-3</v>
          </cell>
          <cell r="J175" t="str">
            <v>C0010230</v>
          </cell>
          <cell r="K175">
            <v>3.6363636363636364E-3</v>
          </cell>
          <cell r="L175" t="str">
            <v>C0010250</v>
          </cell>
          <cell r="M175">
            <v>3.6363636363636364E-3</v>
          </cell>
          <cell r="N175" t="str">
            <v>C0010410</v>
          </cell>
          <cell r="O175">
            <v>3.6363636363636364E-3</v>
          </cell>
          <cell r="P175" t="str">
            <v/>
          </cell>
          <cell r="Q175" t="str">
            <v/>
          </cell>
          <cell r="R175" t="str">
            <v/>
          </cell>
          <cell r="S175" t="str">
            <v/>
          </cell>
          <cell r="T175" t="str">
            <v/>
          </cell>
          <cell r="U175" t="str">
            <v/>
          </cell>
          <cell r="V175" t="str">
            <v/>
          </cell>
          <cell r="W175" t="str">
            <v/>
          </cell>
          <cell r="X175" t="str">
            <v/>
          </cell>
          <cell r="Y175" t="str">
            <v/>
          </cell>
          <cell r="Z175" t="str">
            <v/>
          </cell>
          <cell r="AA175" t="str">
            <v/>
          </cell>
          <cell r="AB175" t="str">
            <v/>
          </cell>
          <cell r="AC175" t="str">
            <v/>
          </cell>
          <cell r="AD175" t="str">
            <v/>
          </cell>
          <cell r="AE175" t="str">
            <v/>
          </cell>
          <cell r="AF175" t="str">
            <v/>
          </cell>
          <cell r="AG175" t="str">
            <v/>
          </cell>
          <cell r="AH175" t="str">
            <v>B0053122</v>
          </cell>
          <cell r="AI175">
            <v>1.9E-2</v>
          </cell>
          <cell r="AJ175" t="str">
            <v>B0053111</v>
          </cell>
          <cell r="AK175">
            <v>0.01</v>
          </cell>
          <cell r="AL175" t="str">
            <v>B020009</v>
          </cell>
          <cell r="AM175">
            <v>3.24</v>
          </cell>
          <cell r="AN175" t="str">
            <v/>
          </cell>
          <cell r="AO175" t="str">
            <v/>
          </cell>
          <cell r="AP175" t="str">
            <v/>
          </cell>
          <cell r="AQ175" t="str">
            <v/>
          </cell>
          <cell r="AR175" t="str">
            <v/>
          </cell>
          <cell r="AS175" t="str">
            <v/>
          </cell>
          <cell r="AT175" t="str">
            <v/>
          </cell>
          <cell r="AU175" t="str">
            <v/>
          </cell>
          <cell r="AV175" t="str">
            <v/>
          </cell>
          <cell r="AW175" t="str">
            <v/>
          </cell>
          <cell r="AX175" t="str">
            <v/>
          </cell>
          <cell r="AY175" t="str">
            <v/>
          </cell>
          <cell r="AZ175" t="str">
            <v/>
          </cell>
          <cell r="BA175" t="str">
            <v/>
          </cell>
          <cell r="BB175" t="str">
            <v/>
          </cell>
          <cell r="BC175" t="str">
            <v/>
          </cell>
          <cell r="BD175" t="str">
            <v/>
          </cell>
          <cell r="BE175" t="str">
            <v/>
          </cell>
          <cell r="BF175" t="str">
            <v/>
          </cell>
          <cell r="BG175" t="str">
            <v/>
          </cell>
          <cell r="BH175" t="str">
            <v/>
          </cell>
          <cell r="BI175" t="str">
            <v/>
          </cell>
          <cell r="BJ175" t="str">
            <v/>
          </cell>
          <cell r="BK175" t="str">
            <v/>
          </cell>
          <cell r="BL175"/>
          <cell r="BM175"/>
          <cell r="BN175" t="str">
            <v>T0010400</v>
          </cell>
          <cell r="BO175">
            <v>3.7999999999999999E-2</v>
          </cell>
          <cell r="BP175" t="str">
            <v/>
          </cell>
          <cell r="BQ175" t="str">
            <v/>
          </cell>
          <cell r="BR175" t="str">
            <v/>
          </cell>
          <cell r="BS175" t="str">
            <v/>
          </cell>
          <cell r="BT175" t="str">
            <v/>
          </cell>
          <cell r="BU175" t="str">
            <v/>
          </cell>
          <cell r="BV175" t="str">
            <v/>
          </cell>
          <cell r="BW175" t="str">
            <v/>
          </cell>
          <cell r="BX175" t="str">
            <v>A0030040</v>
          </cell>
          <cell r="BY175">
            <v>2200</v>
          </cell>
          <cell r="BZ175" t="str">
            <v>A0040010</v>
          </cell>
          <cell r="CA175">
            <v>2200</v>
          </cell>
          <cell r="CB175" t="str">
            <v/>
          </cell>
          <cell r="CC175" t="str">
            <v/>
          </cell>
          <cell r="CD175" t="str">
            <v/>
          </cell>
          <cell r="CE175" t="str">
            <v/>
          </cell>
          <cell r="CF175" t="str">
            <v/>
          </cell>
          <cell r="CG175" t="str">
            <v/>
          </cell>
          <cell r="CH175" t="str">
            <v/>
          </cell>
          <cell r="CI175" t="str">
            <v/>
          </cell>
          <cell r="CJ175" t="str">
            <v/>
          </cell>
          <cell r="CK175" t="str">
            <v/>
          </cell>
          <cell r="CL175" t="str">
            <v/>
          </cell>
          <cell r="CM175" t="str">
            <v/>
          </cell>
          <cell r="CN175" t="str">
            <v/>
          </cell>
          <cell r="CO175" t="str">
            <v/>
          </cell>
          <cell r="CP175" t="str">
            <v/>
          </cell>
          <cell r="CQ175" t="str">
            <v/>
          </cell>
          <cell r="CR175" t="str">
            <v/>
          </cell>
          <cell r="CS175" t="str">
            <v xml:space="preserve">
</v>
          </cell>
          <cell r="CT175" t="str">
            <v>A</v>
          </cell>
        </row>
        <row r="176">
          <cell r="C176" t="str">
            <v>432,1</v>
          </cell>
          <cell r="D176" t="str">
            <v>m2</v>
          </cell>
          <cell r="E176" t="str">
            <v>SELLO DE ARENA-ASFALTO CON EMULSION CRR-65 
(Aplica sobre superficie tratada o imprimada. Utiliza emulsión CRR-65 y mezcla arena-asfalto en proporción definida, colocada en caliente. Incluye extendido y compactación.)</v>
          </cell>
          <cell r="F176" t="str">
            <v>HERMENINV</v>
          </cell>
          <cell r="G176">
            <v>0.01</v>
          </cell>
          <cell r="H176" t="str">
            <v>C0010160</v>
          </cell>
          <cell r="I176">
            <v>2.3923444976076554E-3</v>
          </cell>
          <cell r="J176" t="str">
            <v>C0010230</v>
          </cell>
          <cell r="K176">
            <v>2.3923444976076554E-3</v>
          </cell>
          <cell r="L176" t="str">
            <v>C0010410</v>
          </cell>
          <cell r="M176">
            <v>2.3923444976076554E-3</v>
          </cell>
          <cell r="N176" t="str">
            <v>C0010250</v>
          </cell>
          <cell r="O176">
            <v>2.3923444976076554E-3</v>
          </cell>
          <cell r="P176" t="str">
            <v/>
          </cell>
          <cell r="Q176" t="str">
            <v/>
          </cell>
          <cell r="R176" t="str">
            <v/>
          </cell>
          <cell r="S176" t="str">
            <v/>
          </cell>
          <cell r="T176" t="str">
            <v/>
          </cell>
          <cell r="U176" t="str">
            <v/>
          </cell>
          <cell r="V176" t="str">
            <v/>
          </cell>
          <cell r="W176" t="str">
            <v/>
          </cell>
          <cell r="X176" t="str">
            <v/>
          </cell>
          <cell r="Y176" t="str">
            <v/>
          </cell>
          <cell r="Z176" t="str">
            <v/>
          </cell>
          <cell r="AA176" t="str">
            <v/>
          </cell>
          <cell r="AB176" t="str">
            <v/>
          </cell>
          <cell r="AC176" t="str">
            <v/>
          </cell>
          <cell r="AD176" t="str">
            <v/>
          </cell>
          <cell r="AE176" t="str">
            <v/>
          </cell>
          <cell r="AF176" t="str">
            <v/>
          </cell>
          <cell r="AG176" t="str">
            <v/>
          </cell>
          <cell r="AH176" t="str">
            <v>B009111</v>
          </cell>
          <cell r="AI176">
            <v>0.01</v>
          </cell>
          <cell r="AJ176" t="str">
            <v>B020008</v>
          </cell>
          <cell r="AK176">
            <v>1.25</v>
          </cell>
          <cell r="AL176" t="str">
            <v/>
          </cell>
          <cell r="AM176" t="str">
            <v/>
          </cell>
          <cell r="AN176" t="str">
            <v/>
          </cell>
          <cell r="AO176" t="str">
            <v/>
          </cell>
          <cell r="AP176" t="str">
            <v/>
          </cell>
          <cell r="AQ176" t="str">
            <v/>
          </cell>
          <cell r="AR176" t="str">
            <v/>
          </cell>
          <cell r="AS176" t="str">
            <v/>
          </cell>
          <cell r="AT176" t="str">
            <v/>
          </cell>
          <cell r="AU176" t="str">
            <v/>
          </cell>
          <cell r="AV176" t="str">
            <v/>
          </cell>
          <cell r="AW176" t="str">
            <v/>
          </cell>
          <cell r="AX176" t="str">
            <v/>
          </cell>
          <cell r="AY176" t="str">
            <v/>
          </cell>
          <cell r="AZ176" t="str">
            <v/>
          </cell>
          <cell r="BA176" t="str">
            <v/>
          </cell>
          <cell r="BB176" t="str">
            <v/>
          </cell>
          <cell r="BC176" t="str">
            <v/>
          </cell>
          <cell r="BD176" t="str">
            <v/>
          </cell>
          <cell r="BE176" t="str">
            <v/>
          </cell>
          <cell r="BF176" t="str">
            <v/>
          </cell>
          <cell r="BG176" t="str">
            <v/>
          </cell>
          <cell r="BH176" t="str">
            <v/>
          </cell>
          <cell r="BI176" t="str">
            <v/>
          </cell>
          <cell r="BJ176" t="str">
            <v/>
          </cell>
          <cell r="BK176" t="str">
            <v/>
          </cell>
          <cell r="BL176"/>
          <cell r="BM176"/>
          <cell r="BN176" t="str">
            <v>T0010004</v>
          </cell>
          <cell r="BO176">
            <v>0.01</v>
          </cell>
          <cell r="BP176" t="str">
            <v/>
          </cell>
          <cell r="BQ176" t="str">
            <v/>
          </cell>
          <cell r="BR176" t="str">
            <v/>
          </cell>
          <cell r="BS176" t="str">
            <v/>
          </cell>
          <cell r="BT176" t="str">
            <v/>
          </cell>
          <cell r="BU176" t="str">
            <v/>
          </cell>
          <cell r="BV176" t="str">
            <v/>
          </cell>
          <cell r="BW176" t="str">
            <v/>
          </cell>
          <cell r="BX176" t="str">
            <v>A0030040</v>
          </cell>
          <cell r="BY176">
            <v>3344</v>
          </cell>
          <cell r="BZ176" t="str">
            <v>A0040010</v>
          </cell>
          <cell r="CA176">
            <v>3344</v>
          </cell>
          <cell r="CB176" t="str">
            <v/>
          </cell>
          <cell r="CC176" t="str">
            <v/>
          </cell>
          <cell r="CD176" t="str">
            <v/>
          </cell>
          <cell r="CE176" t="str">
            <v/>
          </cell>
          <cell r="CF176" t="str">
            <v/>
          </cell>
          <cell r="CG176" t="str">
            <v/>
          </cell>
          <cell r="CH176" t="str">
            <v/>
          </cell>
          <cell r="CI176" t="str">
            <v/>
          </cell>
          <cell r="CJ176" t="str">
            <v/>
          </cell>
          <cell r="CK176" t="str">
            <v/>
          </cell>
          <cell r="CL176" t="str">
            <v/>
          </cell>
          <cell r="CM176" t="str">
            <v/>
          </cell>
          <cell r="CN176" t="str">
            <v/>
          </cell>
          <cell r="CO176" t="str">
            <v/>
          </cell>
          <cell r="CP176" t="str">
            <v/>
          </cell>
          <cell r="CQ176" t="str">
            <v/>
          </cell>
          <cell r="CR176" t="str">
            <v/>
          </cell>
          <cell r="CS176" t="str">
            <v>Nota 1: Este solo es un Análisis de Precios Unitario de referencia. De ser necesario, se debe ajustar a las particularidades de cada proyecto.
Nota 2: Cuando se trate de Análisis de precios unitarios correspondientes a ítems de la propuesta económica apro</v>
          </cell>
          <cell r="CT176" t="str">
            <v>A</v>
          </cell>
        </row>
        <row r="177">
          <cell r="C177" t="str">
            <v>432,2</v>
          </cell>
          <cell r="D177" t="str">
            <v>m2</v>
          </cell>
          <cell r="E177" t="str">
            <v>SELLO DE ARENA-ASFALTO CON EMULSION CRR-65m
(Aplica sobre superficie tratada o imprimada. Utiliza emulsión asfáltica modificada con polímeros CRR-65m y mezcla arena-asfalto en proporción definida, colocada en caliente. Incluye extendido y compactación.)</v>
          </cell>
          <cell r="F177" t="str">
            <v>HERMENINV</v>
          </cell>
          <cell r="G177">
            <v>0.01</v>
          </cell>
          <cell r="H177" t="str">
            <v>C0010160</v>
          </cell>
          <cell r="I177">
            <v>2.3923444976076554E-3</v>
          </cell>
          <cell r="J177" t="str">
            <v>C0010230</v>
          </cell>
          <cell r="K177">
            <v>2.3923444976076554E-3</v>
          </cell>
          <cell r="L177" t="str">
            <v>C0010410</v>
          </cell>
          <cell r="M177">
            <v>2.3923444976076554E-3</v>
          </cell>
          <cell r="N177" t="str">
            <v>C0010250</v>
          </cell>
          <cell r="O177">
            <v>2.3923444976076554E-3</v>
          </cell>
          <cell r="P177" t="str">
            <v/>
          </cell>
          <cell r="Q177" t="str">
            <v/>
          </cell>
          <cell r="R177" t="str">
            <v/>
          </cell>
          <cell r="S177" t="str">
            <v/>
          </cell>
          <cell r="T177" t="str">
            <v/>
          </cell>
          <cell r="U177" t="str">
            <v/>
          </cell>
          <cell r="V177" t="str">
            <v/>
          </cell>
          <cell r="W177" t="str">
            <v/>
          </cell>
          <cell r="X177" t="str">
            <v/>
          </cell>
          <cell r="Y177" t="str">
            <v/>
          </cell>
          <cell r="Z177" t="str">
            <v/>
          </cell>
          <cell r="AA177" t="str">
            <v/>
          </cell>
          <cell r="AB177" t="str">
            <v/>
          </cell>
          <cell r="AC177" t="str">
            <v/>
          </cell>
          <cell r="AD177" t="str">
            <v/>
          </cell>
          <cell r="AE177" t="str">
            <v/>
          </cell>
          <cell r="AF177" t="str">
            <v/>
          </cell>
          <cell r="AG177" t="str">
            <v/>
          </cell>
          <cell r="AH177" t="str">
            <v>B009111</v>
          </cell>
          <cell r="AI177">
            <v>0.01</v>
          </cell>
          <cell r="AJ177" t="str">
            <v>B020009</v>
          </cell>
          <cell r="AK177">
            <v>1.25</v>
          </cell>
          <cell r="AL177" t="str">
            <v/>
          </cell>
          <cell r="AM177" t="str">
            <v/>
          </cell>
          <cell r="AN177" t="str">
            <v/>
          </cell>
          <cell r="AO177" t="str">
            <v/>
          </cell>
          <cell r="AP177" t="str">
            <v/>
          </cell>
          <cell r="AQ177" t="str">
            <v/>
          </cell>
          <cell r="AR177" t="str">
            <v/>
          </cell>
          <cell r="AS177" t="str">
            <v/>
          </cell>
          <cell r="AT177" t="str">
            <v/>
          </cell>
          <cell r="AU177" t="str">
            <v/>
          </cell>
          <cell r="AV177" t="str">
            <v/>
          </cell>
          <cell r="AW177" t="str">
            <v/>
          </cell>
          <cell r="AX177" t="str">
            <v/>
          </cell>
          <cell r="AY177" t="str">
            <v/>
          </cell>
          <cell r="AZ177" t="str">
            <v/>
          </cell>
          <cell r="BA177" t="str">
            <v/>
          </cell>
          <cell r="BB177" t="str">
            <v/>
          </cell>
          <cell r="BC177" t="str">
            <v/>
          </cell>
          <cell r="BD177" t="str">
            <v/>
          </cell>
          <cell r="BE177" t="str">
            <v/>
          </cell>
          <cell r="BF177" t="str">
            <v/>
          </cell>
          <cell r="BG177" t="str">
            <v/>
          </cell>
          <cell r="BH177" t="str">
            <v/>
          </cell>
          <cell r="BI177" t="str">
            <v/>
          </cell>
          <cell r="BJ177" t="str">
            <v/>
          </cell>
          <cell r="BK177" t="str">
            <v/>
          </cell>
          <cell r="BL177"/>
          <cell r="BM177"/>
          <cell r="BN177" t="str">
            <v>T0010004</v>
          </cell>
          <cell r="BO177">
            <v>0.01</v>
          </cell>
          <cell r="BP177" t="str">
            <v/>
          </cell>
          <cell r="BQ177" t="str">
            <v/>
          </cell>
          <cell r="BR177" t="str">
            <v/>
          </cell>
          <cell r="BS177" t="str">
            <v/>
          </cell>
          <cell r="BT177" t="str">
            <v/>
          </cell>
          <cell r="BU177" t="str">
            <v/>
          </cell>
          <cell r="BV177" t="str">
            <v/>
          </cell>
          <cell r="BW177" t="str">
            <v/>
          </cell>
          <cell r="BX177" t="str">
            <v>A0030040</v>
          </cell>
          <cell r="BY177">
            <v>3344</v>
          </cell>
          <cell r="BZ177" t="str">
            <v>A0040010</v>
          </cell>
          <cell r="CA177">
            <v>3344</v>
          </cell>
          <cell r="CB177" t="str">
            <v/>
          </cell>
          <cell r="CC177" t="str">
            <v/>
          </cell>
          <cell r="CD177" t="str">
            <v/>
          </cell>
          <cell r="CE177" t="str">
            <v/>
          </cell>
          <cell r="CF177" t="str">
            <v/>
          </cell>
          <cell r="CG177" t="str">
            <v/>
          </cell>
          <cell r="CH177" t="str">
            <v/>
          </cell>
          <cell r="CI177" t="str">
            <v/>
          </cell>
          <cell r="CJ177" t="str">
            <v/>
          </cell>
          <cell r="CK177" t="str">
            <v/>
          </cell>
          <cell r="CL177" t="str">
            <v/>
          </cell>
          <cell r="CM177" t="str">
            <v/>
          </cell>
          <cell r="CN177" t="str">
            <v/>
          </cell>
          <cell r="CO177" t="str">
            <v/>
          </cell>
          <cell r="CP177" t="str">
            <v/>
          </cell>
          <cell r="CQ177" t="str">
            <v/>
          </cell>
          <cell r="CR177" t="str">
            <v/>
          </cell>
          <cell r="CS177" t="str">
            <v>Nota 1: Este solo es un Análisis de Precios Unitario de referencia. De ser necesario, se debe ajustar a las particularidades de cada proyecto.
Nota 2: Cuando se trate de Análisis de precios unitarios correspondientes a ítems de la propuesta económica apro</v>
          </cell>
          <cell r="CT177" t="str">
            <v>A</v>
          </cell>
        </row>
        <row r="178">
          <cell r="C178" t="str">
            <v>433,1</v>
          </cell>
          <cell r="D178" t="str">
            <v>m2</v>
          </cell>
          <cell r="E178" t="str">
            <v>LECHADA ASFÁLTICA CON EMULSIÓN CRL‐57h, TIPO LA‐13
(Análisis  para aplicación sobre superficie existente limpia, libre de polvo, grasa o aceites, incluye agregado con gradación LA-13, emulsión CRL-57h y agua.)</v>
          </cell>
          <cell r="F178" t="str">
            <v>HERMENINV</v>
          </cell>
          <cell r="G178">
            <v>0.01</v>
          </cell>
          <cell r="H178" t="str">
            <v>C0010110</v>
          </cell>
          <cell r="I178">
            <v>1.6666666666666668E-3</v>
          </cell>
          <cell r="J178" t="str">
            <v>C0010250</v>
          </cell>
          <cell r="K178">
            <v>1.6666666666666668E-3</v>
          </cell>
          <cell r="L178" t="str">
            <v>C0010150</v>
          </cell>
          <cell r="M178">
            <v>1.6666666666666668E-3</v>
          </cell>
          <cell r="N178" t="str">
            <v/>
          </cell>
          <cell r="O178" t="str">
            <v/>
          </cell>
          <cell r="P178" t="str">
            <v/>
          </cell>
          <cell r="Q178" t="str">
            <v/>
          </cell>
          <cell r="R178" t="str">
            <v/>
          </cell>
          <cell r="S178" t="str">
            <v/>
          </cell>
          <cell r="T178" t="str">
            <v/>
          </cell>
          <cell r="U178" t="str">
            <v/>
          </cell>
          <cell r="V178" t="str">
            <v/>
          </cell>
          <cell r="W178" t="str">
            <v/>
          </cell>
          <cell r="X178" t="str">
            <v/>
          </cell>
          <cell r="Y178" t="str">
            <v/>
          </cell>
          <cell r="Z178" t="str">
            <v/>
          </cell>
          <cell r="AA178" t="str">
            <v/>
          </cell>
          <cell r="AB178" t="str">
            <v/>
          </cell>
          <cell r="AC178" t="str">
            <v/>
          </cell>
          <cell r="AD178" t="str">
            <v/>
          </cell>
          <cell r="AE178" t="str">
            <v/>
          </cell>
          <cell r="AF178" t="str">
            <v/>
          </cell>
          <cell r="AG178" t="str">
            <v/>
          </cell>
          <cell r="AH178" t="str">
            <v>B0053150</v>
          </cell>
          <cell r="AI178">
            <v>1.2500000000000001E-2</v>
          </cell>
          <cell r="AJ178" t="str">
            <v>B020014</v>
          </cell>
          <cell r="AK178">
            <v>1.4625000000000001</v>
          </cell>
          <cell r="AL178" t="str">
            <v>B0063200</v>
          </cell>
          <cell r="AM178">
            <v>1.21875</v>
          </cell>
          <cell r="AN178" t="str">
            <v/>
          </cell>
          <cell r="AO178" t="str">
            <v/>
          </cell>
          <cell r="AP178" t="str">
            <v/>
          </cell>
          <cell r="AQ178" t="str">
            <v/>
          </cell>
          <cell r="AR178" t="str">
            <v/>
          </cell>
          <cell r="AS178" t="str">
            <v/>
          </cell>
          <cell r="AT178" t="str">
            <v/>
          </cell>
          <cell r="AU178" t="str">
            <v/>
          </cell>
          <cell r="AV178" t="str">
            <v/>
          </cell>
          <cell r="AW178" t="str">
            <v/>
          </cell>
          <cell r="AX178" t="str">
            <v/>
          </cell>
          <cell r="AY178" t="str">
            <v/>
          </cell>
          <cell r="AZ178" t="str">
            <v/>
          </cell>
          <cell r="BA178" t="str">
            <v/>
          </cell>
          <cell r="BB178" t="str">
            <v/>
          </cell>
          <cell r="BC178" t="str">
            <v/>
          </cell>
          <cell r="BD178" t="str">
            <v/>
          </cell>
          <cell r="BE178" t="str">
            <v/>
          </cell>
          <cell r="BF178" t="str">
            <v/>
          </cell>
          <cell r="BG178" t="str">
            <v/>
          </cell>
          <cell r="BH178" t="str">
            <v/>
          </cell>
          <cell r="BI178" t="str">
            <v/>
          </cell>
          <cell r="BJ178" t="str">
            <v/>
          </cell>
          <cell r="BK178" t="str">
            <v/>
          </cell>
          <cell r="BL178"/>
          <cell r="BM178"/>
          <cell r="BN178" t="str">
            <v>T0010400</v>
          </cell>
          <cell r="BO178">
            <v>1.2500000000000001E-2</v>
          </cell>
          <cell r="BP178" t="str">
            <v/>
          </cell>
          <cell r="BQ178" t="str">
            <v/>
          </cell>
          <cell r="BR178" t="str">
            <v/>
          </cell>
          <cell r="BS178" t="str">
            <v/>
          </cell>
          <cell r="BT178" t="str">
            <v/>
          </cell>
          <cell r="BU178" t="str">
            <v/>
          </cell>
          <cell r="BV178" t="str">
            <v/>
          </cell>
          <cell r="BW178" t="str">
            <v/>
          </cell>
          <cell r="BX178" t="str">
            <v>A0030040</v>
          </cell>
          <cell r="BY178">
            <v>4800</v>
          </cell>
          <cell r="BZ178" t="str">
            <v>A0040010</v>
          </cell>
          <cell r="CA178">
            <v>4800</v>
          </cell>
          <cell r="CB178" t="str">
            <v/>
          </cell>
          <cell r="CC178" t="str">
            <v/>
          </cell>
          <cell r="CD178" t="str">
            <v/>
          </cell>
          <cell r="CE178" t="str">
            <v/>
          </cell>
          <cell r="CF178" t="str">
            <v/>
          </cell>
          <cell r="CG178" t="str">
            <v/>
          </cell>
          <cell r="CH178" t="str">
            <v/>
          </cell>
          <cell r="CI178" t="str">
            <v/>
          </cell>
          <cell r="CJ178" t="str">
            <v/>
          </cell>
          <cell r="CK178" t="str">
            <v/>
          </cell>
          <cell r="CL178" t="str">
            <v/>
          </cell>
          <cell r="CM178" t="str">
            <v/>
          </cell>
          <cell r="CN178" t="str">
            <v/>
          </cell>
          <cell r="CO178" t="str">
            <v/>
          </cell>
          <cell r="CP178" t="str">
            <v/>
          </cell>
          <cell r="CQ178" t="str">
            <v/>
          </cell>
          <cell r="CR178" t="str">
            <v/>
          </cell>
          <cell r="CS178" t="str">
            <v>Nota 1: Este solo es un Análisis de Precios Unitario de referencia. De ser necesario, se debe ajustar a las particularidades de cada proyecto.
Nota 2: Cuando se trate de Análisis de precios unitarios correspondientes a ítems de la propuesta económica apro</v>
          </cell>
          <cell r="CT178" t="str">
            <v>A</v>
          </cell>
        </row>
        <row r="179">
          <cell r="C179" t="str">
            <v>433,2</v>
          </cell>
          <cell r="D179" t="str">
            <v>m2</v>
          </cell>
          <cell r="E179" t="str">
            <v>LECHADA ASFÁLTICA CON EMULSIÓN CRL‐57h, TIPO LA‐10
(Análisis para aplicación sobre superficie existente limpia, libre de polvo, grasa o aceites, incluye agregado con gradación LA-10, emulsión CRL-57h y agua.)</v>
          </cell>
          <cell r="F179" t="str">
            <v>HERMENINV</v>
          </cell>
          <cell r="G179">
            <v>0.01</v>
          </cell>
          <cell r="H179" t="str">
            <v>C0010110</v>
          </cell>
          <cell r="I179">
            <v>1.66666666666667E-3</v>
          </cell>
          <cell r="J179" t="str">
            <v>C0010250</v>
          </cell>
          <cell r="K179">
            <v>1.6666666666666668E-3</v>
          </cell>
          <cell r="L179" t="str">
            <v>C0010150</v>
          </cell>
          <cell r="M179">
            <v>1.6666666666666668E-3</v>
          </cell>
          <cell r="N179" t="str">
            <v/>
          </cell>
          <cell r="O179" t="str">
            <v/>
          </cell>
          <cell r="P179" t="str">
            <v/>
          </cell>
          <cell r="Q179" t="str">
            <v/>
          </cell>
          <cell r="R179" t="str">
            <v/>
          </cell>
          <cell r="S179" t="str">
            <v/>
          </cell>
          <cell r="T179" t="str">
            <v/>
          </cell>
          <cell r="U179" t="str">
            <v/>
          </cell>
          <cell r="V179" t="str">
            <v/>
          </cell>
          <cell r="W179" t="str">
            <v/>
          </cell>
          <cell r="X179" t="str">
            <v/>
          </cell>
          <cell r="Y179" t="str">
            <v/>
          </cell>
          <cell r="Z179" t="str">
            <v/>
          </cell>
          <cell r="AA179" t="str">
            <v/>
          </cell>
          <cell r="AB179" t="str">
            <v/>
          </cell>
          <cell r="AC179" t="str">
            <v/>
          </cell>
          <cell r="AD179" t="str">
            <v/>
          </cell>
          <cell r="AE179" t="str">
            <v/>
          </cell>
          <cell r="AF179" t="str">
            <v/>
          </cell>
          <cell r="AG179" t="str">
            <v/>
          </cell>
          <cell r="AH179" t="str">
            <v>B0053160</v>
          </cell>
          <cell r="AI179">
            <v>9.4999999999999998E-3</v>
          </cell>
          <cell r="AJ179" t="str">
            <v>B020014</v>
          </cell>
          <cell r="AK179">
            <v>1.4107499999999999</v>
          </cell>
          <cell r="AL179" t="str">
            <v>B0063200</v>
          </cell>
          <cell r="AM179">
            <v>1.1756249999999999</v>
          </cell>
          <cell r="AN179" t="str">
            <v/>
          </cell>
          <cell r="AO179" t="str">
            <v/>
          </cell>
          <cell r="AP179" t="str">
            <v/>
          </cell>
          <cell r="AQ179" t="str">
            <v/>
          </cell>
          <cell r="AR179" t="str">
            <v/>
          </cell>
          <cell r="AS179" t="str">
            <v/>
          </cell>
          <cell r="AT179" t="str">
            <v/>
          </cell>
          <cell r="AU179" t="str">
            <v/>
          </cell>
          <cell r="AV179" t="str">
            <v/>
          </cell>
          <cell r="AW179" t="str">
            <v/>
          </cell>
          <cell r="AX179" t="str">
            <v/>
          </cell>
          <cell r="AY179" t="str">
            <v/>
          </cell>
          <cell r="AZ179" t="str">
            <v/>
          </cell>
          <cell r="BA179" t="str">
            <v/>
          </cell>
          <cell r="BB179" t="str">
            <v/>
          </cell>
          <cell r="BC179" t="str">
            <v/>
          </cell>
          <cell r="BD179" t="str">
            <v/>
          </cell>
          <cell r="BE179" t="str">
            <v/>
          </cell>
          <cell r="BF179" t="str">
            <v/>
          </cell>
          <cell r="BG179" t="str">
            <v/>
          </cell>
          <cell r="BH179" t="str">
            <v/>
          </cell>
          <cell r="BI179" t="str">
            <v/>
          </cell>
          <cell r="BJ179" t="str">
            <v/>
          </cell>
          <cell r="BK179" t="str">
            <v/>
          </cell>
          <cell r="BL179"/>
          <cell r="BM179"/>
          <cell r="BN179" t="str">
            <v>T0010400</v>
          </cell>
          <cell r="BO179">
            <v>9.4999999999999998E-3</v>
          </cell>
          <cell r="BP179" t="str">
            <v/>
          </cell>
          <cell r="BQ179" t="str">
            <v/>
          </cell>
          <cell r="BR179" t="str">
            <v/>
          </cell>
          <cell r="BS179" t="str">
            <v/>
          </cell>
          <cell r="BT179" t="str">
            <v/>
          </cell>
          <cell r="BU179" t="str">
            <v/>
          </cell>
          <cell r="BV179" t="str">
            <v/>
          </cell>
          <cell r="BW179" t="str">
            <v/>
          </cell>
          <cell r="BX179" t="str">
            <v>A0030040</v>
          </cell>
          <cell r="BY179">
            <v>4800</v>
          </cell>
          <cell r="BZ179" t="str">
            <v>A0040010</v>
          </cell>
          <cell r="CA179">
            <v>4800</v>
          </cell>
          <cell r="CB179" t="str">
            <v/>
          </cell>
          <cell r="CC179" t="str">
            <v/>
          </cell>
          <cell r="CD179" t="str">
            <v/>
          </cell>
          <cell r="CE179" t="str">
            <v/>
          </cell>
          <cell r="CF179" t="str">
            <v/>
          </cell>
          <cell r="CG179" t="str">
            <v/>
          </cell>
          <cell r="CH179" t="str">
            <v/>
          </cell>
          <cell r="CI179" t="str">
            <v/>
          </cell>
          <cell r="CJ179" t="str">
            <v/>
          </cell>
          <cell r="CK179" t="str">
            <v/>
          </cell>
          <cell r="CL179" t="str">
            <v/>
          </cell>
          <cell r="CM179" t="str">
            <v/>
          </cell>
          <cell r="CN179" t="str">
            <v/>
          </cell>
          <cell r="CO179" t="str">
            <v/>
          </cell>
          <cell r="CP179" t="str">
            <v/>
          </cell>
          <cell r="CQ179" t="str">
            <v/>
          </cell>
          <cell r="CR179" t="str">
            <v/>
          </cell>
          <cell r="CS179" t="str">
            <v>Nota 1: Este solo es un Análisis de Precios Unitario de referencia. De ser necesario, se debe ajustar a las particularidades de cada proyecto.
Nota 2: Cuando se trate de Análisis de precios unitarios correspondientes a ítems de la propuesta económica apro</v>
          </cell>
          <cell r="CT179" t="str">
            <v>A</v>
          </cell>
        </row>
        <row r="180">
          <cell r="C180" t="str">
            <v>433,3</v>
          </cell>
          <cell r="D180" t="str">
            <v>m2</v>
          </cell>
          <cell r="E180" t="str">
            <v>LECHADA ASFÁLTICA CON EMULSIÓN CRL‐57h, TIPO LA‐5 
(Análisis para aplicación sobre superficie existente limpia, libre de polvo, grasa o aceites, incluye agregado con gradación LA-15, emulsión CRL-57h y agua.)</v>
          </cell>
          <cell r="F180" t="str">
            <v>HERMENINV</v>
          </cell>
          <cell r="G180">
            <v>0.01</v>
          </cell>
          <cell r="H180" t="str">
            <v>C0010110</v>
          </cell>
          <cell r="I180">
            <v>1.66666666666667E-3</v>
          </cell>
          <cell r="J180" t="str">
            <v>C0010250</v>
          </cell>
          <cell r="K180">
            <v>1.6666666666666668E-3</v>
          </cell>
          <cell r="L180" t="str">
            <v>C0010150</v>
          </cell>
          <cell r="M180">
            <v>1.6666666666666668E-3</v>
          </cell>
          <cell r="N180" t="str">
            <v/>
          </cell>
          <cell r="O180" t="str">
            <v/>
          </cell>
          <cell r="P180" t="str">
            <v/>
          </cell>
          <cell r="Q180" t="str">
            <v/>
          </cell>
          <cell r="R180" t="str">
            <v/>
          </cell>
          <cell r="S180" t="str">
            <v/>
          </cell>
          <cell r="T180" t="str">
            <v/>
          </cell>
          <cell r="U180" t="str">
            <v/>
          </cell>
          <cell r="V180" t="str">
            <v/>
          </cell>
          <cell r="W180" t="str">
            <v/>
          </cell>
          <cell r="X180" t="str">
            <v/>
          </cell>
          <cell r="Y180" t="str">
            <v/>
          </cell>
          <cell r="Z180" t="str">
            <v/>
          </cell>
          <cell r="AA180" t="str">
            <v/>
          </cell>
          <cell r="AB180" t="str">
            <v/>
          </cell>
          <cell r="AC180" t="str">
            <v/>
          </cell>
          <cell r="AD180" t="str">
            <v/>
          </cell>
          <cell r="AE180" t="str">
            <v/>
          </cell>
          <cell r="AF180" t="str">
            <v/>
          </cell>
          <cell r="AG180" t="str">
            <v/>
          </cell>
          <cell r="AH180" t="str">
            <v>B0053170</v>
          </cell>
          <cell r="AI180">
            <v>9.4999999999999998E-3</v>
          </cell>
          <cell r="AJ180" t="str">
            <v>B020014</v>
          </cell>
          <cell r="AK180">
            <v>1.71</v>
          </cell>
          <cell r="AL180" t="str">
            <v>B0063200</v>
          </cell>
          <cell r="AM180">
            <v>1.4249999999999998</v>
          </cell>
          <cell r="AN180" t="str">
            <v/>
          </cell>
          <cell r="AO180" t="str">
            <v/>
          </cell>
          <cell r="AP180" t="str">
            <v/>
          </cell>
          <cell r="AQ180" t="str">
            <v/>
          </cell>
          <cell r="AR180" t="str">
            <v/>
          </cell>
          <cell r="AS180" t="str">
            <v/>
          </cell>
          <cell r="AT180" t="str">
            <v/>
          </cell>
          <cell r="AU180" t="str">
            <v/>
          </cell>
          <cell r="AV180" t="str">
            <v/>
          </cell>
          <cell r="AW180" t="str">
            <v/>
          </cell>
          <cell r="AX180" t="str">
            <v/>
          </cell>
          <cell r="AY180" t="str">
            <v/>
          </cell>
          <cell r="AZ180" t="str">
            <v/>
          </cell>
          <cell r="BA180" t="str">
            <v/>
          </cell>
          <cell r="BB180" t="str">
            <v/>
          </cell>
          <cell r="BC180" t="str">
            <v/>
          </cell>
          <cell r="BD180" t="str">
            <v/>
          </cell>
          <cell r="BE180" t="str">
            <v/>
          </cell>
          <cell r="BF180" t="str">
            <v/>
          </cell>
          <cell r="BG180" t="str">
            <v/>
          </cell>
          <cell r="BH180" t="str">
            <v/>
          </cell>
          <cell r="BI180" t="str">
            <v/>
          </cell>
          <cell r="BJ180" t="str">
            <v/>
          </cell>
          <cell r="BK180" t="str">
            <v/>
          </cell>
          <cell r="BL180"/>
          <cell r="BM180"/>
          <cell r="BN180" t="str">
            <v>T0010400</v>
          </cell>
          <cell r="BO180">
            <v>9.4999999999999998E-3</v>
          </cell>
          <cell r="BP180" t="str">
            <v/>
          </cell>
          <cell r="BQ180" t="str">
            <v/>
          </cell>
          <cell r="BR180" t="str">
            <v/>
          </cell>
          <cell r="BS180" t="str">
            <v/>
          </cell>
          <cell r="BT180" t="str">
            <v/>
          </cell>
          <cell r="BU180" t="str">
            <v/>
          </cell>
          <cell r="BV180" t="str">
            <v/>
          </cell>
          <cell r="BW180" t="str">
            <v/>
          </cell>
          <cell r="BX180" t="str">
            <v>A0030040</v>
          </cell>
          <cell r="BY180">
            <v>4800</v>
          </cell>
          <cell r="BZ180" t="str">
            <v>A0040010</v>
          </cell>
          <cell r="CA180">
            <v>4800</v>
          </cell>
          <cell r="CB180" t="str">
            <v/>
          </cell>
          <cell r="CC180" t="str">
            <v/>
          </cell>
          <cell r="CD180" t="str">
            <v/>
          </cell>
          <cell r="CE180" t="str">
            <v/>
          </cell>
          <cell r="CF180" t="str">
            <v/>
          </cell>
          <cell r="CG180" t="str">
            <v/>
          </cell>
          <cell r="CH180" t="str">
            <v/>
          </cell>
          <cell r="CI180" t="str">
            <v/>
          </cell>
          <cell r="CJ180" t="str">
            <v/>
          </cell>
          <cell r="CK180" t="str">
            <v/>
          </cell>
          <cell r="CL180" t="str">
            <v/>
          </cell>
          <cell r="CM180" t="str">
            <v/>
          </cell>
          <cell r="CN180" t="str">
            <v/>
          </cell>
          <cell r="CO180" t="str">
            <v/>
          </cell>
          <cell r="CP180" t="str">
            <v/>
          </cell>
          <cell r="CQ180" t="str">
            <v/>
          </cell>
          <cell r="CR180" t="str">
            <v/>
          </cell>
          <cell r="CS180" t="str">
            <v>Nota 1: Este solo es un Análisis de Precios Unitario de referencia. De ser necesario, se debe ajustar a las particularidades de cada proyecto.
Nota 2: Cuando se trate de Análisis de precios unitarios correspondientes a ítems de la propuesta económica apro</v>
          </cell>
          <cell r="CT180" t="str">
            <v>A</v>
          </cell>
        </row>
        <row r="181">
          <cell r="C181" t="str">
            <v>433,4</v>
          </cell>
          <cell r="D181" t="str">
            <v>m2</v>
          </cell>
          <cell r="E181" t="str">
            <v>LECHADA ASFÁLTICA CON EMULSIÓN CRL‐57h, TIPO LA‐3 
(Análisis para aplicación sobre superficie existente limpia, libre de polvo, grasa o aceites, incluye agregado con gradación LA-3, emulsión CRL-57h y agua.)</v>
          </cell>
          <cell r="F181" t="str">
            <v>HERMENINV</v>
          </cell>
          <cell r="G181">
            <v>0.01</v>
          </cell>
          <cell r="H181" t="str">
            <v>C0010110</v>
          </cell>
          <cell r="I181">
            <v>1.6666666666666668E-3</v>
          </cell>
          <cell r="J181" t="str">
            <v>C0010250</v>
          </cell>
          <cell r="K181">
            <v>1.6666666666666668E-3</v>
          </cell>
          <cell r="L181" t="str">
            <v>C0010150</v>
          </cell>
          <cell r="M181">
            <v>1.6666666666666668E-3</v>
          </cell>
          <cell r="N181" t="str">
            <v/>
          </cell>
          <cell r="O181" t="str">
            <v/>
          </cell>
          <cell r="P181" t="str">
            <v/>
          </cell>
          <cell r="Q181" t="str">
            <v/>
          </cell>
          <cell r="R181" t="str">
            <v/>
          </cell>
          <cell r="S181" t="str">
            <v/>
          </cell>
          <cell r="T181" t="str">
            <v/>
          </cell>
          <cell r="U181" t="str">
            <v/>
          </cell>
          <cell r="V181" t="str">
            <v/>
          </cell>
          <cell r="W181" t="str">
            <v/>
          </cell>
          <cell r="X181" t="str">
            <v/>
          </cell>
          <cell r="Y181" t="str">
            <v/>
          </cell>
          <cell r="Z181" t="str">
            <v/>
          </cell>
          <cell r="AA181" t="str">
            <v/>
          </cell>
          <cell r="AB181" t="str">
            <v/>
          </cell>
          <cell r="AC181" t="str">
            <v/>
          </cell>
          <cell r="AD181" t="str">
            <v/>
          </cell>
          <cell r="AE181" t="str">
            <v/>
          </cell>
          <cell r="AF181" t="str">
            <v/>
          </cell>
          <cell r="AG181" t="str">
            <v/>
          </cell>
          <cell r="AH181" t="str">
            <v>B0053180</v>
          </cell>
          <cell r="AI181">
            <v>4.7499999999999999E-3</v>
          </cell>
          <cell r="AJ181" t="str">
            <v>B020014</v>
          </cell>
          <cell r="AK181">
            <v>1.0687499999999999</v>
          </cell>
          <cell r="AL181" t="str">
            <v>B0063200</v>
          </cell>
          <cell r="AM181">
            <v>0.89062499999999989</v>
          </cell>
          <cell r="AN181" t="str">
            <v/>
          </cell>
          <cell r="AO181" t="str">
            <v/>
          </cell>
          <cell r="AP181" t="str">
            <v/>
          </cell>
          <cell r="AQ181" t="str">
            <v/>
          </cell>
          <cell r="AR181" t="str">
            <v/>
          </cell>
          <cell r="AS181" t="str">
            <v/>
          </cell>
          <cell r="AT181" t="str">
            <v/>
          </cell>
          <cell r="AU181" t="str">
            <v/>
          </cell>
          <cell r="AV181" t="str">
            <v/>
          </cell>
          <cell r="AW181" t="str">
            <v/>
          </cell>
          <cell r="AX181" t="str">
            <v/>
          </cell>
          <cell r="AY181" t="str">
            <v/>
          </cell>
          <cell r="AZ181" t="str">
            <v/>
          </cell>
          <cell r="BA181" t="str">
            <v/>
          </cell>
          <cell r="BB181" t="str">
            <v/>
          </cell>
          <cell r="BC181" t="str">
            <v/>
          </cell>
          <cell r="BD181" t="str">
            <v/>
          </cell>
          <cell r="BE181" t="str">
            <v/>
          </cell>
          <cell r="BF181" t="str">
            <v/>
          </cell>
          <cell r="BG181" t="str">
            <v/>
          </cell>
          <cell r="BH181" t="str">
            <v/>
          </cell>
          <cell r="BI181" t="str">
            <v/>
          </cell>
          <cell r="BJ181" t="str">
            <v/>
          </cell>
          <cell r="BK181" t="str">
            <v/>
          </cell>
          <cell r="BL181"/>
          <cell r="BM181"/>
          <cell r="BN181" t="str">
            <v>T0010400</v>
          </cell>
          <cell r="BO181">
            <v>5.0000000000000001E-3</v>
          </cell>
          <cell r="BP181" t="str">
            <v/>
          </cell>
          <cell r="BQ181" t="str">
            <v/>
          </cell>
          <cell r="BR181" t="str">
            <v/>
          </cell>
          <cell r="BS181" t="str">
            <v/>
          </cell>
          <cell r="BT181" t="str">
            <v/>
          </cell>
          <cell r="BU181" t="str">
            <v/>
          </cell>
          <cell r="BV181" t="str">
            <v/>
          </cell>
          <cell r="BW181" t="str">
            <v/>
          </cell>
          <cell r="BX181" t="str">
            <v>A0030040</v>
          </cell>
          <cell r="BY181">
            <v>4800</v>
          </cell>
          <cell r="BZ181" t="str">
            <v>A0040010</v>
          </cell>
          <cell r="CA181">
            <v>4800</v>
          </cell>
          <cell r="CB181" t="str">
            <v/>
          </cell>
          <cell r="CC181" t="str">
            <v/>
          </cell>
          <cell r="CD181" t="str">
            <v/>
          </cell>
          <cell r="CE181" t="str">
            <v/>
          </cell>
          <cell r="CF181" t="str">
            <v/>
          </cell>
          <cell r="CG181" t="str">
            <v/>
          </cell>
          <cell r="CH181" t="str">
            <v/>
          </cell>
          <cell r="CI181" t="str">
            <v/>
          </cell>
          <cell r="CJ181" t="str">
            <v/>
          </cell>
          <cell r="CK181" t="str">
            <v/>
          </cell>
          <cell r="CL181" t="str">
            <v/>
          </cell>
          <cell r="CM181" t="str">
            <v/>
          </cell>
          <cell r="CN181" t="str">
            <v/>
          </cell>
          <cell r="CO181" t="str">
            <v/>
          </cell>
          <cell r="CP181" t="str">
            <v/>
          </cell>
          <cell r="CQ181" t="str">
            <v/>
          </cell>
          <cell r="CR181" t="str">
            <v/>
          </cell>
          <cell r="CS181" t="str">
            <v>Nota 1: Este solo es un Análisis de Precios Unitario de referencia. De ser necesario, se debe ajustar a las particularidades de cada proyecto.
Nota 2: Cuando se trate de Análisis de precios unitarios correspondientes a ítems de la propuesta económica apro</v>
          </cell>
          <cell r="CT181" t="str">
            <v>A</v>
          </cell>
        </row>
        <row r="182">
          <cell r="C182" t="str">
            <v>433,5</v>
          </cell>
          <cell r="D182" t="str">
            <v>m2</v>
          </cell>
          <cell r="E182" t="str">
            <v>LECHADA ASFÁLTICA CON EMULSIÓN CRL‐57hm, TIPO LA‐13 
(Análisis para aplicación sobre superficie existente limpia, libre de polvo, grasa o aceites, incluye agregado con gradación LA-13, emulsión CRL-57hm y agua.)</v>
          </cell>
          <cell r="F182" t="str">
            <v>HERMENINV</v>
          </cell>
          <cell r="G182">
            <v>0.01</v>
          </cell>
          <cell r="H182" t="str">
            <v>C0010110</v>
          </cell>
          <cell r="I182">
            <v>1.6666666666666668E-3</v>
          </cell>
          <cell r="J182" t="str">
            <v>C0010250</v>
          </cell>
          <cell r="K182">
            <v>1.6666666666666668E-3</v>
          </cell>
          <cell r="L182" t="str">
            <v>C0010150</v>
          </cell>
          <cell r="M182">
            <v>1.6666666666666668E-3</v>
          </cell>
          <cell r="N182" t="str">
            <v/>
          </cell>
          <cell r="O182" t="str">
            <v/>
          </cell>
          <cell r="P182" t="str">
            <v/>
          </cell>
          <cell r="Q182" t="str">
            <v/>
          </cell>
          <cell r="R182" t="str">
            <v/>
          </cell>
          <cell r="S182" t="str">
            <v/>
          </cell>
          <cell r="T182" t="str">
            <v/>
          </cell>
          <cell r="U182" t="str">
            <v/>
          </cell>
          <cell r="V182" t="str">
            <v/>
          </cell>
          <cell r="W182" t="str">
            <v/>
          </cell>
          <cell r="X182" t="str">
            <v/>
          </cell>
          <cell r="Y182" t="str">
            <v/>
          </cell>
          <cell r="Z182" t="str">
            <v/>
          </cell>
          <cell r="AA182" t="str">
            <v/>
          </cell>
          <cell r="AB182" t="str">
            <v/>
          </cell>
          <cell r="AC182" t="str">
            <v/>
          </cell>
          <cell r="AD182" t="str">
            <v/>
          </cell>
          <cell r="AE182" t="str">
            <v/>
          </cell>
          <cell r="AF182" t="str">
            <v/>
          </cell>
          <cell r="AG182" t="str">
            <v/>
          </cell>
          <cell r="AH182" t="str">
            <v>B0053150</v>
          </cell>
          <cell r="AI182">
            <v>1.2500000000000001E-2</v>
          </cell>
          <cell r="AJ182" t="str">
            <v>B020015</v>
          </cell>
          <cell r="AK182">
            <v>1.4625000000000001</v>
          </cell>
          <cell r="AL182" t="str">
            <v>B0063200</v>
          </cell>
          <cell r="AM182">
            <v>1.21875</v>
          </cell>
          <cell r="AN182" t="str">
            <v/>
          </cell>
          <cell r="AO182" t="str">
            <v/>
          </cell>
          <cell r="AP182" t="str">
            <v/>
          </cell>
          <cell r="AQ182" t="str">
            <v/>
          </cell>
          <cell r="AR182" t="str">
            <v/>
          </cell>
          <cell r="AS182" t="str">
            <v/>
          </cell>
          <cell r="AT182" t="str">
            <v/>
          </cell>
          <cell r="AU182" t="str">
            <v/>
          </cell>
          <cell r="AV182" t="str">
            <v/>
          </cell>
          <cell r="AW182" t="str">
            <v/>
          </cell>
          <cell r="AX182" t="str">
            <v/>
          </cell>
          <cell r="AY182" t="str">
            <v/>
          </cell>
          <cell r="AZ182" t="str">
            <v/>
          </cell>
          <cell r="BA182" t="str">
            <v/>
          </cell>
          <cell r="BB182" t="str">
            <v/>
          </cell>
          <cell r="BC182" t="str">
            <v/>
          </cell>
          <cell r="BD182" t="str">
            <v/>
          </cell>
          <cell r="BE182" t="str">
            <v/>
          </cell>
          <cell r="BF182" t="str">
            <v/>
          </cell>
          <cell r="BG182" t="str">
            <v/>
          </cell>
          <cell r="BH182" t="str">
            <v/>
          </cell>
          <cell r="BI182" t="str">
            <v/>
          </cell>
          <cell r="BJ182" t="str">
            <v/>
          </cell>
          <cell r="BK182" t="str">
            <v/>
          </cell>
          <cell r="BL182"/>
          <cell r="BM182"/>
          <cell r="BN182" t="str">
            <v>T0010400</v>
          </cell>
          <cell r="BO182">
            <v>1.2999999999999999E-2</v>
          </cell>
          <cell r="BP182" t="str">
            <v/>
          </cell>
          <cell r="BQ182" t="str">
            <v/>
          </cell>
          <cell r="BR182" t="str">
            <v/>
          </cell>
          <cell r="BS182" t="str">
            <v/>
          </cell>
          <cell r="BT182" t="str">
            <v/>
          </cell>
          <cell r="BU182" t="str">
            <v/>
          </cell>
          <cell r="BV182" t="str">
            <v/>
          </cell>
          <cell r="BW182" t="str">
            <v/>
          </cell>
          <cell r="BX182" t="str">
            <v>A0030040</v>
          </cell>
          <cell r="BY182">
            <v>4800</v>
          </cell>
          <cell r="BZ182" t="str">
            <v>A0040010</v>
          </cell>
          <cell r="CA182">
            <v>4800</v>
          </cell>
          <cell r="CB182" t="str">
            <v/>
          </cell>
          <cell r="CC182" t="str">
            <v/>
          </cell>
          <cell r="CD182" t="str">
            <v/>
          </cell>
          <cell r="CE182" t="str">
            <v/>
          </cell>
          <cell r="CF182" t="str">
            <v/>
          </cell>
          <cell r="CG182" t="str">
            <v/>
          </cell>
          <cell r="CH182" t="str">
            <v/>
          </cell>
          <cell r="CI182" t="str">
            <v/>
          </cell>
          <cell r="CJ182" t="str">
            <v/>
          </cell>
          <cell r="CK182" t="str">
            <v/>
          </cell>
          <cell r="CL182" t="str">
            <v/>
          </cell>
          <cell r="CM182" t="str">
            <v/>
          </cell>
          <cell r="CN182" t="str">
            <v/>
          </cell>
          <cell r="CO182" t="str">
            <v/>
          </cell>
          <cell r="CP182" t="str">
            <v/>
          </cell>
          <cell r="CQ182" t="str">
            <v/>
          </cell>
          <cell r="CR182" t="str">
            <v/>
          </cell>
          <cell r="CS182" t="str">
            <v>Nota 1: Este solo es un Análisis de Precios Unitario de referencia. De ser necesario, se debe ajustar a las particularidades de cada proyecto.
Nota 2: Cuando se trate de Análisis de precios unitarios correspondientes a ítems de la propuesta económica apro</v>
          </cell>
          <cell r="CT182" t="str">
            <v>A</v>
          </cell>
        </row>
        <row r="183">
          <cell r="C183" t="str">
            <v>433,6</v>
          </cell>
          <cell r="D183" t="str">
            <v>m2</v>
          </cell>
          <cell r="E183" t="str">
            <v>LECHADA ASFÁLTICA CON EMULSIÓN CRL‐57hm, TIPO LA‐10 
(Análisis para aplicación sobre superficie existente limpia, libre de polvo, grasa o aceites, incluye agregado con gradación LA-10, emulsión CRL-57hm y agua.)</v>
          </cell>
          <cell r="F183" t="str">
            <v>HERMENINV</v>
          </cell>
          <cell r="G183">
            <v>0.01</v>
          </cell>
          <cell r="H183" t="str">
            <v>C0010110</v>
          </cell>
          <cell r="I183">
            <v>1.6666666666666668E-3</v>
          </cell>
          <cell r="J183" t="str">
            <v>C0010250</v>
          </cell>
          <cell r="K183">
            <v>1.6666666666666668E-3</v>
          </cell>
          <cell r="L183" t="str">
            <v>C0010150</v>
          </cell>
          <cell r="M183">
            <v>1.6666666666666668E-3</v>
          </cell>
          <cell r="N183" t="str">
            <v/>
          </cell>
          <cell r="O183" t="str">
            <v/>
          </cell>
          <cell r="P183" t="str">
            <v/>
          </cell>
          <cell r="Q183" t="str">
            <v/>
          </cell>
          <cell r="R183" t="str">
            <v/>
          </cell>
          <cell r="S183" t="str">
            <v/>
          </cell>
          <cell r="T183" t="str">
            <v/>
          </cell>
          <cell r="U183" t="str">
            <v/>
          </cell>
          <cell r="V183" t="str">
            <v/>
          </cell>
          <cell r="W183" t="str">
            <v/>
          </cell>
          <cell r="X183" t="str">
            <v/>
          </cell>
          <cell r="Y183" t="str">
            <v/>
          </cell>
          <cell r="Z183" t="str">
            <v/>
          </cell>
          <cell r="AA183" t="str">
            <v/>
          </cell>
          <cell r="AB183" t="str">
            <v/>
          </cell>
          <cell r="AC183" t="str">
            <v/>
          </cell>
          <cell r="AD183" t="str">
            <v/>
          </cell>
          <cell r="AE183" t="str">
            <v/>
          </cell>
          <cell r="AF183" t="str">
            <v/>
          </cell>
          <cell r="AG183" t="str">
            <v/>
          </cell>
          <cell r="AH183" t="str">
            <v>B0053160</v>
          </cell>
          <cell r="AI183">
            <v>9.4999999999999998E-3</v>
          </cell>
          <cell r="AJ183" t="str">
            <v>B020015</v>
          </cell>
          <cell r="AK183">
            <v>1.4107499999999999</v>
          </cell>
          <cell r="AL183" t="str">
            <v>B0063200</v>
          </cell>
          <cell r="AM183">
            <v>1.1756249999999999</v>
          </cell>
          <cell r="AN183" t="str">
            <v/>
          </cell>
          <cell r="AO183" t="str">
            <v/>
          </cell>
          <cell r="AP183" t="str">
            <v/>
          </cell>
          <cell r="AQ183" t="str">
            <v/>
          </cell>
          <cell r="AR183" t="str">
            <v/>
          </cell>
          <cell r="AS183" t="str">
            <v/>
          </cell>
          <cell r="AT183" t="str">
            <v/>
          </cell>
          <cell r="AU183" t="str">
            <v/>
          </cell>
          <cell r="AV183" t="str">
            <v/>
          </cell>
          <cell r="AW183" t="str">
            <v/>
          </cell>
          <cell r="AX183" t="str">
            <v/>
          </cell>
          <cell r="AY183" t="str">
            <v/>
          </cell>
          <cell r="AZ183" t="str">
            <v/>
          </cell>
          <cell r="BA183" t="str">
            <v/>
          </cell>
          <cell r="BB183" t="str">
            <v/>
          </cell>
          <cell r="BC183" t="str">
            <v/>
          </cell>
          <cell r="BD183" t="str">
            <v/>
          </cell>
          <cell r="BE183" t="str">
            <v/>
          </cell>
          <cell r="BF183" t="str">
            <v/>
          </cell>
          <cell r="BG183" t="str">
            <v/>
          </cell>
          <cell r="BH183" t="str">
            <v/>
          </cell>
          <cell r="BI183" t="str">
            <v/>
          </cell>
          <cell r="BJ183" t="str">
            <v/>
          </cell>
          <cell r="BK183" t="str">
            <v/>
          </cell>
          <cell r="BL183"/>
          <cell r="BM183"/>
          <cell r="BN183" t="str">
            <v>T0010400</v>
          </cell>
          <cell r="BO183">
            <v>0.01</v>
          </cell>
          <cell r="BP183" t="str">
            <v/>
          </cell>
          <cell r="BQ183" t="str">
            <v/>
          </cell>
          <cell r="BR183" t="str">
            <v/>
          </cell>
          <cell r="BS183" t="str">
            <v/>
          </cell>
          <cell r="BT183" t="str">
            <v/>
          </cell>
          <cell r="BU183" t="str">
            <v/>
          </cell>
          <cell r="BV183" t="str">
            <v/>
          </cell>
          <cell r="BW183" t="str">
            <v/>
          </cell>
          <cell r="BX183" t="str">
            <v>A0030040</v>
          </cell>
          <cell r="BY183">
            <v>4800</v>
          </cell>
          <cell r="BZ183" t="str">
            <v>A0040010</v>
          </cell>
          <cell r="CA183">
            <v>4800</v>
          </cell>
          <cell r="CB183" t="str">
            <v/>
          </cell>
          <cell r="CC183" t="str">
            <v/>
          </cell>
          <cell r="CD183" t="str">
            <v/>
          </cell>
          <cell r="CE183" t="str">
            <v/>
          </cell>
          <cell r="CF183" t="str">
            <v/>
          </cell>
          <cell r="CG183" t="str">
            <v/>
          </cell>
          <cell r="CH183" t="str">
            <v/>
          </cell>
          <cell r="CI183" t="str">
            <v/>
          </cell>
          <cell r="CJ183" t="str">
            <v/>
          </cell>
          <cell r="CK183" t="str">
            <v/>
          </cell>
          <cell r="CL183" t="str">
            <v/>
          </cell>
          <cell r="CM183" t="str">
            <v/>
          </cell>
          <cell r="CN183" t="str">
            <v/>
          </cell>
          <cell r="CO183" t="str">
            <v/>
          </cell>
          <cell r="CP183" t="str">
            <v/>
          </cell>
          <cell r="CQ183" t="str">
            <v/>
          </cell>
          <cell r="CR183" t="str">
            <v/>
          </cell>
          <cell r="CS183" t="str">
            <v>Nota 1: Este solo es un Análisis de Precios Unitario de referencia. De ser necesario, se debe ajustar a las particularidades de cada proyecto.
Nota 2: Cuando se trate de Análisis de precios unitarios correspondientes a ítems de la propuesta económica apro</v>
          </cell>
          <cell r="CT183" t="str">
            <v>A</v>
          </cell>
        </row>
        <row r="184">
          <cell r="C184" t="str">
            <v>433,7</v>
          </cell>
          <cell r="D184" t="str">
            <v>m2</v>
          </cell>
          <cell r="E184" t="str">
            <v>LECHADA ASFÁLTICA CON EMULSIÓN CRL‐57hm, TIPO LA‐5
(Análisis para aplicación sobre superficie existente limpia, libre de polvo, grasa o aceites, incluye agregado con gradación LA-5, emulsión CRL-57hm y agua.)</v>
          </cell>
          <cell r="F184" t="str">
            <v>HERMENINV</v>
          </cell>
          <cell r="G184">
            <v>0.01</v>
          </cell>
          <cell r="H184" t="str">
            <v>C0010110</v>
          </cell>
          <cell r="I184">
            <v>1.6666666666666668E-3</v>
          </cell>
          <cell r="J184" t="str">
            <v>C0010250</v>
          </cell>
          <cell r="K184">
            <v>1.6666666666666668E-3</v>
          </cell>
          <cell r="L184" t="str">
            <v>C0010150</v>
          </cell>
          <cell r="M184">
            <v>1.6666666666666668E-3</v>
          </cell>
          <cell r="N184" t="str">
            <v/>
          </cell>
          <cell r="O184" t="str">
            <v/>
          </cell>
          <cell r="P184" t="str">
            <v/>
          </cell>
          <cell r="Q184" t="str">
            <v/>
          </cell>
          <cell r="R184" t="str">
            <v/>
          </cell>
          <cell r="S184" t="str">
            <v/>
          </cell>
          <cell r="T184" t="str">
            <v/>
          </cell>
          <cell r="U184" t="str">
            <v/>
          </cell>
          <cell r="V184" t="str">
            <v/>
          </cell>
          <cell r="W184" t="str">
            <v/>
          </cell>
          <cell r="X184" t="str">
            <v/>
          </cell>
          <cell r="Y184" t="str">
            <v/>
          </cell>
          <cell r="Z184" t="str">
            <v/>
          </cell>
          <cell r="AA184" t="str">
            <v/>
          </cell>
          <cell r="AB184" t="str">
            <v/>
          </cell>
          <cell r="AC184" t="str">
            <v/>
          </cell>
          <cell r="AD184" t="str">
            <v/>
          </cell>
          <cell r="AE184" t="str">
            <v/>
          </cell>
          <cell r="AF184" t="str">
            <v/>
          </cell>
          <cell r="AG184" t="str">
            <v/>
          </cell>
          <cell r="AH184" t="str">
            <v>B0053170</v>
          </cell>
          <cell r="AI184">
            <v>9.4999999999999998E-3</v>
          </cell>
          <cell r="AJ184" t="str">
            <v>B020015</v>
          </cell>
          <cell r="AK184">
            <v>1.71</v>
          </cell>
          <cell r="AL184" t="str">
            <v>B0063200</v>
          </cell>
          <cell r="AM184">
            <v>1.4249999999999998</v>
          </cell>
          <cell r="AN184" t="str">
            <v/>
          </cell>
          <cell r="AO184" t="str">
            <v/>
          </cell>
          <cell r="AP184" t="str">
            <v/>
          </cell>
          <cell r="AQ184" t="str">
            <v/>
          </cell>
          <cell r="AR184" t="str">
            <v/>
          </cell>
          <cell r="AS184" t="str">
            <v/>
          </cell>
          <cell r="AT184" t="str">
            <v/>
          </cell>
          <cell r="AU184" t="str">
            <v/>
          </cell>
          <cell r="AV184" t="str">
            <v/>
          </cell>
          <cell r="AW184" t="str">
            <v/>
          </cell>
          <cell r="AX184" t="str">
            <v/>
          </cell>
          <cell r="AY184" t="str">
            <v/>
          </cell>
          <cell r="AZ184" t="str">
            <v/>
          </cell>
          <cell r="BA184" t="str">
            <v/>
          </cell>
          <cell r="BB184" t="str">
            <v/>
          </cell>
          <cell r="BC184" t="str">
            <v/>
          </cell>
          <cell r="BD184" t="str">
            <v/>
          </cell>
          <cell r="BE184" t="str">
            <v/>
          </cell>
          <cell r="BF184" t="str">
            <v/>
          </cell>
          <cell r="BG184" t="str">
            <v/>
          </cell>
          <cell r="BH184" t="str">
            <v/>
          </cell>
          <cell r="BI184" t="str">
            <v/>
          </cell>
          <cell r="BJ184" t="str">
            <v/>
          </cell>
          <cell r="BK184" t="str">
            <v/>
          </cell>
          <cell r="BL184"/>
          <cell r="BM184"/>
          <cell r="BN184" t="str">
            <v>T0010400</v>
          </cell>
          <cell r="BO184">
            <v>9.4999999999999998E-3</v>
          </cell>
          <cell r="BP184" t="str">
            <v/>
          </cell>
          <cell r="BQ184" t="str">
            <v/>
          </cell>
          <cell r="BR184" t="str">
            <v/>
          </cell>
          <cell r="BS184" t="str">
            <v/>
          </cell>
          <cell r="BT184" t="str">
            <v/>
          </cell>
          <cell r="BU184" t="str">
            <v/>
          </cell>
          <cell r="BV184" t="str">
            <v/>
          </cell>
          <cell r="BW184" t="str">
            <v/>
          </cell>
          <cell r="BX184" t="str">
            <v>A0030040</v>
          </cell>
          <cell r="BY184">
            <v>4800</v>
          </cell>
          <cell r="BZ184" t="str">
            <v>A0040010</v>
          </cell>
          <cell r="CA184">
            <v>4800</v>
          </cell>
          <cell r="CB184" t="str">
            <v/>
          </cell>
          <cell r="CC184" t="str">
            <v/>
          </cell>
          <cell r="CD184" t="str">
            <v/>
          </cell>
          <cell r="CE184" t="str">
            <v/>
          </cell>
          <cell r="CF184" t="str">
            <v/>
          </cell>
          <cell r="CG184" t="str">
            <v/>
          </cell>
          <cell r="CH184" t="str">
            <v/>
          </cell>
          <cell r="CI184" t="str">
            <v/>
          </cell>
          <cell r="CJ184" t="str">
            <v/>
          </cell>
          <cell r="CK184" t="str">
            <v/>
          </cell>
          <cell r="CL184" t="str">
            <v/>
          </cell>
          <cell r="CM184" t="str">
            <v/>
          </cell>
          <cell r="CN184" t="str">
            <v/>
          </cell>
          <cell r="CO184" t="str">
            <v/>
          </cell>
          <cell r="CP184" t="str">
            <v/>
          </cell>
          <cell r="CQ184" t="str">
            <v/>
          </cell>
          <cell r="CR184" t="str">
            <v/>
          </cell>
          <cell r="CS184" t="str">
            <v>Nota 1: Este solo es un Análisis de Precios Unitario de referencia. De ser necesario, se debe ajustar a las particularidades de cada proyecto.
Nota 2: Cuando se trate de Análisis de precios unitarios correspondientes a ítems de la propuesta económica apro</v>
          </cell>
          <cell r="CT184" t="str">
            <v>A</v>
          </cell>
        </row>
        <row r="185">
          <cell r="C185" t="str">
            <v>433,8</v>
          </cell>
          <cell r="D185" t="str">
            <v>m2</v>
          </cell>
          <cell r="E185" t="str">
            <v>LECHADA ASFÁLTICA CON EMULSIÓN CRL‐57hm, TIPO LA‐3 
(Análisis apara aplicación sobre superficie existente limpia, libre de polvo, grasa o aceites, incluye agregado con gradación LA-3, emulsión CRL-57hm y agua.)</v>
          </cell>
          <cell r="F185" t="str">
            <v>HERMENINV</v>
          </cell>
          <cell r="G185">
            <v>0.01</v>
          </cell>
          <cell r="H185" t="str">
            <v>C0010110</v>
          </cell>
          <cell r="I185">
            <v>1.6666666666666668E-3</v>
          </cell>
          <cell r="J185" t="str">
            <v>C0010250</v>
          </cell>
          <cell r="K185">
            <v>1.6666666666666668E-3</v>
          </cell>
          <cell r="L185" t="str">
            <v>C0010150</v>
          </cell>
          <cell r="M185">
            <v>1.6666666666666668E-3</v>
          </cell>
          <cell r="N185" t="str">
            <v/>
          </cell>
          <cell r="O185" t="str">
            <v/>
          </cell>
          <cell r="P185" t="str">
            <v/>
          </cell>
          <cell r="Q185" t="str">
            <v/>
          </cell>
          <cell r="R185" t="str">
            <v/>
          </cell>
          <cell r="S185" t="str">
            <v/>
          </cell>
          <cell r="T185" t="str">
            <v/>
          </cell>
          <cell r="U185" t="str">
            <v/>
          </cell>
          <cell r="V185" t="str">
            <v/>
          </cell>
          <cell r="W185" t="str">
            <v/>
          </cell>
          <cell r="X185" t="str">
            <v/>
          </cell>
          <cell r="Y185" t="str">
            <v/>
          </cell>
          <cell r="Z185" t="str">
            <v/>
          </cell>
          <cell r="AA185" t="str">
            <v/>
          </cell>
          <cell r="AB185" t="str">
            <v/>
          </cell>
          <cell r="AC185" t="str">
            <v/>
          </cell>
          <cell r="AD185" t="str">
            <v/>
          </cell>
          <cell r="AE185" t="str">
            <v/>
          </cell>
          <cell r="AF185" t="str">
            <v/>
          </cell>
          <cell r="AG185" t="str">
            <v/>
          </cell>
          <cell r="AH185" t="str">
            <v>B0053180</v>
          </cell>
          <cell r="AI185">
            <v>4.7499999999999999E-3</v>
          </cell>
          <cell r="AJ185" t="str">
            <v>B020015</v>
          </cell>
          <cell r="AK185">
            <v>1.0687499999999999</v>
          </cell>
          <cell r="AL185" t="str">
            <v>B0063200</v>
          </cell>
          <cell r="AM185">
            <v>0.89062499999999989</v>
          </cell>
          <cell r="AN185" t="str">
            <v/>
          </cell>
          <cell r="AO185" t="str">
            <v/>
          </cell>
          <cell r="AP185" t="str">
            <v/>
          </cell>
          <cell r="AQ185" t="str">
            <v/>
          </cell>
          <cell r="AR185" t="str">
            <v/>
          </cell>
          <cell r="AS185" t="str">
            <v/>
          </cell>
          <cell r="AT185" t="str">
            <v/>
          </cell>
          <cell r="AU185" t="str">
            <v/>
          </cell>
          <cell r="AV185" t="str">
            <v/>
          </cell>
          <cell r="AW185" t="str">
            <v/>
          </cell>
          <cell r="AX185" t="str">
            <v/>
          </cell>
          <cell r="AY185" t="str">
            <v/>
          </cell>
          <cell r="AZ185" t="str">
            <v/>
          </cell>
          <cell r="BA185" t="str">
            <v/>
          </cell>
          <cell r="BB185" t="str">
            <v/>
          </cell>
          <cell r="BC185" t="str">
            <v/>
          </cell>
          <cell r="BD185" t="str">
            <v/>
          </cell>
          <cell r="BE185" t="str">
            <v/>
          </cell>
          <cell r="BF185" t="str">
            <v/>
          </cell>
          <cell r="BG185" t="str">
            <v/>
          </cell>
          <cell r="BH185" t="str">
            <v/>
          </cell>
          <cell r="BI185" t="str">
            <v/>
          </cell>
          <cell r="BJ185" t="str">
            <v/>
          </cell>
          <cell r="BK185" t="str">
            <v/>
          </cell>
          <cell r="BL185"/>
          <cell r="BM185"/>
          <cell r="BN185" t="str">
            <v>T0010400</v>
          </cell>
          <cell r="BO185">
            <v>5.0000000000000001E-3</v>
          </cell>
          <cell r="BP185" t="str">
            <v/>
          </cell>
          <cell r="BQ185" t="str">
            <v/>
          </cell>
          <cell r="BR185" t="str">
            <v/>
          </cell>
          <cell r="BS185" t="str">
            <v/>
          </cell>
          <cell r="BT185" t="str">
            <v/>
          </cell>
          <cell r="BU185" t="str">
            <v/>
          </cell>
          <cell r="BV185" t="str">
            <v/>
          </cell>
          <cell r="BW185" t="str">
            <v/>
          </cell>
          <cell r="BX185" t="str">
            <v>A0030040</v>
          </cell>
          <cell r="BY185">
            <v>4800</v>
          </cell>
          <cell r="BZ185" t="str">
            <v>A0040010</v>
          </cell>
          <cell r="CA185">
            <v>4800</v>
          </cell>
          <cell r="CB185" t="str">
            <v/>
          </cell>
          <cell r="CC185" t="str">
            <v/>
          </cell>
          <cell r="CD185" t="str">
            <v/>
          </cell>
          <cell r="CE185" t="str">
            <v/>
          </cell>
          <cell r="CF185" t="str">
            <v/>
          </cell>
          <cell r="CG185" t="str">
            <v/>
          </cell>
          <cell r="CH185" t="str">
            <v/>
          </cell>
          <cell r="CI185" t="str">
            <v/>
          </cell>
          <cell r="CJ185" t="str">
            <v/>
          </cell>
          <cell r="CK185" t="str">
            <v/>
          </cell>
          <cell r="CL185" t="str">
            <v/>
          </cell>
          <cell r="CM185" t="str">
            <v/>
          </cell>
          <cell r="CN185" t="str">
            <v/>
          </cell>
          <cell r="CO185" t="str">
            <v/>
          </cell>
          <cell r="CP185" t="str">
            <v/>
          </cell>
          <cell r="CQ185" t="str">
            <v/>
          </cell>
          <cell r="CR185" t="str">
            <v/>
          </cell>
          <cell r="CS185" t="str">
            <v>Nota 1: Este solo es un Análisis de Precios Unitario de referencia. De ser necesario, se debe ajustar a las particularidades de cada proyecto.
Nota 2: Cuando se trate de Análisis de precios unitarios correspondientes a ítems de la propuesta económica apro</v>
          </cell>
          <cell r="CT185" t="str">
            <v>A</v>
          </cell>
        </row>
        <row r="186">
          <cell r="C186" t="str">
            <v>440,1</v>
          </cell>
          <cell r="D186" t="str">
            <v>m3</v>
          </cell>
          <cell r="E186" t="str">
            <v xml:space="preserve">MEZCLA DENSA EN FRÍO TIPO MDF-38  
(Aplicado para mezcla bituminosa elaborada en sitio con agregados pétreos y emulsión asfáltica catiónica. No incluye el suministro del material bituminoso. Contempla acopio, dosificación, mezclado con agua, colocación y </v>
          </cell>
          <cell r="F186" t="str">
            <v>HERMENINV</v>
          </cell>
          <cell r="G186">
            <v>0.1</v>
          </cell>
          <cell r="H186" t="str">
            <v>C0010140</v>
          </cell>
          <cell r="I186">
            <v>0.1111</v>
          </cell>
          <cell r="J186" t="str">
            <v>C0010212</v>
          </cell>
          <cell r="K186">
            <v>0.1111111111111111</v>
          </cell>
          <cell r="L186" t="str">
            <v>C0010670</v>
          </cell>
          <cell r="M186">
            <v>0.1111111111111111</v>
          </cell>
          <cell r="N186" t="str">
            <v>C0010910</v>
          </cell>
          <cell r="O186">
            <v>0.1111111111111111</v>
          </cell>
          <cell r="P186" t="str">
            <v>C0010150</v>
          </cell>
          <cell r="Q186">
            <v>0.1111111111111111</v>
          </cell>
          <cell r="R186" t="str">
            <v/>
          </cell>
          <cell r="S186" t="str">
            <v/>
          </cell>
          <cell r="T186" t="str">
            <v/>
          </cell>
          <cell r="U186" t="str">
            <v/>
          </cell>
          <cell r="V186" t="str">
            <v/>
          </cell>
          <cell r="W186" t="str">
            <v/>
          </cell>
          <cell r="X186" t="str">
            <v/>
          </cell>
          <cell r="Y186" t="str">
            <v/>
          </cell>
          <cell r="Z186" t="str">
            <v/>
          </cell>
          <cell r="AA186" t="str">
            <v/>
          </cell>
          <cell r="AB186" t="str">
            <v/>
          </cell>
          <cell r="AC186" t="str">
            <v/>
          </cell>
          <cell r="AD186" t="str">
            <v/>
          </cell>
          <cell r="AE186" t="str">
            <v/>
          </cell>
          <cell r="AF186" t="str">
            <v/>
          </cell>
          <cell r="AG186" t="str">
            <v/>
          </cell>
          <cell r="AH186" t="str">
            <v>B0053199</v>
          </cell>
          <cell r="AI186">
            <v>1.3</v>
          </cell>
          <cell r="AJ186" t="str">
            <v>B0063200</v>
          </cell>
          <cell r="AK186">
            <v>25</v>
          </cell>
          <cell r="AL186" t="str">
            <v/>
          </cell>
          <cell r="AM186" t="str">
            <v/>
          </cell>
          <cell r="AN186" t="str">
            <v/>
          </cell>
          <cell r="AO186" t="str">
            <v/>
          </cell>
          <cell r="AP186" t="str">
            <v/>
          </cell>
          <cell r="AQ186" t="str">
            <v/>
          </cell>
          <cell r="AR186" t="str">
            <v/>
          </cell>
          <cell r="AS186" t="str">
            <v/>
          </cell>
          <cell r="AT186" t="str">
            <v/>
          </cell>
          <cell r="AU186" t="str">
            <v/>
          </cell>
          <cell r="AV186" t="str">
            <v/>
          </cell>
          <cell r="AW186" t="str">
            <v/>
          </cell>
          <cell r="AX186" t="str">
            <v/>
          </cell>
          <cell r="AY186" t="str">
            <v/>
          </cell>
          <cell r="AZ186" t="str">
            <v/>
          </cell>
          <cell r="BA186" t="str">
            <v/>
          </cell>
          <cell r="BB186" t="str">
            <v/>
          </cell>
          <cell r="BC186" t="str">
            <v/>
          </cell>
          <cell r="BD186" t="str">
            <v/>
          </cell>
          <cell r="BE186" t="str">
            <v/>
          </cell>
          <cell r="BF186" t="str">
            <v/>
          </cell>
          <cell r="BG186" t="str">
            <v/>
          </cell>
          <cell r="BH186" t="str">
            <v/>
          </cell>
          <cell r="BI186" t="str">
            <v/>
          </cell>
          <cell r="BJ186" t="str">
            <v/>
          </cell>
          <cell r="BK186" t="str">
            <v/>
          </cell>
          <cell r="BL186"/>
          <cell r="BM186"/>
          <cell r="BN186" t="str">
            <v>T0010400</v>
          </cell>
          <cell r="BO186">
            <v>1.3</v>
          </cell>
          <cell r="BP186" t="str">
            <v/>
          </cell>
          <cell r="BQ186" t="str">
            <v/>
          </cell>
          <cell r="BR186" t="str">
            <v/>
          </cell>
          <cell r="BS186" t="str">
            <v/>
          </cell>
          <cell r="BT186" t="str">
            <v/>
          </cell>
          <cell r="BU186" t="str">
            <v/>
          </cell>
          <cell r="BV186" t="str">
            <v/>
          </cell>
          <cell r="BW186" t="str">
            <v/>
          </cell>
          <cell r="BX186" t="str">
            <v>A0030080</v>
          </cell>
          <cell r="BY186">
            <v>72</v>
          </cell>
          <cell r="BZ186" t="str">
            <v>A0040010</v>
          </cell>
          <cell r="CA186">
            <v>72</v>
          </cell>
          <cell r="CB186" t="str">
            <v>A0070020</v>
          </cell>
          <cell r="CC186">
            <v>72</v>
          </cell>
          <cell r="CD186" t="str">
            <v/>
          </cell>
          <cell r="CE186" t="str">
            <v/>
          </cell>
          <cell r="CF186" t="str">
            <v/>
          </cell>
          <cell r="CG186" t="str">
            <v/>
          </cell>
          <cell r="CH186" t="str">
            <v/>
          </cell>
          <cell r="CI186" t="str">
            <v/>
          </cell>
          <cell r="CJ186" t="str">
            <v/>
          </cell>
          <cell r="CK186" t="str">
            <v/>
          </cell>
          <cell r="CL186" t="str">
            <v/>
          </cell>
          <cell r="CM186" t="str">
            <v/>
          </cell>
          <cell r="CN186" t="str">
            <v/>
          </cell>
          <cell r="CO186" t="str">
            <v/>
          </cell>
          <cell r="CP186" t="str">
            <v/>
          </cell>
          <cell r="CQ186" t="str">
            <v/>
          </cell>
          <cell r="CR186" t="str">
            <v/>
          </cell>
          <cell r="CS186" t="str">
            <v>Nota 1: Este solo es un Análisis de Precios Unitario de referencia. De ser necesario, se debe ajustar a las particularidades de cada proyecto.
Nota 2: Cuando se trate de Análisis de precios unitarios correspondientes a ítems de la propuesta económica apro</v>
          </cell>
          <cell r="CT186" t="str">
            <v>A</v>
          </cell>
        </row>
        <row r="187">
          <cell r="C187" t="str">
            <v>440,2</v>
          </cell>
          <cell r="D187" t="str">
            <v>m3</v>
          </cell>
          <cell r="E187" t="str">
            <v>MEZCLA DENSA EN FRÍO TIPO MDF-25 
(Aplicado para mezcla densa en frío tipo MDF-25 fabricada en sitio con agregados pétreos y emulsión asfáltica catiónica. No incluye suministro del material bituminoso. Incluye acopio, dosificación, mezclado con agua, colo</v>
          </cell>
          <cell r="F187" t="str">
            <v>HERMENINV</v>
          </cell>
          <cell r="G187">
            <v>0.1</v>
          </cell>
          <cell r="H187" t="str">
            <v>C0010140</v>
          </cell>
          <cell r="I187">
            <v>0.1111111111111111</v>
          </cell>
          <cell r="J187" t="str">
            <v>C0010212</v>
          </cell>
          <cell r="K187">
            <v>0.1111111111111111</v>
          </cell>
          <cell r="L187" t="str">
            <v>C0010670</v>
          </cell>
          <cell r="M187">
            <v>0.1111111111111111</v>
          </cell>
          <cell r="N187" t="str">
            <v>C0010910</v>
          </cell>
          <cell r="O187">
            <v>0.1111111111111111</v>
          </cell>
          <cell r="P187" t="str">
            <v>C0010150</v>
          </cell>
          <cell r="Q187">
            <v>0.1111111111111111</v>
          </cell>
          <cell r="R187" t="str">
            <v/>
          </cell>
          <cell r="S187" t="str">
            <v/>
          </cell>
          <cell r="T187" t="str">
            <v/>
          </cell>
          <cell r="U187" t="str">
            <v/>
          </cell>
          <cell r="V187" t="str">
            <v/>
          </cell>
          <cell r="W187" t="str">
            <v/>
          </cell>
          <cell r="X187" t="str">
            <v/>
          </cell>
          <cell r="Y187" t="str">
            <v/>
          </cell>
          <cell r="Z187" t="str">
            <v/>
          </cell>
          <cell r="AA187" t="str">
            <v/>
          </cell>
          <cell r="AB187" t="str">
            <v/>
          </cell>
          <cell r="AC187" t="str">
            <v/>
          </cell>
          <cell r="AD187" t="str">
            <v/>
          </cell>
          <cell r="AE187" t="str">
            <v/>
          </cell>
          <cell r="AF187" t="str">
            <v/>
          </cell>
          <cell r="AG187" t="str">
            <v/>
          </cell>
          <cell r="AH187" t="str">
            <v>B0053198</v>
          </cell>
          <cell r="AI187">
            <v>1.3</v>
          </cell>
          <cell r="AJ187" t="str">
            <v>B0063200</v>
          </cell>
          <cell r="AK187">
            <v>25</v>
          </cell>
          <cell r="AL187" t="str">
            <v/>
          </cell>
          <cell r="AM187" t="str">
            <v/>
          </cell>
          <cell r="AN187" t="str">
            <v/>
          </cell>
          <cell r="AO187" t="str">
            <v/>
          </cell>
          <cell r="AP187" t="str">
            <v/>
          </cell>
          <cell r="AQ187" t="str">
            <v/>
          </cell>
          <cell r="AR187" t="str">
            <v/>
          </cell>
          <cell r="AS187" t="str">
            <v/>
          </cell>
          <cell r="AT187" t="str">
            <v/>
          </cell>
          <cell r="AU187" t="str">
            <v/>
          </cell>
          <cell r="AV187" t="str">
            <v/>
          </cell>
          <cell r="AW187" t="str">
            <v/>
          </cell>
          <cell r="AX187" t="str">
            <v/>
          </cell>
          <cell r="AY187" t="str">
            <v/>
          </cell>
          <cell r="AZ187" t="str">
            <v/>
          </cell>
          <cell r="BA187" t="str">
            <v/>
          </cell>
          <cell r="BB187" t="str">
            <v/>
          </cell>
          <cell r="BC187" t="str">
            <v/>
          </cell>
          <cell r="BD187" t="str">
            <v/>
          </cell>
          <cell r="BE187" t="str">
            <v/>
          </cell>
          <cell r="BF187" t="str">
            <v/>
          </cell>
          <cell r="BG187" t="str">
            <v/>
          </cell>
          <cell r="BH187" t="str">
            <v/>
          </cell>
          <cell r="BI187" t="str">
            <v/>
          </cell>
          <cell r="BJ187" t="str">
            <v/>
          </cell>
          <cell r="BK187" t="str">
            <v/>
          </cell>
          <cell r="BL187"/>
          <cell r="BM187"/>
          <cell r="BN187" t="str">
            <v>T0010400</v>
          </cell>
          <cell r="BO187">
            <v>1.3</v>
          </cell>
          <cell r="BP187" t="str">
            <v/>
          </cell>
          <cell r="BQ187" t="str">
            <v/>
          </cell>
          <cell r="BR187" t="str">
            <v/>
          </cell>
          <cell r="BS187" t="str">
            <v/>
          </cell>
          <cell r="BT187" t="str">
            <v/>
          </cell>
          <cell r="BU187" t="str">
            <v/>
          </cell>
          <cell r="BV187" t="str">
            <v/>
          </cell>
          <cell r="BW187" t="str">
            <v/>
          </cell>
          <cell r="BX187" t="str">
            <v>A0030080</v>
          </cell>
          <cell r="BY187">
            <v>72</v>
          </cell>
          <cell r="BZ187" t="str">
            <v>A0040010</v>
          </cell>
          <cell r="CA187">
            <v>72</v>
          </cell>
          <cell r="CB187" t="str">
            <v>A0070020</v>
          </cell>
          <cell r="CC187">
            <v>72</v>
          </cell>
          <cell r="CD187" t="str">
            <v/>
          </cell>
          <cell r="CE187" t="str">
            <v/>
          </cell>
          <cell r="CF187" t="str">
            <v/>
          </cell>
          <cell r="CG187" t="str">
            <v/>
          </cell>
          <cell r="CH187" t="str">
            <v/>
          </cell>
          <cell r="CI187" t="str">
            <v/>
          </cell>
          <cell r="CJ187" t="str">
            <v/>
          </cell>
          <cell r="CK187" t="str">
            <v/>
          </cell>
          <cell r="CL187" t="str">
            <v/>
          </cell>
          <cell r="CM187" t="str">
            <v/>
          </cell>
          <cell r="CN187" t="str">
            <v/>
          </cell>
          <cell r="CO187" t="str">
            <v/>
          </cell>
          <cell r="CP187" t="str">
            <v/>
          </cell>
          <cell r="CQ187" t="str">
            <v/>
          </cell>
          <cell r="CR187" t="str">
            <v/>
          </cell>
          <cell r="CS187" t="str">
            <v>Nota 1: Este solo es un Análisis de Precios Unitario de referencia. De ser necesario, se debe ajustar a las particularidades de cada proyecto.
Nota 2: Cuando se trate de Análisis de precios unitarios correspondientes a ítems de la propuesta económica apro</v>
          </cell>
          <cell r="CT187" t="str">
            <v>A</v>
          </cell>
        </row>
        <row r="188">
          <cell r="C188" t="str">
            <v>440,3</v>
          </cell>
          <cell r="D188" t="str">
            <v>m3</v>
          </cell>
          <cell r="E188" t="str">
            <v>MEZCLA DENSA EN FRÍO TIPO MDF-19 
(Aplicado para mezcla densa en frío tipo MDF-19 fabricada en sitio con agregados pétreos y emulsión asfáltica catiónica. No incluye suministro del material bituminoso. Incluye acopio, dosificación, mezclado con agua, colo</v>
          </cell>
          <cell r="F188" t="str">
            <v>HERMENINV</v>
          </cell>
          <cell r="G188">
            <v>0.1</v>
          </cell>
          <cell r="H188" t="str">
            <v>C0010140</v>
          </cell>
          <cell r="I188">
            <v>0.1111111111111111</v>
          </cell>
          <cell r="J188" t="str">
            <v>C0010212</v>
          </cell>
          <cell r="K188">
            <v>0.1111111111111111</v>
          </cell>
          <cell r="L188" t="str">
            <v>C0010670</v>
          </cell>
          <cell r="M188">
            <v>0.1111111111111111</v>
          </cell>
          <cell r="N188" t="str">
            <v>C0010910</v>
          </cell>
          <cell r="O188">
            <v>0.1111111111111111</v>
          </cell>
          <cell r="P188" t="str">
            <v>C0010150</v>
          </cell>
          <cell r="Q188">
            <v>0.1111111111111111</v>
          </cell>
          <cell r="R188" t="str">
            <v/>
          </cell>
          <cell r="S188" t="str">
            <v/>
          </cell>
          <cell r="T188" t="str">
            <v/>
          </cell>
          <cell r="U188" t="str">
            <v/>
          </cell>
          <cell r="V188" t="str">
            <v/>
          </cell>
          <cell r="W188" t="str">
            <v/>
          </cell>
          <cell r="X188" t="str">
            <v/>
          </cell>
          <cell r="Y188" t="str">
            <v/>
          </cell>
          <cell r="Z188" t="str">
            <v/>
          </cell>
          <cell r="AA188" t="str">
            <v/>
          </cell>
          <cell r="AB188" t="str">
            <v/>
          </cell>
          <cell r="AC188" t="str">
            <v/>
          </cell>
          <cell r="AD188" t="str">
            <v/>
          </cell>
          <cell r="AE188" t="str">
            <v/>
          </cell>
          <cell r="AF188" t="str">
            <v/>
          </cell>
          <cell r="AG188" t="str">
            <v/>
          </cell>
          <cell r="AH188" t="str">
            <v>B0053197</v>
          </cell>
          <cell r="AI188">
            <v>1.4</v>
          </cell>
          <cell r="AJ188" t="str">
            <v>B0063200</v>
          </cell>
          <cell r="AK188">
            <v>25</v>
          </cell>
          <cell r="AL188" t="str">
            <v/>
          </cell>
          <cell r="AM188" t="str">
            <v/>
          </cell>
          <cell r="AN188" t="str">
            <v/>
          </cell>
          <cell r="AO188" t="str">
            <v/>
          </cell>
          <cell r="AP188" t="str">
            <v/>
          </cell>
          <cell r="AQ188" t="str">
            <v/>
          </cell>
          <cell r="AR188" t="str">
            <v/>
          </cell>
          <cell r="AS188" t="str">
            <v/>
          </cell>
          <cell r="AT188" t="str">
            <v/>
          </cell>
          <cell r="AU188" t="str">
            <v/>
          </cell>
          <cell r="AV188" t="str">
            <v/>
          </cell>
          <cell r="AW188" t="str">
            <v/>
          </cell>
          <cell r="AX188" t="str">
            <v/>
          </cell>
          <cell r="AY188" t="str">
            <v/>
          </cell>
          <cell r="AZ188" t="str">
            <v/>
          </cell>
          <cell r="BA188" t="str">
            <v/>
          </cell>
          <cell r="BB188" t="str">
            <v/>
          </cell>
          <cell r="BC188" t="str">
            <v/>
          </cell>
          <cell r="BD188" t="str">
            <v/>
          </cell>
          <cell r="BE188" t="str">
            <v/>
          </cell>
          <cell r="BF188" t="str">
            <v/>
          </cell>
          <cell r="BG188" t="str">
            <v/>
          </cell>
          <cell r="BH188" t="str">
            <v/>
          </cell>
          <cell r="BI188" t="str">
            <v/>
          </cell>
          <cell r="BJ188" t="str">
            <v/>
          </cell>
          <cell r="BK188" t="str">
            <v/>
          </cell>
          <cell r="BL188"/>
          <cell r="BM188"/>
          <cell r="BN188" t="str">
            <v>T0010400</v>
          </cell>
          <cell r="BO188">
            <v>1.4</v>
          </cell>
          <cell r="BP188" t="str">
            <v/>
          </cell>
          <cell r="BQ188" t="str">
            <v/>
          </cell>
          <cell r="BR188" t="str">
            <v/>
          </cell>
          <cell r="BS188" t="str">
            <v/>
          </cell>
          <cell r="BT188" t="str">
            <v/>
          </cell>
          <cell r="BU188" t="str">
            <v/>
          </cell>
          <cell r="BV188" t="str">
            <v/>
          </cell>
          <cell r="BW188" t="str">
            <v/>
          </cell>
          <cell r="BX188" t="str">
            <v>A0030080</v>
          </cell>
          <cell r="BY188">
            <v>72</v>
          </cell>
          <cell r="BZ188" t="str">
            <v>A0040010</v>
          </cell>
          <cell r="CA188">
            <v>72</v>
          </cell>
          <cell r="CB188" t="str">
            <v>A0070020</v>
          </cell>
          <cell r="CC188">
            <v>72</v>
          </cell>
          <cell r="CD188" t="str">
            <v/>
          </cell>
          <cell r="CE188" t="str">
            <v/>
          </cell>
          <cell r="CF188" t="str">
            <v/>
          </cell>
          <cell r="CG188" t="str">
            <v/>
          </cell>
          <cell r="CH188" t="str">
            <v/>
          </cell>
          <cell r="CI188" t="str">
            <v/>
          </cell>
          <cell r="CJ188" t="str">
            <v/>
          </cell>
          <cell r="CK188" t="str">
            <v/>
          </cell>
          <cell r="CL188" t="str">
            <v/>
          </cell>
          <cell r="CM188" t="str">
            <v/>
          </cell>
          <cell r="CN188" t="str">
            <v/>
          </cell>
          <cell r="CO188" t="str">
            <v/>
          </cell>
          <cell r="CP188" t="str">
            <v/>
          </cell>
          <cell r="CQ188" t="str">
            <v/>
          </cell>
          <cell r="CR188" t="str">
            <v/>
          </cell>
          <cell r="CS188" t="str">
            <v>Nota 1: Este solo es un Análisis de Precios Unitario de referencia. De ser necesario, se debe ajustar a las particularidades de cada proyecto.
Nota 2: Cuando se trate de Análisis de precios unitarios correspondientes a ítems de la propuesta económica apro</v>
          </cell>
          <cell r="CT188" t="str">
            <v>A</v>
          </cell>
        </row>
        <row r="189">
          <cell r="C189" t="str">
            <v>440,4,1</v>
          </cell>
          <cell r="D189" t="str">
            <v>m3</v>
          </cell>
          <cell r="E189" t="str">
            <v>MEZCLA DENSA EN FRÍO PARA BACHEO
(Aplicado para mezcla MDF-19 fabricada en sitio, utilizada en bacheo de pavimentos flexibles o capas de bajo tránsito. No incluye suministro de emulsión. Incluye agregado pétreo, agua de ajuste, dosificación, mezclado y co</v>
          </cell>
          <cell r="F189" t="str">
            <v>HERMENINV</v>
          </cell>
          <cell r="G189">
            <v>0.1</v>
          </cell>
          <cell r="H189" t="str">
            <v>C0010140</v>
          </cell>
          <cell r="I189">
            <v>0.14285714285714285</v>
          </cell>
          <cell r="J189" t="str">
            <v>C0010212</v>
          </cell>
          <cell r="K189">
            <v>0.14285714285714285</v>
          </cell>
          <cell r="L189" t="str">
            <v>C0010230</v>
          </cell>
          <cell r="M189">
            <v>0.14285714285714285</v>
          </cell>
          <cell r="N189" t="str">
            <v>C0010670</v>
          </cell>
          <cell r="O189">
            <v>0.14285714285714285</v>
          </cell>
          <cell r="P189" t="str">
            <v>C0010150</v>
          </cell>
          <cell r="Q189">
            <v>0.14285714285714285</v>
          </cell>
          <cell r="R189" t="str">
            <v/>
          </cell>
          <cell r="S189" t="str">
            <v/>
          </cell>
          <cell r="T189" t="str">
            <v/>
          </cell>
          <cell r="U189" t="str">
            <v/>
          </cell>
          <cell r="V189" t="str">
            <v/>
          </cell>
          <cell r="W189" t="str">
            <v/>
          </cell>
          <cell r="X189" t="str">
            <v/>
          </cell>
          <cell r="Y189" t="str">
            <v/>
          </cell>
          <cell r="Z189" t="str">
            <v/>
          </cell>
          <cell r="AA189" t="str">
            <v/>
          </cell>
          <cell r="AB189" t="str">
            <v/>
          </cell>
          <cell r="AC189" t="str">
            <v/>
          </cell>
          <cell r="AD189" t="str">
            <v/>
          </cell>
          <cell r="AE189" t="str">
            <v/>
          </cell>
          <cell r="AF189" t="str">
            <v/>
          </cell>
          <cell r="AG189" t="str">
            <v/>
          </cell>
          <cell r="AH189" t="str">
            <v>B0053197</v>
          </cell>
          <cell r="AI189">
            <v>1.3</v>
          </cell>
          <cell r="AJ189" t="str">
            <v>B0063200</v>
          </cell>
          <cell r="AK189">
            <v>25</v>
          </cell>
          <cell r="AL189" t="str">
            <v/>
          </cell>
          <cell r="AM189" t="str">
            <v/>
          </cell>
          <cell r="AN189" t="str">
            <v/>
          </cell>
          <cell r="AO189" t="str">
            <v/>
          </cell>
          <cell r="AP189" t="str">
            <v/>
          </cell>
          <cell r="AQ189" t="str">
            <v/>
          </cell>
          <cell r="AR189" t="str">
            <v/>
          </cell>
          <cell r="AS189" t="str">
            <v/>
          </cell>
          <cell r="AT189" t="str">
            <v/>
          </cell>
          <cell r="AU189" t="str">
            <v/>
          </cell>
          <cell r="AV189" t="str">
            <v/>
          </cell>
          <cell r="AW189" t="str">
            <v/>
          </cell>
          <cell r="AX189" t="str">
            <v/>
          </cell>
          <cell r="AY189" t="str">
            <v/>
          </cell>
          <cell r="AZ189" t="str">
            <v/>
          </cell>
          <cell r="BA189" t="str">
            <v/>
          </cell>
          <cell r="BB189" t="str">
            <v/>
          </cell>
          <cell r="BC189" t="str">
            <v/>
          </cell>
          <cell r="BD189" t="str">
            <v/>
          </cell>
          <cell r="BE189" t="str">
            <v/>
          </cell>
          <cell r="BF189" t="str">
            <v/>
          </cell>
          <cell r="BG189" t="str">
            <v/>
          </cell>
          <cell r="BH189" t="str">
            <v/>
          </cell>
          <cell r="BI189" t="str">
            <v/>
          </cell>
          <cell r="BJ189" t="str">
            <v/>
          </cell>
          <cell r="BK189" t="str">
            <v/>
          </cell>
          <cell r="BL189"/>
          <cell r="BM189"/>
          <cell r="BN189" t="str">
            <v>T0010400</v>
          </cell>
          <cell r="BO189">
            <v>1.3</v>
          </cell>
          <cell r="BP189" t="str">
            <v/>
          </cell>
          <cell r="BQ189" t="str">
            <v/>
          </cell>
          <cell r="BR189" t="str">
            <v/>
          </cell>
          <cell r="BS189" t="str">
            <v/>
          </cell>
          <cell r="BT189" t="str">
            <v/>
          </cell>
          <cell r="BU189" t="str">
            <v/>
          </cell>
          <cell r="BV189" t="str">
            <v/>
          </cell>
          <cell r="BW189" t="str">
            <v/>
          </cell>
          <cell r="BX189" t="str">
            <v>A0030080</v>
          </cell>
          <cell r="BY189">
            <v>56</v>
          </cell>
          <cell r="BZ189" t="str">
            <v>A0040010</v>
          </cell>
          <cell r="CA189">
            <v>56</v>
          </cell>
          <cell r="CB189" t="str">
            <v>A0070020</v>
          </cell>
          <cell r="CC189">
            <v>56</v>
          </cell>
          <cell r="CD189" t="str">
            <v/>
          </cell>
          <cell r="CE189" t="str">
            <v/>
          </cell>
          <cell r="CF189" t="str">
            <v/>
          </cell>
          <cell r="CG189" t="str">
            <v/>
          </cell>
          <cell r="CH189" t="str">
            <v/>
          </cell>
          <cell r="CI189" t="str">
            <v/>
          </cell>
          <cell r="CJ189" t="str">
            <v/>
          </cell>
          <cell r="CK189" t="str">
            <v/>
          </cell>
          <cell r="CL189" t="str">
            <v/>
          </cell>
          <cell r="CM189" t="str">
            <v/>
          </cell>
          <cell r="CN189" t="str">
            <v/>
          </cell>
          <cell r="CO189" t="str">
            <v/>
          </cell>
          <cell r="CP189" t="str">
            <v/>
          </cell>
          <cell r="CQ189" t="str">
            <v/>
          </cell>
          <cell r="CR189" t="str">
            <v/>
          </cell>
          <cell r="CS189" t="str">
            <v>Nota 1: Este solo es un Análisis de Precios Unitario de referencia. De ser necesario, se debe ajustar a las particularidades de cada proyecto.
Nota 2: Cuando se trate de Análisis de precios unitarios correspondientes a ítems de la propuesta económica apro</v>
          </cell>
          <cell r="CT189" t="str">
            <v>A</v>
          </cell>
        </row>
        <row r="190">
          <cell r="C190" t="str">
            <v>440,4,2</v>
          </cell>
          <cell r="D190" t="str">
            <v>m3</v>
          </cell>
          <cell r="E190" t="str">
            <v>MEZCLA DENSA EN FRÍO PARA BACHEO TIPO MDF-25
(Aplicado para mezcla MDF-25 fabricada en sitio, utilizada en bacheo de pavimentos flexibles o capas de bajo tránsito. No incluye suministro de emulsión. Incluye agregado pétreo, agua de ajuste, dosificación, m</v>
          </cell>
          <cell r="F190" t="str">
            <v>HERMENINV</v>
          </cell>
          <cell r="G190">
            <v>0.1</v>
          </cell>
          <cell r="H190" t="str">
            <v>C0010140</v>
          </cell>
          <cell r="I190">
            <v>0.12698000000000001</v>
          </cell>
          <cell r="J190" t="str">
            <v>C0010212</v>
          </cell>
          <cell r="K190">
            <v>0.12698000000000001</v>
          </cell>
          <cell r="L190" t="str">
            <v>C0010230</v>
          </cell>
          <cell r="M190">
            <v>0.12698000000000001</v>
          </cell>
          <cell r="N190" t="str">
            <v>C0010670</v>
          </cell>
          <cell r="O190">
            <v>0.12698000000000001</v>
          </cell>
          <cell r="P190" t="str">
            <v>C0010150</v>
          </cell>
          <cell r="Q190">
            <v>0.12698000000000001</v>
          </cell>
          <cell r="R190" t="str">
            <v/>
          </cell>
          <cell r="S190" t="str">
            <v/>
          </cell>
          <cell r="T190" t="str">
            <v/>
          </cell>
          <cell r="U190" t="str">
            <v/>
          </cell>
          <cell r="V190" t="str">
            <v/>
          </cell>
          <cell r="W190" t="str">
            <v/>
          </cell>
          <cell r="X190" t="str">
            <v/>
          </cell>
          <cell r="Y190" t="str">
            <v/>
          </cell>
          <cell r="Z190" t="str">
            <v/>
          </cell>
          <cell r="AA190" t="str">
            <v/>
          </cell>
          <cell r="AB190" t="str">
            <v/>
          </cell>
          <cell r="AC190" t="str">
            <v/>
          </cell>
          <cell r="AD190" t="str">
            <v/>
          </cell>
          <cell r="AE190" t="str">
            <v/>
          </cell>
          <cell r="AF190" t="str">
            <v/>
          </cell>
          <cell r="AG190" t="str">
            <v/>
          </cell>
          <cell r="AH190" t="str">
            <v>B0053198</v>
          </cell>
          <cell r="AI190">
            <v>1.4</v>
          </cell>
          <cell r="AJ190" t="str">
            <v>B0063200</v>
          </cell>
          <cell r="AK190">
            <v>25</v>
          </cell>
          <cell r="AL190" t="str">
            <v/>
          </cell>
          <cell r="AM190" t="str">
            <v/>
          </cell>
          <cell r="AN190" t="str">
            <v/>
          </cell>
          <cell r="AO190" t="str">
            <v/>
          </cell>
          <cell r="AP190" t="str">
            <v/>
          </cell>
          <cell r="AQ190" t="str">
            <v/>
          </cell>
          <cell r="AR190" t="str">
            <v/>
          </cell>
          <cell r="AS190" t="str">
            <v/>
          </cell>
          <cell r="AT190" t="str">
            <v/>
          </cell>
          <cell r="AU190" t="str">
            <v/>
          </cell>
          <cell r="AV190" t="str">
            <v/>
          </cell>
          <cell r="AW190" t="str">
            <v/>
          </cell>
          <cell r="AX190" t="str">
            <v/>
          </cell>
          <cell r="AY190" t="str">
            <v/>
          </cell>
          <cell r="AZ190" t="str">
            <v/>
          </cell>
          <cell r="BA190" t="str">
            <v/>
          </cell>
          <cell r="BB190" t="str">
            <v/>
          </cell>
          <cell r="BC190" t="str">
            <v/>
          </cell>
          <cell r="BD190" t="str">
            <v/>
          </cell>
          <cell r="BE190" t="str">
            <v/>
          </cell>
          <cell r="BF190" t="str">
            <v/>
          </cell>
          <cell r="BG190" t="str">
            <v/>
          </cell>
          <cell r="BH190" t="str">
            <v/>
          </cell>
          <cell r="BI190" t="str">
            <v/>
          </cell>
          <cell r="BJ190" t="str">
            <v/>
          </cell>
          <cell r="BK190" t="str">
            <v/>
          </cell>
          <cell r="BL190"/>
          <cell r="BM190"/>
          <cell r="BN190" t="str">
            <v>T0010400</v>
          </cell>
          <cell r="BO190">
            <v>1.4</v>
          </cell>
          <cell r="BP190" t="str">
            <v/>
          </cell>
          <cell r="BQ190" t="str">
            <v/>
          </cell>
          <cell r="BR190" t="str">
            <v/>
          </cell>
          <cell r="BS190" t="str">
            <v/>
          </cell>
          <cell r="BT190" t="str">
            <v/>
          </cell>
          <cell r="BU190" t="str">
            <v/>
          </cell>
          <cell r="BV190" t="str">
            <v/>
          </cell>
          <cell r="BW190" t="str">
            <v/>
          </cell>
          <cell r="BX190" t="str">
            <v>A0030080</v>
          </cell>
          <cell r="BY190">
            <v>63.002047566545905</v>
          </cell>
          <cell r="BZ190" t="str">
            <v>A0040010</v>
          </cell>
          <cell r="CA190">
            <v>63.002047566545905</v>
          </cell>
          <cell r="CB190" t="str">
            <v>A0070020</v>
          </cell>
          <cell r="CC190">
            <v>63.002047566545905</v>
          </cell>
          <cell r="CD190" t="str">
            <v/>
          </cell>
          <cell r="CE190" t="str">
            <v/>
          </cell>
          <cell r="CF190" t="str">
            <v/>
          </cell>
          <cell r="CG190" t="str">
            <v/>
          </cell>
          <cell r="CH190" t="str">
            <v/>
          </cell>
          <cell r="CI190" t="str">
            <v/>
          </cell>
          <cell r="CJ190" t="str">
            <v/>
          </cell>
          <cell r="CK190" t="str">
            <v/>
          </cell>
          <cell r="CL190" t="str">
            <v/>
          </cell>
          <cell r="CM190" t="str">
            <v/>
          </cell>
          <cell r="CN190" t="str">
            <v/>
          </cell>
          <cell r="CO190" t="str">
            <v/>
          </cell>
          <cell r="CP190" t="str">
            <v/>
          </cell>
          <cell r="CQ190" t="str">
            <v/>
          </cell>
          <cell r="CR190" t="str">
            <v/>
          </cell>
          <cell r="CS190" t="str">
            <v>Nota 1: Este solo es un Análisis de Precios Unitario de referencia. De ser necesario, se debe ajustar a las particularidades de cada proyecto.
Nota 2: Cuando se trate de Análisis de precios unitarios correspondientes a ítems de la propuesta económica apro</v>
          </cell>
          <cell r="CT190" t="str">
            <v>A</v>
          </cell>
        </row>
        <row r="191">
          <cell r="C191" t="str">
            <v>440,5</v>
          </cell>
          <cell r="D191" t="str">
            <v>m3</v>
          </cell>
          <cell r="E191" t="str">
            <v>MEZCLA ABIERTA EN FRIO TIPO MAF-19 
(Aplicado para mezcla MAF-19 elaborada y colocada en sitio, como base o regularización en vías de bajo o medio tránsito. No incluye emulsión. Incluye agregados, agua de ajuste, mezclado y aplicación.)</v>
          </cell>
          <cell r="F191" t="str">
            <v>HERMENINV</v>
          </cell>
          <cell r="G191">
            <v>0.1</v>
          </cell>
          <cell r="H191" t="str">
            <v>C0010140</v>
          </cell>
          <cell r="I191">
            <v>0.1111111111111111</v>
          </cell>
          <cell r="J191" t="str">
            <v>C0010230</v>
          </cell>
          <cell r="K191">
            <v>0.1111111111111111</v>
          </cell>
          <cell r="L191" t="str">
            <v>C0010212</v>
          </cell>
          <cell r="M191">
            <v>0.1111111111111111</v>
          </cell>
          <cell r="N191" t="str">
            <v>C0010670</v>
          </cell>
          <cell r="O191">
            <v>0.1111111111111111</v>
          </cell>
          <cell r="P191" t="str">
            <v>C0010910</v>
          </cell>
          <cell r="Q191">
            <v>0.1111111111111111</v>
          </cell>
          <cell r="R191" t="str">
            <v>C0010150</v>
          </cell>
          <cell r="S191">
            <v>0.1111111111111111</v>
          </cell>
          <cell r="T191" t="str">
            <v/>
          </cell>
          <cell r="U191" t="str">
            <v/>
          </cell>
          <cell r="V191" t="str">
            <v/>
          </cell>
          <cell r="W191" t="str">
            <v/>
          </cell>
          <cell r="X191" t="str">
            <v/>
          </cell>
          <cell r="Y191" t="str">
            <v/>
          </cell>
          <cell r="Z191" t="str">
            <v/>
          </cell>
          <cell r="AA191" t="str">
            <v/>
          </cell>
          <cell r="AB191" t="str">
            <v/>
          </cell>
          <cell r="AC191" t="str">
            <v/>
          </cell>
          <cell r="AD191" t="str">
            <v/>
          </cell>
          <cell r="AE191" t="str">
            <v/>
          </cell>
          <cell r="AF191" t="str">
            <v/>
          </cell>
          <cell r="AG191" t="str">
            <v/>
          </cell>
          <cell r="AH191" t="str">
            <v>B0053194</v>
          </cell>
          <cell r="AI191">
            <v>1.4</v>
          </cell>
          <cell r="AJ191" t="str">
            <v>B0063200</v>
          </cell>
          <cell r="AK191">
            <v>25</v>
          </cell>
          <cell r="AL191" t="str">
            <v/>
          </cell>
          <cell r="AM191" t="str">
            <v/>
          </cell>
          <cell r="AN191" t="str">
            <v/>
          </cell>
          <cell r="AO191" t="str">
            <v/>
          </cell>
          <cell r="AP191" t="str">
            <v/>
          </cell>
          <cell r="AQ191" t="str">
            <v/>
          </cell>
          <cell r="AR191" t="str">
            <v/>
          </cell>
          <cell r="AS191" t="str">
            <v/>
          </cell>
          <cell r="AT191" t="str">
            <v/>
          </cell>
          <cell r="AU191" t="str">
            <v/>
          </cell>
          <cell r="AV191" t="str">
            <v/>
          </cell>
          <cell r="AW191" t="str">
            <v/>
          </cell>
          <cell r="AX191" t="str">
            <v/>
          </cell>
          <cell r="AY191" t="str">
            <v/>
          </cell>
          <cell r="AZ191" t="str">
            <v/>
          </cell>
          <cell r="BA191" t="str">
            <v/>
          </cell>
          <cell r="BB191" t="str">
            <v/>
          </cell>
          <cell r="BC191" t="str">
            <v/>
          </cell>
          <cell r="BD191" t="str">
            <v/>
          </cell>
          <cell r="BE191" t="str">
            <v/>
          </cell>
          <cell r="BF191" t="str">
            <v/>
          </cell>
          <cell r="BG191" t="str">
            <v/>
          </cell>
          <cell r="BH191" t="str">
            <v/>
          </cell>
          <cell r="BI191" t="str">
            <v/>
          </cell>
          <cell r="BJ191" t="str">
            <v/>
          </cell>
          <cell r="BK191" t="str">
            <v/>
          </cell>
          <cell r="BL191"/>
          <cell r="BM191"/>
          <cell r="BN191" t="str">
            <v>T0010400</v>
          </cell>
          <cell r="BO191">
            <v>1.4</v>
          </cell>
          <cell r="BP191" t="str">
            <v/>
          </cell>
          <cell r="BQ191" t="str">
            <v/>
          </cell>
          <cell r="BR191" t="str">
            <v/>
          </cell>
          <cell r="BS191" t="str">
            <v/>
          </cell>
          <cell r="BT191" t="str">
            <v/>
          </cell>
          <cell r="BU191" t="str">
            <v/>
          </cell>
          <cell r="BV191" t="str">
            <v/>
          </cell>
          <cell r="BW191" t="str">
            <v/>
          </cell>
          <cell r="BX191" t="str">
            <v>A0030080</v>
          </cell>
          <cell r="BY191">
            <v>72</v>
          </cell>
          <cell r="BZ191" t="str">
            <v>A0040010</v>
          </cell>
          <cell r="CA191">
            <v>72</v>
          </cell>
          <cell r="CB191" t="str">
            <v>A0070020</v>
          </cell>
          <cell r="CC191">
            <v>72</v>
          </cell>
          <cell r="CD191" t="str">
            <v/>
          </cell>
          <cell r="CE191" t="str">
            <v/>
          </cell>
          <cell r="CF191" t="str">
            <v/>
          </cell>
          <cell r="CG191" t="str">
            <v/>
          </cell>
          <cell r="CH191" t="str">
            <v/>
          </cell>
          <cell r="CI191" t="str">
            <v/>
          </cell>
          <cell r="CJ191" t="str">
            <v/>
          </cell>
          <cell r="CK191" t="str">
            <v/>
          </cell>
          <cell r="CL191" t="str">
            <v/>
          </cell>
          <cell r="CM191" t="str">
            <v/>
          </cell>
          <cell r="CN191" t="str">
            <v/>
          </cell>
          <cell r="CO191" t="str">
            <v/>
          </cell>
          <cell r="CP191" t="str">
            <v/>
          </cell>
          <cell r="CQ191" t="str">
            <v/>
          </cell>
          <cell r="CR191" t="str">
            <v/>
          </cell>
          <cell r="CS191" t="str">
            <v>Nota 1: Este solo es un Análisis de Precios Unitario de referencia. De ser necesario, se debe ajustar a las particularidades de cada proyecto.
Nota 2: Cuando se trate de Análisis de precios unitarios correspondientes a ítems de la propuesta económica apro</v>
          </cell>
          <cell r="CT191" t="str">
            <v>A</v>
          </cell>
        </row>
        <row r="192">
          <cell r="C192" t="str">
            <v>440,6</v>
          </cell>
          <cell r="D192" t="str">
            <v>m3</v>
          </cell>
          <cell r="E192" t="str">
            <v>MEZCLA ABIERTA EN FRIO TIPO MAF-25 
(Aplicado para mezcla MAF-25 elaborada y colocada en sitio, como base o regularización en vías de bajo o medio tránsito. No incluye emulsión. Incluye agregados, agua de ajuste, mezclado y aplicación.)</v>
          </cell>
          <cell r="F192" t="str">
            <v>HERMENINV</v>
          </cell>
          <cell r="G192">
            <v>0.1</v>
          </cell>
          <cell r="H192" t="str">
            <v>C0010140</v>
          </cell>
          <cell r="I192">
            <v>0.1111111111111111</v>
          </cell>
          <cell r="J192" t="str">
            <v>C0010230</v>
          </cell>
          <cell r="K192">
            <v>0.1111111111111111</v>
          </cell>
          <cell r="L192" t="str">
            <v>C0010212</v>
          </cell>
          <cell r="M192">
            <v>0.1111111111111111</v>
          </cell>
          <cell r="N192" t="str">
            <v>C0010670</v>
          </cell>
          <cell r="O192">
            <v>0.1111111111111111</v>
          </cell>
          <cell r="P192" t="str">
            <v>C0010910</v>
          </cell>
          <cell r="Q192">
            <v>0.1111111111111111</v>
          </cell>
          <cell r="R192" t="str">
            <v>C0010150</v>
          </cell>
          <cell r="S192">
            <v>0.1111111111111111</v>
          </cell>
          <cell r="T192" t="str">
            <v/>
          </cell>
          <cell r="U192" t="str">
            <v/>
          </cell>
          <cell r="V192" t="str">
            <v/>
          </cell>
          <cell r="W192" t="str">
            <v/>
          </cell>
          <cell r="X192" t="str">
            <v/>
          </cell>
          <cell r="Y192" t="str">
            <v/>
          </cell>
          <cell r="Z192" t="str">
            <v/>
          </cell>
          <cell r="AA192" t="str">
            <v/>
          </cell>
          <cell r="AB192" t="str">
            <v/>
          </cell>
          <cell r="AC192" t="str">
            <v/>
          </cell>
          <cell r="AD192" t="str">
            <v/>
          </cell>
          <cell r="AE192" t="str">
            <v/>
          </cell>
          <cell r="AF192" t="str">
            <v/>
          </cell>
          <cell r="AG192" t="str">
            <v/>
          </cell>
          <cell r="AH192" t="str">
            <v>B0053195</v>
          </cell>
          <cell r="AI192">
            <v>1.3</v>
          </cell>
          <cell r="AJ192" t="str">
            <v>B0063200</v>
          </cell>
          <cell r="AK192">
            <v>25</v>
          </cell>
          <cell r="AL192" t="str">
            <v/>
          </cell>
          <cell r="AM192" t="str">
            <v/>
          </cell>
          <cell r="AN192" t="str">
            <v/>
          </cell>
          <cell r="AO192" t="str">
            <v/>
          </cell>
          <cell r="AP192" t="str">
            <v/>
          </cell>
          <cell r="AQ192" t="str">
            <v/>
          </cell>
          <cell r="AR192" t="str">
            <v/>
          </cell>
          <cell r="AS192" t="str">
            <v/>
          </cell>
          <cell r="AT192" t="str">
            <v/>
          </cell>
          <cell r="AU192" t="str">
            <v/>
          </cell>
          <cell r="AV192" t="str">
            <v/>
          </cell>
          <cell r="AW192" t="str">
            <v/>
          </cell>
          <cell r="AX192" t="str">
            <v/>
          </cell>
          <cell r="AY192" t="str">
            <v/>
          </cell>
          <cell r="AZ192" t="str">
            <v/>
          </cell>
          <cell r="BA192" t="str">
            <v/>
          </cell>
          <cell r="BB192" t="str">
            <v/>
          </cell>
          <cell r="BC192" t="str">
            <v/>
          </cell>
          <cell r="BD192" t="str">
            <v/>
          </cell>
          <cell r="BE192" t="str">
            <v/>
          </cell>
          <cell r="BF192" t="str">
            <v/>
          </cell>
          <cell r="BG192" t="str">
            <v/>
          </cell>
          <cell r="BH192" t="str">
            <v/>
          </cell>
          <cell r="BI192" t="str">
            <v/>
          </cell>
          <cell r="BJ192" t="str">
            <v/>
          </cell>
          <cell r="BK192" t="str">
            <v/>
          </cell>
          <cell r="BL192"/>
          <cell r="BM192"/>
          <cell r="BN192" t="str">
            <v>T0010400</v>
          </cell>
          <cell r="BO192">
            <v>1.3</v>
          </cell>
          <cell r="BP192" t="str">
            <v/>
          </cell>
          <cell r="BQ192" t="str">
            <v/>
          </cell>
          <cell r="BR192" t="str">
            <v/>
          </cell>
          <cell r="BS192" t="str">
            <v/>
          </cell>
          <cell r="BT192" t="str">
            <v/>
          </cell>
          <cell r="BU192" t="str">
            <v/>
          </cell>
          <cell r="BV192" t="str">
            <v/>
          </cell>
          <cell r="BW192" t="str">
            <v/>
          </cell>
          <cell r="BX192" t="str">
            <v>A0030080</v>
          </cell>
          <cell r="BY192">
            <v>72</v>
          </cell>
          <cell r="BZ192" t="str">
            <v>A0040010</v>
          </cell>
          <cell r="CA192">
            <v>72</v>
          </cell>
          <cell r="CB192" t="str">
            <v>A0070020</v>
          </cell>
          <cell r="CC192">
            <v>72</v>
          </cell>
          <cell r="CD192" t="str">
            <v/>
          </cell>
          <cell r="CE192" t="str">
            <v/>
          </cell>
          <cell r="CF192" t="str">
            <v/>
          </cell>
          <cell r="CG192" t="str">
            <v/>
          </cell>
          <cell r="CH192" t="str">
            <v/>
          </cell>
          <cell r="CI192" t="str">
            <v/>
          </cell>
          <cell r="CJ192" t="str">
            <v/>
          </cell>
          <cell r="CK192" t="str">
            <v/>
          </cell>
          <cell r="CL192" t="str">
            <v/>
          </cell>
          <cell r="CM192" t="str">
            <v/>
          </cell>
          <cell r="CN192" t="str">
            <v/>
          </cell>
          <cell r="CO192" t="str">
            <v/>
          </cell>
          <cell r="CP192" t="str">
            <v/>
          </cell>
          <cell r="CQ192" t="str">
            <v/>
          </cell>
          <cell r="CR192" t="str">
            <v/>
          </cell>
          <cell r="CS192" t="str">
            <v>Nota 1: Este solo es un Análisis de Precios Unitario de referencia. De ser necesario, se debe ajustar a las particularidades de cada proyecto.
Nota 2: Cuando se trate de Análisis de precios unitarios correspondientes a ítems de la propuesta económica apro</v>
          </cell>
          <cell r="CT192" t="str">
            <v>A</v>
          </cell>
        </row>
        <row r="193">
          <cell r="C193" t="str">
            <v>440,7</v>
          </cell>
          <cell r="D193" t="str">
            <v>m3</v>
          </cell>
          <cell r="E193" t="str">
            <v>MEZCLA ABIERTA EN FRIO TIPO MAF-38 
(Aplicado para mezcla MAF-38 elaborada y colocada en sitio como base o regularización en vías de bajo o medio tránsito. No incluye emulsión. Incluye agregados, agua de ajuste, mezclado y aplicación.)</v>
          </cell>
          <cell r="F193" t="str">
            <v>HERMENINV</v>
          </cell>
          <cell r="G193">
            <v>0.1</v>
          </cell>
          <cell r="H193" t="str">
            <v>C0010140</v>
          </cell>
          <cell r="I193">
            <v>0.1111111111111111</v>
          </cell>
          <cell r="J193" t="str">
            <v>C0010230</v>
          </cell>
          <cell r="K193">
            <v>0.1111111111111111</v>
          </cell>
          <cell r="L193" t="str">
            <v>C0010212</v>
          </cell>
          <cell r="M193">
            <v>0.1111111111111111</v>
          </cell>
          <cell r="N193" t="str">
            <v>C0010670</v>
          </cell>
          <cell r="O193">
            <v>0.1111111111111111</v>
          </cell>
          <cell r="P193" t="str">
            <v>C0010910</v>
          </cell>
          <cell r="Q193">
            <v>0.1111111111111111</v>
          </cell>
          <cell r="R193" t="str">
            <v>C0010150</v>
          </cell>
          <cell r="S193">
            <v>0.1111111111111111</v>
          </cell>
          <cell r="T193" t="str">
            <v/>
          </cell>
          <cell r="U193" t="str">
            <v/>
          </cell>
          <cell r="V193" t="str">
            <v/>
          </cell>
          <cell r="W193" t="str">
            <v/>
          </cell>
          <cell r="X193" t="str">
            <v/>
          </cell>
          <cell r="Y193" t="str">
            <v/>
          </cell>
          <cell r="Z193" t="str">
            <v/>
          </cell>
          <cell r="AA193" t="str">
            <v/>
          </cell>
          <cell r="AB193" t="str">
            <v/>
          </cell>
          <cell r="AC193" t="str">
            <v/>
          </cell>
          <cell r="AD193" t="str">
            <v/>
          </cell>
          <cell r="AE193" t="str">
            <v/>
          </cell>
          <cell r="AF193" t="str">
            <v/>
          </cell>
          <cell r="AG193" t="str">
            <v/>
          </cell>
          <cell r="AH193" t="str">
            <v>B0053196</v>
          </cell>
          <cell r="AI193">
            <v>1.3</v>
          </cell>
          <cell r="AJ193" t="str">
            <v>B0063200</v>
          </cell>
          <cell r="AK193">
            <v>25</v>
          </cell>
          <cell r="AL193" t="str">
            <v/>
          </cell>
          <cell r="AM193" t="str">
            <v/>
          </cell>
          <cell r="AN193" t="str">
            <v/>
          </cell>
          <cell r="AO193" t="str">
            <v/>
          </cell>
          <cell r="AP193" t="str">
            <v/>
          </cell>
          <cell r="AQ193" t="str">
            <v/>
          </cell>
          <cell r="AR193" t="str">
            <v/>
          </cell>
          <cell r="AS193" t="str">
            <v/>
          </cell>
          <cell r="AT193" t="str">
            <v/>
          </cell>
          <cell r="AU193" t="str">
            <v/>
          </cell>
          <cell r="AV193" t="str">
            <v/>
          </cell>
          <cell r="AW193" t="str">
            <v/>
          </cell>
          <cell r="AX193" t="str">
            <v/>
          </cell>
          <cell r="AY193" t="str">
            <v/>
          </cell>
          <cell r="AZ193" t="str">
            <v/>
          </cell>
          <cell r="BA193" t="str">
            <v/>
          </cell>
          <cell r="BB193" t="str">
            <v/>
          </cell>
          <cell r="BC193" t="str">
            <v/>
          </cell>
          <cell r="BD193" t="str">
            <v/>
          </cell>
          <cell r="BE193" t="str">
            <v/>
          </cell>
          <cell r="BF193" t="str">
            <v/>
          </cell>
          <cell r="BG193" t="str">
            <v/>
          </cell>
          <cell r="BH193" t="str">
            <v/>
          </cell>
          <cell r="BI193" t="str">
            <v/>
          </cell>
          <cell r="BJ193" t="str">
            <v/>
          </cell>
          <cell r="BK193" t="str">
            <v/>
          </cell>
          <cell r="BL193"/>
          <cell r="BM193"/>
          <cell r="BN193" t="str">
            <v>T0010400</v>
          </cell>
          <cell r="BO193">
            <v>1.3</v>
          </cell>
          <cell r="BP193" t="str">
            <v/>
          </cell>
          <cell r="BQ193" t="str">
            <v/>
          </cell>
          <cell r="BR193" t="str">
            <v/>
          </cell>
          <cell r="BS193" t="str">
            <v/>
          </cell>
          <cell r="BT193" t="str">
            <v/>
          </cell>
          <cell r="BU193" t="str">
            <v/>
          </cell>
          <cell r="BV193" t="str">
            <v/>
          </cell>
          <cell r="BW193" t="str">
            <v/>
          </cell>
          <cell r="BX193" t="str">
            <v>A0030080</v>
          </cell>
          <cell r="BY193">
            <v>72</v>
          </cell>
          <cell r="BZ193" t="str">
            <v>A0040010</v>
          </cell>
          <cell r="CA193">
            <v>72</v>
          </cell>
          <cell r="CB193" t="str">
            <v>A0070020</v>
          </cell>
          <cell r="CC193">
            <v>72</v>
          </cell>
          <cell r="CD193" t="str">
            <v/>
          </cell>
          <cell r="CE193" t="str">
            <v/>
          </cell>
          <cell r="CF193" t="str">
            <v/>
          </cell>
          <cell r="CG193" t="str">
            <v/>
          </cell>
          <cell r="CH193" t="str">
            <v/>
          </cell>
          <cell r="CI193" t="str">
            <v/>
          </cell>
          <cell r="CJ193" t="str">
            <v/>
          </cell>
          <cell r="CK193" t="str">
            <v/>
          </cell>
          <cell r="CL193" t="str">
            <v/>
          </cell>
          <cell r="CM193" t="str">
            <v/>
          </cell>
          <cell r="CN193" t="str">
            <v/>
          </cell>
          <cell r="CO193" t="str">
            <v/>
          </cell>
          <cell r="CP193" t="str">
            <v/>
          </cell>
          <cell r="CQ193" t="str">
            <v/>
          </cell>
          <cell r="CR193" t="str">
            <v/>
          </cell>
          <cell r="CS193" t="str">
            <v>Nota 1: Este solo es un Análisis de Precios Unitario de referencia. De ser necesario, se debe ajustar a las particularidades de cada proyecto.
Nota 2: Cuando se trate de Análisis de precios unitarios correspondientes a ítems de la propuesta económica apro</v>
          </cell>
          <cell r="CT193" t="str">
            <v>A</v>
          </cell>
        </row>
        <row r="194">
          <cell r="C194" t="str">
            <v>440,8</v>
          </cell>
          <cell r="D194" t="str">
            <v>m3</v>
          </cell>
          <cell r="E194" t="str">
            <v>MEZCLA ABIERTA EN FRÍO TIPO MAF- 38 PARA BACHEO 
(Aplicado para mezcla MAF-38 fabricada y colocada en sitio para bacheo en vías de bajo o medio tránsito. No incluye emulsión. Incluye agregados, agua de ajuste, limpieza, aplicación y compactación.)</v>
          </cell>
          <cell r="F194" t="str">
            <v>HERMENINV</v>
          </cell>
          <cell r="G194">
            <v>0.1</v>
          </cell>
          <cell r="H194" t="str">
            <v>C0010140</v>
          </cell>
          <cell r="I194">
            <v>0.14285714285714285</v>
          </cell>
          <cell r="J194" t="str">
            <v>C0010230</v>
          </cell>
          <cell r="K194">
            <v>0.14285714285714285</v>
          </cell>
          <cell r="L194" t="str">
            <v>C0010212</v>
          </cell>
          <cell r="M194">
            <v>0.14285714285714285</v>
          </cell>
          <cell r="N194" t="str">
            <v>C0010670</v>
          </cell>
          <cell r="O194">
            <v>0.14285714285714285</v>
          </cell>
          <cell r="P194" t="str">
            <v>C0010150</v>
          </cell>
          <cell r="Q194">
            <v>0.14285714285714285</v>
          </cell>
          <cell r="R194" t="str">
            <v/>
          </cell>
          <cell r="S194" t="str">
            <v/>
          </cell>
          <cell r="T194" t="str">
            <v/>
          </cell>
          <cell r="U194" t="str">
            <v/>
          </cell>
          <cell r="V194" t="str">
            <v/>
          </cell>
          <cell r="W194" t="str">
            <v/>
          </cell>
          <cell r="X194" t="str">
            <v/>
          </cell>
          <cell r="Y194" t="str">
            <v/>
          </cell>
          <cell r="Z194" t="str">
            <v/>
          </cell>
          <cell r="AA194" t="str">
            <v/>
          </cell>
          <cell r="AB194" t="str">
            <v/>
          </cell>
          <cell r="AC194" t="str">
            <v/>
          </cell>
          <cell r="AD194" t="str">
            <v/>
          </cell>
          <cell r="AE194" t="str">
            <v/>
          </cell>
          <cell r="AF194" t="str">
            <v/>
          </cell>
          <cell r="AG194" t="str">
            <v/>
          </cell>
          <cell r="AH194" t="str">
            <v>B0053196</v>
          </cell>
          <cell r="AI194">
            <v>1.3</v>
          </cell>
          <cell r="AJ194" t="str">
            <v>B0063200</v>
          </cell>
          <cell r="AK194">
            <v>25</v>
          </cell>
          <cell r="AL194" t="str">
            <v/>
          </cell>
          <cell r="AM194" t="str">
            <v/>
          </cell>
          <cell r="AN194" t="str">
            <v/>
          </cell>
          <cell r="AO194" t="str">
            <v/>
          </cell>
          <cell r="AP194" t="str">
            <v/>
          </cell>
          <cell r="AQ194" t="str">
            <v/>
          </cell>
          <cell r="AR194" t="str">
            <v/>
          </cell>
          <cell r="AS194" t="str">
            <v/>
          </cell>
          <cell r="AT194" t="str">
            <v/>
          </cell>
          <cell r="AU194" t="str">
            <v/>
          </cell>
          <cell r="AV194" t="str">
            <v/>
          </cell>
          <cell r="AW194" t="str">
            <v/>
          </cell>
          <cell r="AX194" t="str">
            <v/>
          </cell>
          <cell r="AY194" t="str">
            <v/>
          </cell>
          <cell r="AZ194" t="str">
            <v/>
          </cell>
          <cell r="BA194" t="str">
            <v/>
          </cell>
          <cell r="BB194" t="str">
            <v/>
          </cell>
          <cell r="BC194" t="str">
            <v/>
          </cell>
          <cell r="BD194" t="str">
            <v/>
          </cell>
          <cell r="BE194" t="str">
            <v/>
          </cell>
          <cell r="BF194" t="str">
            <v/>
          </cell>
          <cell r="BG194" t="str">
            <v/>
          </cell>
          <cell r="BH194" t="str">
            <v/>
          </cell>
          <cell r="BI194" t="str">
            <v/>
          </cell>
          <cell r="BJ194" t="str">
            <v/>
          </cell>
          <cell r="BK194" t="str">
            <v/>
          </cell>
          <cell r="BL194"/>
          <cell r="BM194"/>
          <cell r="BN194" t="str">
            <v>T0010400</v>
          </cell>
          <cell r="BO194">
            <v>1.3</v>
          </cell>
          <cell r="BP194" t="str">
            <v/>
          </cell>
          <cell r="BQ194" t="str">
            <v/>
          </cell>
          <cell r="BR194" t="str">
            <v/>
          </cell>
          <cell r="BS194" t="str">
            <v/>
          </cell>
          <cell r="BT194" t="str">
            <v/>
          </cell>
          <cell r="BU194" t="str">
            <v/>
          </cell>
          <cell r="BV194" t="str">
            <v/>
          </cell>
          <cell r="BW194" t="str">
            <v/>
          </cell>
          <cell r="BX194" t="str">
            <v>A0030080</v>
          </cell>
          <cell r="BY194">
            <v>56</v>
          </cell>
          <cell r="BZ194" t="str">
            <v>A0040010</v>
          </cell>
          <cell r="CA194">
            <v>56</v>
          </cell>
          <cell r="CB194" t="str">
            <v>A0070020</v>
          </cell>
          <cell r="CC194">
            <v>56</v>
          </cell>
          <cell r="CD194" t="str">
            <v/>
          </cell>
          <cell r="CE194" t="str">
            <v/>
          </cell>
          <cell r="CF194" t="str">
            <v/>
          </cell>
          <cell r="CG194" t="str">
            <v/>
          </cell>
          <cell r="CH194" t="str">
            <v/>
          </cell>
          <cell r="CI194" t="str">
            <v/>
          </cell>
          <cell r="CJ194" t="str">
            <v/>
          </cell>
          <cell r="CK194" t="str">
            <v/>
          </cell>
          <cell r="CL194" t="str">
            <v/>
          </cell>
          <cell r="CM194" t="str">
            <v/>
          </cell>
          <cell r="CN194" t="str">
            <v/>
          </cell>
          <cell r="CO194" t="str">
            <v/>
          </cell>
          <cell r="CP194" t="str">
            <v/>
          </cell>
          <cell r="CQ194" t="str">
            <v/>
          </cell>
          <cell r="CR194" t="str">
            <v/>
          </cell>
          <cell r="CS194" t="str">
            <v>Nota 1: Este solo es un Análisis de Precios Unitario de referencia. De ser necesario, se debe ajustar a las particularidades de cada proyecto.
Nota 2: Cuando se trate de Análisis de precios unitarios correspondientes a ítems de la propuesta económica apro</v>
          </cell>
          <cell r="CT194" t="str">
            <v>A</v>
          </cell>
        </row>
        <row r="195">
          <cell r="C195" t="str">
            <v>442,1</v>
          </cell>
          <cell r="D195" t="str">
            <v>m3</v>
          </cell>
          <cell r="E195" t="str">
            <v>MEZCLA ASFÁLTICA NATURAL TIPO MAN-38 
(Aplicado para mezcla MAN-38 elaborada en sitio, con adición de agregados, emulsión asfáltica y compactación en caliente. Incluye dosificación, mezclado, extendido y compactación.)</v>
          </cell>
          <cell r="F195" t="str">
            <v>HERMENINV</v>
          </cell>
          <cell r="G195">
            <v>0.05</v>
          </cell>
          <cell r="H195" t="str">
            <v>C0010923</v>
          </cell>
          <cell r="I195">
            <v>8.3333333333333329E-2</v>
          </cell>
          <cell r="J195" t="str">
            <v>C0010670</v>
          </cell>
          <cell r="K195">
            <v>8.3333333333333329E-2</v>
          </cell>
          <cell r="L195" t="str">
            <v>C0010910</v>
          </cell>
          <cell r="M195">
            <v>8.3333333333333329E-2</v>
          </cell>
          <cell r="N195" t="str">
            <v>C0010610</v>
          </cell>
          <cell r="O195">
            <v>8.3333333333333329E-2</v>
          </cell>
          <cell r="P195" t="str">
            <v>C0010230</v>
          </cell>
          <cell r="Q195">
            <v>8.3333333333333329E-2</v>
          </cell>
          <cell r="R195" t="str">
            <v>C0010150</v>
          </cell>
          <cell r="S195">
            <v>8.3333333333333329E-2</v>
          </cell>
          <cell r="T195" t="str">
            <v/>
          </cell>
          <cell r="U195" t="str">
            <v/>
          </cell>
          <cell r="V195" t="str">
            <v/>
          </cell>
          <cell r="W195" t="str">
            <v/>
          </cell>
          <cell r="X195" t="str">
            <v/>
          </cell>
          <cell r="Y195" t="str">
            <v/>
          </cell>
          <cell r="Z195" t="str">
            <v/>
          </cell>
          <cell r="AA195" t="str">
            <v/>
          </cell>
          <cell r="AB195" t="str">
            <v/>
          </cell>
          <cell r="AC195" t="str">
            <v/>
          </cell>
          <cell r="AD195" t="str">
            <v/>
          </cell>
          <cell r="AE195" t="str">
            <v/>
          </cell>
          <cell r="AF195" t="str">
            <v/>
          </cell>
          <cell r="AG195" t="str">
            <v/>
          </cell>
          <cell r="AH195" t="str">
            <v>B0053196</v>
          </cell>
          <cell r="AI195">
            <v>0.71500000000000008</v>
          </cell>
          <cell r="AJ195" t="str">
            <v>B0033032</v>
          </cell>
          <cell r="AK195">
            <v>0.58500000000000008</v>
          </cell>
          <cell r="AL195" t="str">
            <v>B020013</v>
          </cell>
          <cell r="AM195">
            <v>1</v>
          </cell>
          <cell r="AN195" t="str">
            <v>B0063200</v>
          </cell>
          <cell r="AO195">
            <v>60</v>
          </cell>
          <cell r="AP195" t="str">
            <v/>
          </cell>
          <cell r="AQ195" t="str">
            <v/>
          </cell>
          <cell r="AR195" t="str">
            <v/>
          </cell>
          <cell r="AS195" t="str">
            <v/>
          </cell>
          <cell r="AT195" t="str">
            <v/>
          </cell>
          <cell r="AU195" t="str">
            <v/>
          </cell>
          <cell r="AV195" t="str">
            <v/>
          </cell>
          <cell r="AW195" t="str">
            <v/>
          </cell>
          <cell r="AX195" t="str">
            <v/>
          </cell>
          <cell r="AY195" t="str">
            <v/>
          </cell>
          <cell r="AZ195" t="str">
            <v/>
          </cell>
          <cell r="BA195" t="str">
            <v/>
          </cell>
          <cell r="BB195" t="str">
            <v/>
          </cell>
          <cell r="BC195" t="str">
            <v/>
          </cell>
          <cell r="BD195" t="str">
            <v/>
          </cell>
          <cell r="BE195" t="str">
            <v/>
          </cell>
          <cell r="BF195" t="str">
            <v/>
          </cell>
          <cell r="BG195" t="str">
            <v/>
          </cell>
          <cell r="BH195" t="str">
            <v/>
          </cell>
          <cell r="BI195" t="str">
            <v/>
          </cell>
          <cell r="BJ195" t="str">
            <v/>
          </cell>
          <cell r="BK195" t="str">
            <v/>
          </cell>
          <cell r="BL195"/>
          <cell r="BM195"/>
          <cell r="BN195" t="str">
            <v>T0010400</v>
          </cell>
          <cell r="BO195">
            <v>0.71500000000000008</v>
          </cell>
          <cell r="BP195" t="str">
            <v>T0100005</v>
          </cell>
          <cell r="BQ195">
            <v>0.58500000000000008</v>
          </cell>
          <cell r="BR195" t="str">
            <v/>
          </cell>
          <cell r="BS195" t="str">
            <v/>
          </cell>
          <cell r="BT195" t="str">
            <v/>
          </cell>
          <cell r="BU195" t="str">
            <v/>
          </cell>
          <cell r="BV195" t="str">
            <v/>
          </cell>
          <cell r="BW195" t="str">
            <v/>
          </cell>
          <cell r="BX195" t="str">
            <v>A0030040</v>
          </cell>
          <cell r="BY195">
            <v>96</v>
          </cell>
          <cell r="BZ195" t="str">
            <v>A0040010</v>
          </cell>
          <cell r="CA195">
            <v>96</v>
          </cell>
          <cell r="CB195" t="str">
            <v>A0070020</v>
          </cell>
          <cell r="CC195">
            <v>96</v>
          </cell>
          <cell r="CD195" t="str">
            <v/>
          </cell>
          <cell r="CE195" t="str">
            <v/>
          </cell>
          <cell r="CF195" t="str">
            <v/>
          </cell>
          <cell r="CG195" t="str">
            <v/>
          </cell>
          <cell r="CH195" t="str">
            <v/>
          </cell>
          <cell r="CI195" t="str">
            <v/>
          </cell>
          <cell r="CJ195" t="str">
            <v/>
          </cell>
          <cell r="CK195" t="str">
            <v/>
          </cell>
          <cell r="CL195" t="str">
            <v/>
          </cell>
          <cell r="CM195" t="str">
            <v/>
          </cell>
          <cell r="CN195" t="str">
            <v/>
          </cell>
          <cell r="CO195" t="str">
            <v/>
          </cell>
          <cell r="CP195" t="str">
            <v/>
          </cell>
          <cell r="CQ195" t="str">
            <v/>
          </cell>
          <cell r="CR195" t="str">
            <v/>
          </cell>
          <cell r="CS195" t="str">
            <v>Nota 1: Este solo es un Análisis de Precios Unitario de referencia. De ser necesario, se debe ajustar a las particularidades de cada proyecto.
Nota 2: Cuando se trate de Análisis de precios unitarios correspondientes a ítems de la propuesta económica apro</v>
          </cell>
          <cell r="CT195" t="str">
            <v>A</v>
          </cell>
        </row>
        <row r="196">
          <cell r="C196" t="str">
            <v>442,2</v>
          </cell>
          <cell r="D196" t="str">
            <v>m3</v>
          </cell>
          <cell r="E196" t="str">
            <v>MEZCLA ASFÁLTICA NATURAL TIPO MAN-25
(Aplicado para mezcla MAN-25 elaborada en sitio, con adición de agregados, emulsión asfáltica y compactación en caliente. Incluye dosificación, mezclado, extendido y compactación.)</v>
          </cell>
          <cell r="F196" t="str">
            <v>HERMENINV</v>
          </cell>
          <cell r="G196">
            <v>0.05</v>
          </cell>
          <cell r="H196" t="str">
            <v>C0010923</v>
          </cell>
          <cell r="I196">
            <v>8.3333333333333329E-2</v>
          </cell>
          <cell r="J196" t="str">
            <v>C0010670</v>
          </cell>
          <cell r="K196">
            <v>8.3333333333333329E-2</v>
          </cell>
          <cell r="L196" t="str">
            <v>C0010910</v>
          </cell>
          <cell r="M196">
            <v>8.3333333333333329E-2</v>
          </cell>
          <cell r="N196" t="str">
            <v>C0010610</v>
          </cell>
          <cell r="O196">
            <v>8.3333333333333329E-2</v>
          </cell>
          <cell r="P196" t="str">
            <v>C0010230</v>
          </cell>
          <cell r="Q196">
            <v>8.3333333333333329E-2</v>
          </cell>
          <cell r="R196" t="str">
            <v>C0010150</v>
          </cell>
          <cell r="S196">
            <v>8.3333333333333329E-2</v>
          </cell>
          <cell r="T196" t="str">
            <v/>
          </cell>
          <cell r="U196" t="str">
            <v/>
          </cell>
          <cell r="V196" t="str">
            <v/>
          </cell>
          <cell r="W196" t="str">
            <v/>
          </cell>
          <cell r="X196" t="str">
            <v/>
          </cell>
          <cell r="Y196" t="str">
            <v/>
          </cell>
          <cell r="Z196" t="str">
            <v/>
          </cell>
          <cell r="AA196" t="str">
            <v/>
          </cell>
          <cell r="AB196" t="str">
            <v/>
          </cell>
          <cell r="AC196" t="str">
            <v/>
          </cell>
          <cell r="AD196" t="str">
            <v/>
          </cell>
          <cell r="AE196" t="str">
            <v/>
          </cell>
          <cell r="AF196" t="str">
            <v/>
          </cell>
          <cell r="AG196" t="str">
            <v/>
          </cell>
          <cell r="AH196" t="str">
            <v>B0053195</v>
          </cell>
          <cell r="AI196">
            <v>0.78</v>
          </cell>
          <cell r="AJ196" t="str">
            <v>B0033032</v>
          </cell>
          <cell r="AK196">
            <v>0.52</v>
          </cell>
          <cell r="AL196" t="str">
            <v>B020013</v>
          </cell>
          <cell r="AM196">
            <v>1</v>
          </cell>
          <cell r="AN196" t="str">
            <v>B0063200</v>
          </cell>
          <cell r="AO196">
            <v>30</v>
          </cell>
          <cell r="AP196" t="str">
            <v/>
          </cell>
          <cell r="AQ196" t="str">
            <v/>
          </cell>
          <cell r="AR196" t="str">
            <v/>
          </cell>
          <cell r="AS196" t="str">
            <v/>
          </cell>
          <cell r="AT196" t="str">
            <v/>
          </cell>
          <cell r="AU196" t="str">
            <v/>
          </cell>
          <cell r="AV196" t="str">
            <v/>
          </cell>
          <cell r="AW196" t="str">
            <v/>
          </cell>
          <cell r="AX196" t="str">
            <v/>
          </cell>
          <cell r="AY196" t="str">
            <v/>
          </cell>
          <cell r="AZ196" t="str">
            <v/>
          </cell>
          <cell r="BA196" t="str">
            <v/>
          </cell>
          <cell r="BB196" t="str">
            <v/>
          </cell>
          <cell r="BC196" t="str">
            <v/>
          </cell>
          <cell r="BD196" t="str">
            <v/>
          </cell>
          <cell r="BE196" t="str">
            <v/>
          </cell>
          <cell r="BF196" t="str">
            <v/>
          </cell>
          <cell r="BG196" t="str">
            <v/>
          </cell>
          <cell r="BH196" t="str">
            <v/>
          </cell>
          <cell r="BI196" t="str">
            <v/>
          </cell>
          <cell r="BJ196" t="str">
            <v/>
          </cell>
          <cell r="BK196" t="str">
            <v/>
          </cell>
          <cell r="BL196"/>
          <cell r="BM196"/>
          <cell r="BN196" t="str">
            <v>T0010400</v>
          </cell>
          <cell r="BO196">
            <v>0.78</v>
          </cell>
          <cell r="BP196" t="str">
            <v>T0100005</v>
          </cell>
          <cell r="BQ196">
            <v>0.52</v>
          </cell>
          <cell r="BR196" t="str">
            <v/>
          </cell>
          <cell r="BS196" t="str">
            <v/>
          </cell>
          <cell r="BT196" t="str">
            <v/>
          </cell>
          <cell r="BU196" t="str">
            <v/>
          </cell>
          <cell r="BV196" t="str">
            <v/>
          </cell>
          <cell r="BW196" t="str">
            <v/>
          </cell>
          <cell r="BX196" t="str">
            <v>A0030040</v>
          </cell>
          <cell r="BY196">
            <v>96</v>
          </cell>
          <cell r="BZ196" t="str">
            <v>A0040010</v>
          </cell>
          <cell r="CA196">
            <v>96</v>
          </cell>
          <cell r="CB196" t="str">
            <v>A0070020</v>
          </cell>
          <cell r="CC196">
            <v>96</v>
          </cell>
          <cell r="CD196" t="str">
            <v/>
          </cell>
          <cell r="CE196" t="str">
            <v/>
          </cell>
          <cell r="CF196" t="str">
            <v/>
          </cell>
          <cell r="CG196" t="str">
            <v/>
          </cell>
          <cell r="CH196" t="str">
            <v/>
          </cell>
          <cell r="CI196" t="str">
            <v/>
          </cell>
          <cell r="CJ196" t="str">
            <v/>
          </cell>
          <cell r="CK196" t="str">
            <v/>
          </cell>
          <cell r="CL196" t="str">
            <v/>
          </cell>
          <cell r="CM196" t="str">
            <v/>
          </cell>
          <cell r="CN196" t="str">
            <v/>
          </cell>
          <cell r="CO196" t="str">
            <v/>
          </cell>
          <cell r="CP196" t="str">
            <v/>
          </cell>
          <cell r="CQ196" t="str">
            <v/>
          </cell>
          <cell r="CR196" t="str">
            <v/>
          </cell>
          <cell r="CS196" t="str">
            <v>Nota 1: Este solo es un Análisis de Precios Unitario de referencia. De ser necesario, se debe ajustar a las particularidades de cada proyecto.
Nota 2: Cuando se trate de Análisis de precios unitarios correspondientes a ítems de la propuesta económica apro</v>
          </cell>
          <cell r="CT196" t="str">
            <v>A</v>
          </cell>
        </row>
        <row r="197">
          <cell r="C197" t="str">
            <v>442,3</v>
          </cell>
          <cell r="D197" t="str">
            <v>m3</v>
          </cell>
          <cell r="E197" t="str">
            <v>MEZCLA ASFÁLTICA NATURAL TIPO MAN-19
(Aplicado para mezcla MAN-19 elaborada en sitio, con adición de agregados, emulsión asfáltica y compactación en caliente. Incluye dosificación, mezclado, extendido y compactación.)</v>
          </cell>
          <cell r="F197" t="str">
            <v>HERMENINV</v>
          </cell>
          <cell r="G197">
            <v>0.05</v>
          </cell>
          <cell r="H197" t="str">
            <v>C0010923</v>
          </cell>
          <cell r="I197">
            <v>8.3333333333333329E-2</v>
          </cell>
          <cell r="J197" t="str">
            <v>C0010670</v>
          </cell>
          <cell r="K197">
            <v>8.3333333333333329E-2</v>
          </cell>
          <cell r="L197" t="str">
            <v>C0010910</v>
          </cell>
          <cell r="M197">
            <v>8.3333333333333329E-2</v>
          </cell>
          <cell r="N197" t="str">
            <v>C0010610</v>
          </cell>
          <cell r="O197">
            <v>8.3333333333333329E-2</v>
          </cell>
          <cell r="P197" t="str">
            <v>C0010230</v>
          </cell>
          <cell r="Q197">
            <v>8.3333333333333329E-2</v>
          </cell>
          <cell r="R197" t="str">
            <v>C0010150</v>
          </cell>
          <cell r="S197">
            <v>8.3333333333333329E-2</v>
          </cell>
          <cell r="T197" t="str">
            <v/>
          </cell>
          <cell r="U197" t="str">
            <v/>
          </cell>
          <cell r="V197" t="str">
            <v/>
          </cell>
          <cell r="W197" t="str">
            <v/>
          </cell>
          <cell r="X197" t="str">
            <v/>
          </cell>
          <cell r="Y197" t="str">
            <v/>
          </cell>
          <cell r="Z197" t="str">
            <v/>
          </cell>
          <cell r="AA197" t="str">
            <v/>
          </cell>
          <cell r="AB197" t="str">
            <v/>
          </cell>
          <cell r="AC197" t="str">
            <v/>
          </cell>
          <cell r="AD197" t="str">
            <v/>
          </cell>
          <cell r="AE197" t="str">
            <v/>
          </cell>
          <cell r="AF197" t="str">
            <v/>
          </cell>
          <cell r="AG197" t="str">
            <v/>
          </cell>
          <cell r="AH197" t="str">
            <v>B0053194</v>
          </cell>
          <cell r="AI197">
            <v>0.84500000000000008</v>
          </cell>
          <cell r="AJ197" t="str">
            <v>B0033032</v>
          </cell>
          <cell r="AK197">
            <v>0.45499999999999996</v>
          </cell>
          <cell r="AL197" t="str">
            <v>B020013</v>
          </cell>
          <cell r="AM197">
            <v>1</v>
          </cell>
          <cell r="AN197" t="str">
            <v>B0063200</v>
          </cell>
          <cell r="AO197">
            <v>30</v>
          </cell>
          <cell r="AP197" t="str">
            <v/>
          </cell>
          <cell r="AQ197" t="str">
            <v/>
          </cell>
          <cell r="AR197" t="str">
            <v/>
          </cell>
          <cell r="AS197" t="str">
            <v/>
          </cell>
          <cell r="AT197" t="str">
            <v/>
          </cell>
          <cell r="AU197" t="str">
            <v/>
          </cell>
          <cell r="AV197" t="str">
            <v/>
          </cell>
          <cell r="AW197" t="str">
            <v/>
          </cell>
          <cell r="AX197" t="str">
            <v/>
          </cell>
          <cell r="AY197" t="str">
            <v/>
          </cell>
          <cell r="AZ197" t="str">
            <v/>
          </cell>
          <cell r="BA197" t="str">
            <v/>
          </cell>
          <cell r="BB197" t="str">
            <v/>
          </cell>
          <cell r="BC197" t="str">
            <v/>
          </cell>
          <cell r="BD197" t="str">
            <v/>
          </cell>
          <cell r="BE197" t="str">
            <v/>
          </cell>
          <cell r="BF197" t="str">
            <v/>
          </cell>
          <cell r="BG197" t="str">
            <v/>
          </cell>
          <cell r="BH197" t="str">
            <v/>
          </cell>
          <cell r="BI197" t="str">
            <v/>
          </cell>
          <cell r="BJ197" t="str">
            <v/>
          </cell>
          <cell r="BK197" t="str">
            <v/>
          </cell>
          <cell r="BL197"/>
          <cell r="BM197"/>
          <cell r="BN197" t="str">
            <v>T0010400</v>
          </cell>
          <cell r="BO197">
            <v>0.84500000000000008</v>
          </cell>
          <cell r="BP197" t="str">
            <v>T0100005</v>
          </cell>
          <cell r="BQ197">
            <v>0.45499999999999996</v>
          </cell>
          <cell r="BR197" t="str">
            <v/>
          </cell>
          <cell r="BS197" t="str">
            <v/>
          </cell>
          <cell r="BT197" t="str">
            <v/>
          </cell>
          <cell r="BU197" t="str">
            <v/>
          </cell>
          <cell r="BV197" t="str">
            <v/>
          </cell>
          <cell r="BW197" t="str">
            <v/>
          </cell>
          <cell r="BX197" t="str">
            <v>A0030040</v>
          </cell>
          <cell r="BY197">
            <v>96</v>
          </cell>
          <cell r="BZ197" t="str">
            <v>A0040010</v>
          </cell>
          <cell r="CA197">
            <v>96</v>
          </cell>
          <cell r="CB197" t="str">
            <v>A0070020</v>
          </cell>
          <cell r="CC197">
            <v>96</v>
          </cell>
          <cell r="CD197" t="str">
            <v/>
          </cell>
          <cell r="CE197" t="str">
            <v/>
          </cell>
          <cell r="CF197" t="str">
            <v/>
          </cell>
          <cell r="CG197" t="str">
            <v/>
          </cell>
          <cell r="CH197" t="str">
            <v/>
          </cell>
          <cell r="CI197" t="str">
            <v/>
          </cell>
          <cell r="CJ197" t="str">
            <v/>
          </cell>
          <cell r="CK197" t="str">
            <v/>
          </cell>
          <cell r="CL197" t="str">
            <v/>
          </cell>
          <cell r="CM197" t="str">
            <v/>
          </cell>
          <cell r="CN197" t="str">
            <v/>
          </cell>
          <cell r="CO197" t="str">
            <v/>
          </cell>
          <cell r="CP197" t="str">
            <v/>
          </cell>
          <cell r="CQ197" t="str">
            <v/>
          </cell>
          <cell r="CR197" t="str">
            <v/>
          </cell>
          <cell r="CS197" t="str">
            <v>Nota 1: Este solo es un Análisis de Precios Unitario de referencia. De ser necesario, se debe ajustar a las particularidades de cada proyecto.
Nota 2: Cuando se trate de Análisis de precios unitarios correspondientes a ítems de la propuesta económica apro</v>
          </cell>
          <cell r="CT197" t="str">
            <v>A</v>
          </cell>
        </row>
        <row r="198">
          <cell r="C198" t="str">
            <v>442,4</v>
          </cell>
          <cell r="D198" t="str">
            <v>m3</v>
          </cell>
          <cell r="E198" t="str">
            <v>MEZCLA ASFÁLTICA NATURAL PARA BACHEO 
(Aplicado para mezcla MAN-25 elaborada en sitio para bacheo. Incluye dosificación, adición de agregados, emulsión asfáltica, mezclado, extendido y compactación en caliente.)</v>
          </cell>
          <cell r="F198" t="str">
            <v>HERMENINV</v>
          </cell>
          <cell r="G198">
            <v>0.05</v>
          </cell>
          <cell r="H198" t="str">
            <v>C0010923</v>
          </cell>
          <cell r="I198">
            <v>0.1111111111111111</v>
          </cell>
          <cell r="J198" t="str">
            <v>C0010670</v>
          </cell>
          <cell r="K198">
            <v>0.1111111111111111</v>
          </cell>
          <cell r="L198" t="str">
            <v>C0010610</v>
          </cell>
          <cell r="M198">
            <v>0.1111111111111111</v>
          </cell>
          <cell r="N198" t="str">
            <v>C0010230</v>
          </cell>
          <cell r="O198">
            <v>0.1111111111111111</v>
          </cell>
          <cell r="P198" t="str">
            <v>C0010150</v>
          </cell>
          <cell r="Q198">
            <v>0.1111111111111111</v>
          </cell>
          <cell r="R198" t="str">
            <v/>
          </cell>
          <cell r="S198" t="str">
            <v/>
          </cell>
          <cell r="T198" t="str">
            <v/>
          </cell>
          <cell r="U198" t="str">
            <v/>
          </cell>
          <cell r="V198" t="str">
            <v/>
          </cell>
          <cell r="W198" t="str">
            <v/>
          </cell>
          <cell r="X198" t="str">
            <v/>
          </cell>
          <cell r="Y198" t="str">
            <v/>
          </cell>
          <cell r="Z198" t="str">
            <v/>
          </cell>
          <cell r="AA198" t="str">
            <v/>
          </cell>
          <cell r="AB198" t="str">
            <v/>
          </cell>
          <cell r="AC198" t="str">
            <v/>
          </cell>
          <cell r="AD198" t="str">
            <v/>
          </cell>
          <cell r="AE198" t="str">
            <v/>
          </cell>
          <cell r="AF198" t="str">
            <v/>
          </cell>
          <cell r="AG198" t="str">
            <v/>
          </cell>
          <cell r="AH198" t="str">
            <v>B0053195</v>
          </cell>
          <cell r="AI198">
            <v>0.78</v>
          </cell>
          <cell r="AJ198" t="str">
            <v>B0033032</v>
          </cell>
          <cell r="AK198">
            <v>0.52</v>
          </cell>
          <cell r="AL198" t="str">
            <v>B020013</v>
          </cell>
          <cell r="AM198">
            <v>1</v>
          </cell>
          <cell r="AN198" t="str">
            <v>B0063200</v>
          </cell>
          <cell r="AO198">
            <v>60</v>
          </cell>
          <cell r="AP198" t="str">
            <v/>
          </cell>
          <cell r="AQ198" t="str">
            <v/>
          </cell>
          <cell r="AR198" t="str">
            <v/>
          </cell>
          <cell r="AS198" t="str">
            <v/>
          </cell>
          <cell r="AT198" t="str">
            <v/>
          </cell>
          <cell r="AU198" t="str">
            <v/>
          </cell>
          <cell r="AV198" t="str">
            <v/>
          </cell>
          <cell r="AW198" t="str">
            <v/>
          </cell>
          <cell r="AX198" t="str">
            <v/>
          </cell>
          <cell r="AY198" t="str">
            <v/>
          </cell>
          <cell r="AZ198" t="str">
            <v/>
          </cell>
          <cell r="BA198" t="str">
            <v/>
          </cell>
          <cell r="BB198" t="str">
            <v/>
          </cell>
          <cell r="BC198" t="str">
            <v/>
          </cell>
          <cell r="BD198" t="str">
            <v/>
          </cell>
          <cell r="BE198" t="str">
            <v/>
          </cell>
          <cell r="BF198" t="str">
            <v/>
          </cell>
          <cell r="BG198" t="str">
            <v/>
          </cell>
          <cell r="BH198" t="str">
            <v/>
          </cell>
          <cell r="BI198" t="str">
            <v/>
          </cell>
          <cell r="BJ198" t="str">
            <v/>
          </cell>
          <cell r="BK198" t="str">
            <v/>
          </cell>
          <cell r="BL198"/>
          <cell r="BM198"/>
          <cell r="BN198" t="str">
            <v>T0010400</v>
          </cell>
          <cell r="BO198">
            <v>0.78</v>
          </cell>
          <cell r="BP198" t="str">
            <v>T0100005</v>
          </cell>
          <cell r="BQ198">
            <v>0.52</v>
          </cell>
          <cell r="BR198" t="str">
            <v/>
          </cell>
          <cell r="BS198" t="str">
            <v/>
          </cell>
          <cell r="BT198" t="str">
            <v/>
          </cell>
          <cell r="BU198" t="str">
            <v/>
          </cell>
          <cell r="BV198" t="str">
            <v/>
          </cell>
          <cell r="BW198" t="str">
            <v/>
          </cell>
          <cell r="BX198" t="str">
            <v>A0030040</v>
          </cell>
          <cell r="BY198">
            <v>72</v>
          </cell>
          <cell r="BZ198" t="str">
            <v>A0040010</v>
          </cell>
          <cell r="CA198">
            <v>72</v>
          </cell>
          <cell r="CB198" t="str">
            <v>A0070020</v>
          </cell>
          <cell r="CC198">
            <v>72</v>
          </cell>
          <cell r="CD198" t="str">
            <v/>
          </cell>
          <cell r="CE198" t="str">
            <v/>
          </cell>
          <cell r="CF198" t="str">
            <v/>
          </cell>
          <cell r="CG198" t="str">
            <v/>
          </cell>
          <cell r="CH198" t="str">
            <v/>
          </cell>
          <cell r="CI198" t="str">
            <v/>
          </cell>
          <cell r="CJ198" t="str">
            <v/>
          </cell>
          <cell r="CK198" t="str">
            <v/>
          </cell>
          <cell r="CL198" t="str">
            <v/>
          </cell>
          <cell r="CM198" t="str">
            <v/>
          </cell>
          <cell r="CN198" t="str">
            <v/>
          </cell>
          <cell r="CO198" t="str">
            <v/>
          </cell>
          <cell r="CP198" t="str">
            <v/>
          </cell>
          <cell r="CQ198" t="str">
            <v/>
          </cell>
          <cell r="CR198" t="str">
            <v/>
          </cell>
          <cell r="CS198" t="str">
            <v>Nota 1: Este solo es un Análisis de Precios Unitario de referencia. De ser necesario, se debe ajustar a las particularidades de cada proyecto.
Nota 2: Cuando se trate de Análisis de precios unitarios correspondientes a ítems de la propuesta económica apro</v>
          </cell>
          <cell r="CT198" t="str">
            <v>A</v>
          </cell>
        </row>
        <row r="199">
          <cell r="C199" t="str">
            <v>450,01</v>
          </cell>
          <cell r="D199" t="str">
            <v>m3</v>
          </cell>
          <cell r="E199" t="str">
            <v>MEZCLA DENSA EN CALIENTE TIPO MDC‐25. NO INCLUYE SUMINISTRO DE CEMENTO ASFÁLTICO NI LLENANTE MINERAL
(Aplicado para mezcla MDC-25 fabricada en planta móvil. Incluye suministro de agregados, producción, transporte, extendido y compactación. No incluye ceme</v>
          </cell>
          <cell r="F199" t="str">
            <v>HERMENINV</v>
          </cell>
          <cell r="G199">
            <v>0.05</v>
          </cell>
          <cell r="H199" t="str">
            <v>C0010140</v>
          </cell>
          <cell r="I199">
            <v>0.1</v>
          </cell>
          <cell r="J199" t="str">
            <v>C0010230</v>
          </cell>
          <cell r="K199">
            <v>0.1</v>
          </cell>
          <cell r="L199" t="str">
            <v>C0010211</v>
          </cell>
          <cell r="M199">
            <v>0.1</v>
          </cell>
          <cell r="N199" t="str">
            <v>C0010660</v>
          </cell>
          <cell r="O199">
            <v>0.1</v>
          </cell>
          <cell r="P199" t="str">
            <v>C0010958</v>
          </cell>
          <cell r="Q199">
            <v>0.1</v>
          </cell>
          <cell r="R199" t="str">
            <v>C0010910</v>
          </cell>
          <cell r="S199">
            <v>0.1</v>
          </cell>
          <cell r="T199" t="str">
            <v/>
          </cell>
          <cell r="U199" t="str">
            <v/>
          </cell>
          <cell r="V199" t="str">
            <v/>
          </cell>
          <cell r="W199" t="str">
            <v/>
          </cell>
          <cell r="X199" t="str">
            <v/>
          </cell>
          <cell r="Y199" t="str">
            <v/>
          </cell>
          <cell r="Z199" t="str">
            <v/>
          </cell>
          <cell r="AA199" t="str">
            <v/>
          </cell>
          <cell r="AB199" t="str">
            <v/>
          </cell>
          <cell r="AC199" t="str">
            <v/>
          </cell>
          <cell r="AD199" t="str">
            <v/>
          </cell>
          <cell r="AE199" t="str">
            <v/>
          </cell>
          <cell r="AF199" t="str">
            <v/>
          </cell>
          <cell r="AG199" t="str">
            <v/>
          </cell>
          <cell r="AH199" t="str">
            <v>B0033096</v>
          </cell>
          <cell r="AI199">
            <v>1.3</v>
          </cell>
          <cell r="AJ199" t="str">
            <v/>
          </cell>
          <cell r="AK199" t="str">
            <v/>
          </cell>
          <cell r="AL199" t="str">
            <v/>
          </cell>
          <cell r="AM199" t="str">
            <v/>
          </cell>
          <cell r="AN199" t="str">
            <v/>
          </cell>
          <cell r="AO199" t="str">
            <v/>
          </cell>
          <cell r="AP199" t="str">
            <v/>
          </cell>
          <cell r="AQ199" t="str">
            <v/>
          </cell>
          <cell r="AR199" t="str">
            <v/>
          </cell>
          <cell r="AS199" t="str">
            <v/>
          </cell>
          <cell r="AT199" t="str">
            <v/>
          </cell>
          <cell r="AU199" t="str">
            <v/>
          </cell>
          <cell r="AV199" t="str">
            <v/>
          </cell>
          <cell r="AW199" t="str">
            <v/>
          </cell>
          <cell r="AX199" t="str">
            <v/>
          </cell>
          <cell r="AY199" t="str">
            <v/>
          </cell>
          <cell r="AZ199" t="str">
            <v/>
          </cell>
          <cell r="BA199" t="str">
            <v/>
          </cell>
          <cell r="BB199" t="str">
            <v/>
          </cell>
          <cell r="BC199" t="str">
            <v/>
          </cell>
          <cell r="BD199" t="str">
            <v/>
          </cell>
          <cell r="BE199" t="str">
            <v/>
          </cell>
          <cell r="BF199" t="str">
            <v/>
          </cell>
          <cell r="BG199" t="str">
            <v/>
          </cell>
          <cell r="BH199" t="str">
            <v/>
          </cell>
          <cell r="BI199" t="str">
            <v/>
          </cell>
          <cell r="BJ199" t="str">
            <v/>
          </cell>
          <cell r="BK199" t="str">
            <v/>
          </cell>
          <cell r="BL199"/>
          <cell r="BM199"/>
          <cell r="BN199" t="str">
            <v>T0010400</v>
          </cell>
          <cell r="BO199">
            <v>1.3</v>
          </cell>
          <cell r="BP199" t="str">
            <v/>
          </cell>
          <cell r="BQ199" t="str">
            <v/>
          </cell>
          <cell r="BR199" t="str">
            <v/>
          </cell>
          <cell r="BS199" t="str">
            <v/>
          </cell>
          <cell r="BT199" t="str">
            <v/>
          </cell>
          <cell r="BU199" t="str">
            <v/>
          </cell>
          <cell r="BV199" t="str">
            <v/>
          </cell>
          <cell r="BW199" t="str">
            <v/>
          </cell>
          <cell r="BX199" t="str">
            <v>A0030080</v>
          </cell>
          <cell r="BY199">
            <v>80</v>
          </cell>
          <cell r="BZ199" t="str">
            <v>A0040010</v>
          </cell>
          <cell r="CA199">
            <v>80</v>
          </cell>
          <cell r="CB199" t="str">
            <v>A0070020</v>
          </cell>
          <cell r="CC199">
            <v>80</v>
          </cell>
          <cell r="CD199" t="str">
            <v/>
          </cell>
          <cell r="CE199" t="str">
            <v/>
          </cell>
          <cell r="CF199" t="str">
            <v/>
          </cell>
          <cell r="CG199" t="str">
            <v/>
          </cell>
          <cell r="CH199" t="str">
            <v/>
          </cell>
          <cell r="CI199" t="str">
            <v/>
          </cell>
          <cell r="CJ199" t="str">
            <v/>
          </cell>
          <cell r="CK199" t="str">
            <v/>
          </cell>
          <cell r="CL199" t="str">
            <v/>
          </cell>
          <cell r="CM199" t="str">
            <v/>
          </cell>
          <cell r="CN199" t="str">
            <v/>
          </cell>
          <cell r="CO199" t="str">
            <v/>
          </cell>
          <cell r="CP199" t="str">
            <v/>
          </cell>
          <cell r="CQ199" t="str">
            <v/>
          </cell>
          <cell r="CR199" t="str">
            <v/>
          </cell>
          <cell r="CS199" t="str">
            <v>Nota 1: Este solo es un Análisis de Precios Unitario de referencia. De ser necesario, se debe ajustar a las particularidades de cada proyecto.
Nota 2: Cuando se trate de Análisis de precios unitarios correspondientes a ítems de la propuesta económica apro</v>
          </cell>
          <cell r="CT199" t="str">
            <v>A</v>
          </cell>
        </row>
        <row r="200">
          <cell r="C200" t="str">
            <v>450,10</v>
          </cell>
          <cell r="D200" t="str">
            <v>m3</v>
          </cell>
          <cell r="E200" t="str">
            <v>MEZCLA EN CALIENTE PARA BACHEO MSC‐25 
(Aplicado para mezcla MSC-25 adquirida en planta. Incluye transporte en volqueta  (hasta 30 km), colocación, nivelación y compactación en caliente. No incluye cemento asfáltico ni llenante mineral)</v>
          </cell>
          <cell r="F200" t="str">
            <v>HERMENINV</v>
          </cell>
          <cell r="G200">
            <v>0.1</v>
          </cell>
          <cell r="H200" t="str">
            <v>C0010230</v>
          </cell>
          <cell r="I200">
            <v>0.125</v>
          </cell>
          <cell r="J200" t="str">
            <v>C0010211</v>
          </cell>
          <cell r="K200">
            <v>0.125</v>
          </cell>
          <cell r="L200"/>
          <cell r="M200"/>
          <cell r="N200"/>
          <cell r="O200"/>
          <cell r="P200"/>
          <cell r="Q200"/>
          <cell r="R200"/>
          <cell r="S200"/>
          <cell r="T200" t="str">
            <v/>
          </cell>
          <cell r="U200" t="str">
            <v/>
          </cell>
          <cell r="V200" t="str">
            <v/>
          </cell>
          <cell r="W200" t="str">
            <v/>
          </cell>
          <cell r="X200" t="str">
            <v/>
          </cell>
          <cell r="Y200" t="str">
            <v/>
          </cell>
          <cell r="Z200" t="str">
            <v/>
          </cell>
          <cell r="AA200" t="str">
            <v/>
          </cell>
          <cell r="AB200" t="str">
            <v/>
          </cell>
          <cell r="AC200" t="str">
            <v/>
          </cell>
          <cell r="AD200" t="str">
            <v/>
          </cell>
          <cell r="AE200" t="str">
            <v/>
          </cell>
          <cell r="AF200" t="str">
            <v/>
          </cell>
          <cell r="AG200" t="str">
            <v/>
          </cell>
          <cell r="AH200" t="str">
            <v>B0014422</v>
          </cell>
          <cell r="AI200">
            <v>1.25</v>
          </cell>
          <cell r="AJ200"/>
          <cell r="AK200"/>
          <cell r="AL200" t="str">
            <v/>
          </cell>
          <cell r="AM200" t="str">
            <v/>
          </cell>
          <cell r="AN200" t="str">
            <v/>
          </cell>
          <cell r="AO200" t="str">
            <v/>
          </cell>
          <cell r="AP200" t="str">
            <v/>
          </cell>
          <cell r="AQ200" t="str">
            <v/>
          </cell>
          <cell r="AR200" t="str">
            <v/>
          </cell>
          <cell r="AS200" t="str">
            <v/>
          </cell>
          <cell r="AT200" t="str">
            <v/>
          </cell>
          <cell r="AU200" t="str">
            <v/>
          </cell>
          <cell r="AV200" t="str">
            <v/>
          </cell>
          <cell r="AW200" t="str">
            <v/>
          </cell>
          <cell r="AX200" t="str">
            <v/>
          </cell>
          <cell r="AY200" t="str">
            <v/>
          </cell>
          <cell r="AZ200" t="str">
            <v/>
          </cell>
          <cell r="BA200" t="str">
            <v/>
          </cell>
          <cell r="BB200" t="str">
            <v/>
          </cell>
          <cell r="BC200" t="str">
            <v/>
          </cell>
          <cell r="BD200" t="str">
            <v/>
          </cell>
          <cell r="BE200" t="str">
            <v/>
          </cell>
          <cell r="BF200" t="str">
            <v/>
          </cell>
          <cell r="BG200" t="str">
            <v/>
          </cell>
          <cell r="BH200" t="str">
            <v/>
          </cell>
          <cell r="BI200" t="str">
            <v/>
          </cell>
          <cell r="BJ200" t="str">
            <v/>
          </cell>
          <cell r="BK200" t="str">
            <v/>
          </cell>
          <cell r="BL200"/>
          <cell r="BM200"/>
          <cell r="BN200" t="str">
            <v>T0010065</v>
          </cell>
          <cell r="BO200">
            <v>1.25</v>
          </cell>
          <cell r="BP200" t="str">
            <v/>
          </cell>
          <cell r="BQ200" t="str">
            <v/>
          </cell>
          <cell r="BR200" t="str">
            <v/>
          </cell>
          <cell r="BS200" t="str">
            <v/>
          </cell>
          <cell r="BT200" t="str">
            <v/>
          </cell>
          <cell r="BU200" t="str">
            <v/>
          </cell>
          <cell r="BV200" t="str">
            <v/>
          </cell>
          <cell r="BW200" t="str">
            <v/>
          </cell>
          <cell r="BX200" t="str">
            <v>A0030050</v>
          </cell>
          <cell r="BY200">
            <v>64</v>
          </cell>
          <cell r="BZ200" t="str">
            <v>A0040010</v>
          </cell>
          <cell r="CA200">
            <v>64</v>
          </cell>
          <cell r="CB200" t="str">
            <v>A0070020</v>
          </cell>
          <cell r="CC200">
            <v>64</v>
          </cell>
          <cell r="CD200" t="str">
            <v/>
          </cell>
          <cell r="CE200" t="str">
            <v/>
          </cell>
          <cell r="CF200" t="str">
            <v/>
          </cell>
          <cell r="CG200" t="str">
            <v/>
          </cell>
          <cell r="CH200" t="str">
            <v/>
          </cell>
          <cell r="CI200" t="str">
            <v/>
          </cell>
          <cell r="CJ200" t="str">
            <v/>
          </cell>
          <cell r="CK200" t="str">
            <v/>
          </cell>
          <cell r="CL200" t="str">
            <v/>
          </cell>
          <cell r="CM200" t="str">
            <v/>
          </cell>
          <cell r="CN200" t="str">
            <v/>
          </cell>
          <cell r="CO200" t="str">
            <v/>
          </cell>
          <cell r="CP200" t="str">
            <v/>
          </cell>
          <cell r="CQ200" t="str">
            <v/>
          </cell>
          <cell r="CR200" t="str">
            <v/>
          </cell>
          <cell r="CS200" t="str">
            <v>Nota 1: Este solo es un Análisis de Precios Unitario de referencia. De ser necesario, se debe ajustar a las particularidades de cada proyecto.
Nota 2: Cuando se trate de Análisis de precios unitarios correspondientes a ítems de la propuesta económica apro</v>
          </cell>
          <cell r="CT200" t="str">
            <v>A</v>
          </cell>
        </row>
        <row r="201">
          <cell r="C201" t="str">
            <v>450,11</v>
          </cell>
          <cell r="D201" t="str">
            <v>m3</v>
          </cell>
          <cell r="E201" t="str">
            <v xml:space="preserve">MEZCLA EN CALIENTE PARA BACHEO MGC‐25 
(Aplicado para mezcla MGC-25 comprada en planta y utilizada en parcheo estructural. Incluye transporte en volqueta (hasta 30 km), colocación, nivelación y compactación en caliente) </v>
          </cell>
          <cell r="F201" t="str">
            <v>HERMENINV</v>
          </cell>
          <cell r="G201">
            <v>0.1</v>
          </cell>
          <cell r="H201" t="str">
            <v>C0010230</v>
          </cell>
          <cell r="I201">
            <v>0.125</v>
          </cell>
          <cell r="J201" t="str">
            <v>C0010211</v>
          </cell>
          <cell r="K201">
            <v>0.125</v>
          </cell>
          <cell r="L201" t="str">
            <v/>
          </cell>
          <cell r="M201" t="str">
            <v/>
          </cell>
          <cell r="N201" t="str">
            <v/>
          </cell>
          <cell r="O201" t="str">
            <v/>
          </cell>
          <cell r="P201" t="str">
            <v/>
          </cell>
          <cell r="Q201" t="str">
            <v/>
          </cell>
          <cell r="R201" t="str">
            <v/>
          </cell>
          <cell r="S201" t="str">
            <v/>
          </cell>
          <cell r="T201" t="str">
            <v/>
          </cell>
          <cell r="U201" t="str">
            <v/>
          </cell>
          <cell r="V201" t="str">
            <v/>
          </cell>
          <cell r="W201" t="str">
            <v/>
          </cell>
          <cell r="X201" t="str">
            <v/>
          </cell>
          <cell r="Y201" t="str">
            <v/>
          </cell>
          <cell r="Z201" t="str">
            <v/>
          </cell>
          <cell r="AA201" t="str">
            <v/>
          </cell>
          <cell r="AB201" t="str">
            <v/>
          </cell>
          <cell r="AC201" t="str">
            <v/>
          </cell>
          <cell r="AD201" t="str">
            <v/>
          </cell>
          <cell r="AE201" t="str">
            <v/>
          </cell>
          <cell r="AF201" t="str">
            <v/>
          </cell>
          <cell r="AG201" t="str">
            <v/>
          </cell>
          <cell r="AH201" t="str">
            <v>B0014600</v>
          </cell>
          <cell r="AI201">
            <v>1.25</v>
          </cell>
          <cell r="AJ201" t="str">
            <v/>
          </cell>
          <cell r="AK201" t="str">
            <v/>
          </cell>
          <cell r="AL201" t="str">
            <v/>
          </cell>
          <cell r="AM201" t="str">
            <v/>
          </cell>
          <cell r="AN201" t="str">
            <v/>
          </cell>
          <cell r="AO201" t="str">
            <v/>
          </cell>
          <cell r="AP201" t="str">
            <v/>
          </cell>
          <cell r="AQ201" t="str">
            <v/>
          </cell>
          <cell r="AR201" t="str">
            <v/>
          </cell>
          <cell r="AS201" t="str">
            <v/>
          </cell>
          <cell r="AT201" t="str">
            <v/>
          </cell>
          <cell r="AU201" t="str">
            <v/>
          </cell>
          <cell r="AV201" t="str">
            <v/>
          </cell>
          <cell r="AW201" t="str">
            <v/>
          </cell>
          <cell r="AX201" t="str">
            <v/>
          </cell>
          <cell r="AY201" t="str">
            <v/>
          </cell>
          <cell r="AZ201" t="str">
            <v/>
          </cell>
          <cell r="BA201" t="str">
            <v/>
          </cell>
          <cell r="BB201" t="str">
            <v/>
          </cell>
          <cell r="BC201" t="str">
            <v/>
          </cell>
          <cell r="BD201" t="str">
            <v/>
          </cell>
          <cell r="BE201" t="str">
            <v/>
          </cell>
          <cell r="BF201" t="str">
            <v/>
          </cell>
          <cell r="BG201" t="str">
            <v/>
          </cell>
          <cell r="BH201" t="str">
            <v/>
          </cell>
          <cell r="BI201" t="str">
            <v/>
          </cell>
          <cell r="BJ201" t="str">
            <v/>
          </cell>
          <cell r="BK201" t="str">
            <v/>
          </cell>
          <cell r="BL201"/>
          <cell r="BM201"/>
          <cell r="BN201" t="str">
            <v>T0010065</v>
          </cell>
          <cell r="BO201">
            <v>1.25</v>
          </cell>
          <cell r="BP201" t="str">
            <v/>
          </cell>
          <cell r="BQ201" t="str">
            <v/>
          </cell>
          <cell r="BR201" t="str">
            <v/>
          </cell>
          <cell r="BS201" t="str">
            <v/>
          </cell>
          <cell r="BT201" t="str">
            <v/>
          </cell>
          <cell r="BU201" t="str">
            <v/>
          </cell>
          <cell r="BV201" t="str">
            <v/>
          </cell>
          <cell r="BW201" t="str">
            <v/>
          </cell>
          <cell r="BX201" t="str">
            <v>A0030050</v>
          </cell>
          <cell r="BY201">
            <v>64</v>
          </cell>
          <cell r="BZ201" t="str">
            <v>A0040010</v>
          </cell>
          <cell r="CA201">
            <v>64</v>
          </cell>
          <cell r="CB201" t="str">
            <v>A0070020</v>
          </cell>
          <cell r="CC201">
            <v>64</v>
          </cell>
          <cell r="CD201" t="str">
            <v/>
          </cell>
          <cell r="CE201" t="str">
            <v/>
          </cell>
          <cell r="CF201" t="str">
            <v/>
          </cell>
          <cell r="CG201" t="str">
            <v/>
          </cell>
          <cell r="CH201" t="str">
            <v/>
          </cell>
          <cell r="CI201" t="str">
            <v/>
          </cell>
          <cell r="CJ201" t="str">
            <v/>
          </cell>
          <cell r="CK201" t="str">
            <v/>
          </cell>
          <cell r="CL201" t="str">
            <v/>
          </cell>
          <cell r="CM201" t="str">
            <v/>
          </cell>
          <cell r="CN201" t="str">
            <v/>
          </cell>
          <cell r="CO201" t="str">
            <v/>
          </cell>
          <cell r="CP201" t="str">
            <v/>
          </cell>
          <cell r="CQ201" t="str">
            <v/>
          </cell>
          <cell r="CR201" t="str">
            <v/>
          </cell>
          <cell r="CS201" t="str">
            <v>Nota 1: Este solo es un Análisis de Precios Unitario de referencia. De ser necesario, se debe ajustar a las particularidades de cada proyecto.
Nota 2: Cuando se trate de Análisis de precios unitarios correspondientes a ítems de la propuesta económica apro</v>
          </cell>
          <cell r="CT201" t="str">
            <v>A</v>
          </cell>
        </row>
        <row r="202">
          <cell r="C202" t="str">
            <v>450,12</v>
          </cell>
          <cell r="D202" t="str">
            <v>m3</v>
          </cell>
          <cell r="E202" t="str">
            <v>MEZCLA EN CALIENTE PARA BACHEO MGC‐38 
(Aplicado para mezcla MGC-38 comprada en planta y utilizada en parcheo estructural. Incluye transporte en volqueta  (hasta 30 km), colocación, nivelación y compactación en caliente)</v>
          </cell>
          <cell r="F202" t="str">
            <v>HERMENINV</v>
          </cell>
          <cell r="G202">
            <v>0.1</v>
          </cell>
          <cell r="H202" t="str">
            <v>C0010230</v>
          </cell>
          <cell r="I202">
            <v>0.125</v>
          </cell>
          <cell r="J202" t="str">
            <v>C0010211</v>
          </cell>
          <cell r="K202">
            <v>0.125</v>
          </cell>
          <cell r="L202" t="str">
            <v/>
          </cell>
          <cell r="M202" t="str">
            <v/>
          </cell>
          <cell r="N202" t="str">
            <v/>
          </cell>
          <cell r="O202" t="str">
            <v/>
          </cell>
          <cell r="P202" t="str">
            <v/>
          </cell>
          <cell r="Q202" t="str">
            <v/>
          </cell>
          <cell r="R202" t="str">
            <v/>
          </cell>
          <cell r="S202" t="str">
            <v/>
          </cell>
          <cell r="T202" t="str">
            <v/>
          </cell>
          <cell r="U202" t="str">
            <v/>
          </cell>
          <cell r="V202" t="str">
            <v/>
          </cell>
          <cell r="W202" t="str">
            <v/>
          </cell>
          <cell r="X202" t="str">
            <v/>
          </cell>
          <cell r="Y202" t="str">
            <v/>
          </cell>
          <cell r="Z202" t="str">
            <v/>
          </cell>
          <cell r="AA202" t="str">
            <v/>
          </cell>
          <cell r="AB202" t="str">
            <v/>
          </cell>
          <cell r="AC202" t="str">
            <v/>
          </cell>
          <cell r="AD202" t="str">
            <v/>
          </cell>
          <cell r="AE202" t="str">
            <v/>
          </cell>
          <cell r="AF202" t="str">
            <v/>
          </cell>
          <cell r="AG202" t="str">
            <v/>
          </cell>
          <cell r="AH202" t="str">
            <v>B0014599</v>
          </cell>
          <cell r="AI202">
            <v>1.25</v>
          </cell>
          <cell r="AJ202" t="str">
            <v/>
          </cell>
          <cell r="AK202" t="str">
            <v/>
          </cell>
          <cell r="AL202" t="str">
            <v/>
          </cell>
          <cell r="AM202" t="str">
            <v/>
          </cell>
          <cell r="AN202" t="str">
            <v/>
          </cell>
          <cell r="AO202" t="str">
            <v/>
          </cell>
          <cell r="AP202" t="str">
            <v/>
          </cell>
          <cell r="AQ202" t="str">
            <v/>
          </cell>
          <cell r="AR202" t="str">
            <v/>
          </cell>
          <cell r="AS202" t="str">
            <v/>
          </cell>
          <cell r="AT202" t="str">
            <v/>
          </cell>
          <cell r="AU202" t="str">
            <v/>
          </cell>
          <cell r="AV202" t="str">
            <v/>
          </cell>
          <cell r="AW202" t="str">
            <v/>
          </cell>
          <cell r="AX202" t="str">
            <v/>
          </cell>
          <cell r="AY202" t="str">
            <v/>
          </cell>
          <cell r="AZ202" t="str">
            <v/>
          </cell>
          <cell r="BA202" t="str">
            <v/>
          </cell>
          <cell r="BB202" t="str">
            <v/>
          </cell>
          <cell r="BC202" t="str">
            <v/>
          </cell>
          <cell r="BD202" t="str">
            <v/>
          </cell>
          <cell r="BE202" t="str">
            <v/>
          </cell>
          <cell r="BF202" t="str">
            <v/>
          </cell>
          <cell r="BG202" t="str">
            <v/>
          </cell>
          <cell r="BH202" t="str">
            <v/>
          </cell>
          <cell r="BI202" t="str">
            <v/>
          </cell>
          <cell r="BJ202" t="str">
            <v/>
          </cell>
          <cell r="BK202" t="str">
            <v/>
          </cell>
          <cell r="BL202"/>
          <cell r="BM202"/>
          <cell r="BN202" t="str">
            <v>T0010065</v>
          </cell>
          <cell r="BO202">
            <v>1.25</v>
          </cell>
          <cell r="BP202" t="str">
            <v/>
          </cell>
          <cell r="BQ202" t="str">
            <v/>
          </cell>
          <cell r="BR202" t="str">
            <v/>
          </cell>
          <cell r="BS202" t="str">
            <v/>
          </cell>
          <cell r="BT202" t="str">
            <v/>
          </cell>
          <cell r="BU202" t="str">
            <v/>
          </cell>
          <cell r="BV202" t="str">
            <v/>
          </cell>
          <cell r="BW202" t="str">
            <v/>
          </cell>
          <cell r="BX202" t="str">
            <v>A0030050</v>
          </cell>
          <cell r="BY202">
            <v>64</v>
          </cell>
          <cell r="BZ202" t="str">
            <v>A0040010</v>
          </cell>
          <cell r="CA202">
            <v>64</v>
          </cell>
          <cell r="CB202" t="str">
            <v>A0070020</v>
          </cell>
          <cell r="CC202">
            <v>64</v>
          </cell>
          <cell r="CD202" t="str">
            <v/>
          </cell>
          <cell r="CE202" t="str">
            <v/>
          </cell>
          <cell r="CF202" t="str">
            <v/>
          </cell>
          <cell r="CG202" t="str">
            <v/>
          </cell>
          <cell r="CH202" t="str">
            <v/>
          </cell>
          <cell r="CI202" t="str">
            <v/>
          </cell>
          <cell r="CJ202" t="str">
            <v/>
          </cell>
          <cell r="CK202" t="str">
            <v/>
          </cell>
          <cell r="CL202" t="str">
            <v/>
          </cell>
          <cell r="CM202" t="str">
            <v/>
          </cell>
          <cell r="CN202" t="str">
            <v/>
          </cell>
          <cell r="CO202" t="str">
            <v/>
          </cell>
          <cell r="CP202" t="str">
            <v/>
          </cell>
          <cell r="CQ202" t="str">
            <v/>
          </cell>
          <cell r="CR202" t="str">
            <v/>
          </cell>
          <cell r="CS202" t="str">
            <v>Nota 1: Este solo es un Análisis de Precios Unitario de referencia. De ser necesario, se debe ajustar a las particularidades de cada proyecto.
Nota 2: Cuando se trate de Análisis de precios unitarios correspondientes a ítems de la propuesta económica apro</v>
          </cell>
          <cell r="CT202" t="str">
            <v>A</v>
          </cell>
        </row>
        <row r="203">
          <cell r="C203" t="str">
            <v>450,13</v>
          </cell>
          <cell r="D203" t="str">
            <v>m3</v>
          </cell>
          <cell r="E203" t="str">
            <v>MEZCLA DE ALTO MÓDULO MAM‐19 
(Aplicado para mezcla MAM-19 de alto módulo, utilizada como base o refuerzo estructural en vías de alto tránsito (NT4–NT5). Incluye compra en planta, transporte (≤30 km), descargue, extendido con terminadora y compactación. N</v>
          </cell>
          <cell r="F203" t="str">
            <v>HERMENINV</v>
          </cell>
          <cell r="G203">
            <v>0.1</v>
          </cell>
          <cell r="H203" t="str">
            <v>C0010230</v>
          </cell>
          <cell r="I203">
            <v>6.6666666666666666E-2</v>
          </cell>
          <cell r="J203" t="str">
            <v>C0010211</v>
          </cell>
          <cell r="K203">
            <v>6.6666666666666666E-2</v>
          </cell>
          <cell r="L203" t="str">
            <v>C0010910</v>
          </cell>
          <cell r="M203">
            <v>6.6666666666666666E-2</v>
          </cell>
          <cell r="N203" t="str">
            <v/>
          </cell>
          <cell r="O203" t="str">
            <v/>
          </cell>
          <cell r="P203" t="str">
            <v/>
          </cell>
          <cell r="Q203" t="str">
            <v/>
          </cell>
          <cell r="R203" t="str">
            <v/>
          </cell>
          <cell r="S203" t="str">
            <v/>
          </cell>
          <cell r="T203" t="str">
            <v/>
          </cell>
          <cell r="U203" t="str">
            <v/>
          </cell>
          <cell r="V203" t="str">
            <v/>
          </cell>
          <cell r="W203" t="str">
            <v/>
          </cell>
          <cell r="X203" t="str">
            <v/>
          </cell>
          <cell r="Y203" t="str">
            <v/>
          </cell>
          <cell r="Z203" t="str">
            <v/>
          </cell>
          <cell r="AA203" t="str">
            <v/>
          </cell>
          <cell r="AB203" t="str">
            <v/>
          </cell>
          <cell r="AC203" t="str">
            <v/>
          </cell>
          <cell r="AD203" t="str">
            <v/>
          </cell>
          <cell r="AE203" t="str">
            <v/>
          </cell>
          <cell r="AF203" t="str">
            <v/>
          </cell>
          <cell r="AG203" t="str">
            <v/>
          </cell>
          <cell r="AH203" t="str">
            <v>B0014520</v>
          </cell>
          <cell r="AI203">
            <v>1.25</v>
          </cell>
          <cell r="AJ203" t="str">
            <v/>
          </cell>
          <cell r="AK203" t="str">
            <v/>
          </cell>
          <cell r="AL203" t="str">
            <v/>
          </cell>
          <cell r="AM203" t="str">
            <v/>
          </cell>
          <cell r="AN203" t="str">
            <v/>
          </cell>
          <cell r="AO203" t="str">
            <v/>
          </cell>
          <cell r="AP203" t="str">
            <v/>
          </cell>
          <cell r="AQ203" t="str">
            <v/>
          </cell>
          <cell r="AR203" t="str">
            <v/>
          </cell>
          <cell r="AS203" t="str">
            <v/>
          </cell>
          <cell r="AT203" t="str">
            <v/>
          </cell>
          <cell r="AU203" t="str">
            <v/>
          </cell>
          <cell r="AV203" t="str">
            <v/>
          </cell>
          <cell r="AW203" t="str">
            <v/>
          </cell>
          <cell r="AX203" t="str">
            <v/>
          </cell>
          <cell r="AY203" t="str">
            <v/>
          </cell>
          <cell r="AZ203" t="str">
            <v/>
          </cell>
          <cell r="BA203" t="str">
            <v/>
          </cell>
          <cell r="BB203" t="str">
            <v/>
          </cell>
          <cell r="BC203" t="str">
            <v/>
          </cell>
          <cell r="BD203" t="str">
            <v/>
          </cell>
          <cell r="BE203" t="str">
            <v/>
          </cell>
          <cell r="BF203" t="str">
            <v/>
          </cell>
          <cell r="BG203" t="str">
            <v/>
          </cell>
          <cell r="BH203" t="str">
            <v/>
          </cell>
          <cell r="BI203" t="str">
            <v/>
          </cell>
          <cell r="BJ203" t="str">
            <v/>
          </cell>
          <cell r="BK203" t="str">
            <v/>
          </cell>
          <cell r="BL203"/>
          <cell r="BM203"/>
          <cell r="BN203" t="str">
            <v>T0010065</v>
          </cell>
          <cell r="BO203">
            <v>1.25</v>
          </cell>
          <cell r="BP203" t="str">
            <v/>
          </cell>
          <cell r="BQ203" t="str">
            <v/>
          </cell>
          <cell r="BR203" t="str">
            <v/>
          </cell>
          <cell r="BS203" t="str">
            <v/>
          </cell>
          <cell r="BT203" t="str">
            <v/>
          </cell>
          <cell r="BU203" t="str">
            <v/>
          </cell>
          <cell r="BV203" t="str">
            <v/>
          </cell>
          <cell r="BW203" t="str">
            <v/>
          </cell>
          <cell r="BX203" t="str">
            <v>A0030080</v>
          </cell>
          <cell r="BY203">
            <v>120</v>
          </cell>
          <cell r="BZ203" t="str">
            <v>A0040010</v>
          </cell>
          <cell r="CA203">
            <v>120</v>
          </cell>
          <cell r="CB203" t="str">
            <v>A0070020</v>
          </cell>
          <cell r="CC203">
            <v>120</v>
          </cell>
          <cell r="CD203" t="str">
            <v/>
          </cell>
          <cell r="CE203" t="str">
            <v/>
          </cell>
          <cell r="CF203" t="str">
            <v/>
          </cell>
          <cell r="CG203" t="str">
            <v/>
          </cell>
          <cell r="CH203" t="str">
            <v/>
          </cell>
          <cell r="CI203" t="str">
            <v/>
          </cell>
          <cell r="CJ203" t="str">
            <v/>
          </cell>
          <cell r="CK203" t="str">
            <v/>
          </cell>
          <cell r="CL203" t="str">
            <v/>
          </cell>
          <cell r="CM203" t="str">
            <v/>
          </cell>
          <cell r="CN203" t="str">
            <v/>
          </cell>
          <cell r="CO203" t="str">
            <v/>
          </cell>
          <cell r="CP203" t="str">
            <v/>
          </cell>
          <cell r="CQ203" t="str">
            <v/>
          </cell>
          <cell r="CR203" t="str">
            <v/>
          </cell>
          <cell r="CS203" t="str">
            <v>Nota 1: Este solo es un Análisis de Precios Unitario de referencia. De ser necesario, se debe ajustar a las particularidades de cada proyecto.
Nota 2: Cuando se trate de Análisis de precios unitarios correspondientes a ítems de la propuesta económica apro</v>
          </cell>
          <cell r="CT203" t="str">
            <v>A</v>
          </cell>
        </row>
        <row r="204">
          <cell r="C204" t="str">
            <v>450,2</v>
          </cell>
          <cell r="D204" t="str">
            <v>m3</v>
          </cell>
          <cell r="E204" t="str">
            <v>MEZCLA DENSA EN CALIENTE TIPO MDC‐19  
(Aplicado para mezcla MDC-19 fabricada en planta móvil. Incluye suministro de agregados, producción, transporte, extendido y compactación. No incluye cemento asfáltico ni llenante mineral.)</v>
          </cell>
          <cell r="F204" t="str">
            <v>HERMENINV</v>
          </cell>
          <cell r="G204">
            <v>0.05</v>
          </cell>
          <cell r="H204" t="str">
            <v>C0010140</v>
          </cell>
          <cell r="I204">
            <v>0.1</v>
          </cell>
          <cell r="J204" t="str">
            <v>C0010230</v>
          </cell>
          <cell r="K204">
            <v>0.1</v>
          </cell>
          <cell r="L204" t="str">
            <v>C0010211</v>
          </cell>
          <cell r="M204">
            <v>0.1</v>
          </cell>
          <cell r="N204" t="str">
            <v>C0010660</v>
          </cell>
          <cell r="O204">
            <v>0.1</v>
          </cell>
          <cell r="P204" t="str">
            <v>C0010910</v>
          </cell>
          <cell r="Q204">
            <v>0.1</v>
          </cell>
          <cell r="R204" t="str">
            <v>C0010958</v>
          </cell>
          <cell r="S204">
            <v>0.1</v>
          </cell>
          <cell r="T204" t="str">
            <v/>
          </cell>
          <cell r="U204" t="str">
            <v/>
          </cell>
          <cell r="V204" t="str">
            <v/>
          </cell>
          <cell r="W204" t="str">
            <v/>
          </cell>
          <cell r="X204" t="str">
            <v/>
          </cell>
          <cell r="Y204" t="str">
            <v/>
          </cell>
          <cell r="Z204" t="str">
            <v/>
          </cell>
          <cell r="AA204" t="str">
            <v/>
          </cell>
          <cell r="AB204" t="str">
            <v/>
          </cell>
          <cell r="AC204" t="str">
            <v/>
          </cell>
          <cell r="AD204" t="str">
            <v/>
          </cell>
          <cell r="AE204" t="str">
            <v/>
          </cell>
          <cell r="AF204" t="str">
            <v/>
          </cell>
          <cell r="AG204" t="str">
            <v/>
          </cell>
          <cell r="AH204" t="str">
            <v>B0033096</v>
          </cell>
          <cell r="AI204">
            <v>1.4</v>
          </cell>
          <cell r="AJ204" t="str">
            <v/>
          </cell>
          <cell r="AK204" t="str">
            <v/>
          </cell>
          <cell r="AL204" t="str">
            <v/>
          </cell>
          <cell r="AM204" t="str">
            <v/>
          </cell>
          <cell r="AN204" t="str">
            <v/>
          </cell>
          <cell r="AO204" t="str">
            <v/>
          </cell>
          <cell r="AP204" t="str">
            <v/>
          </cell>
          <cell r="AQ204" t="str">
            <v/>
          </cell>
          <cell r="AR204" t="str">
            <v/>
          </cell>
          <cell r="AS204" t="str">
            <v/>
          </cell>
          <cell r="AT204" t="str">
            <v/>
          </cell>
          <cell r="AU204" t="str">
            <v/>
          </cell>
          <cell r="AV204" t="str">
            <v/>
          </cell>
          <cell r="AW204" t="str">
            <v/>
          </cell>
          <cell r="AX204" t="str">
            <v/>
          </cell>
          <cell r="AY204" t="str">
            <v/>
          </cell>
          <cell r="AZ204" t="str">
            <v/>
          </cell>
          <cell r="BA204" t="str">
            <v/>
          </cell>
          <cell r="BB204" t="str">
            <v/>
          </cell>
          <cell r="BC204" t="str">
            <v/>
          </cell>
          <cell r="BD204" t="str">
            <v/>
          </cell>
          <cell r="BE204" t="str">
            <v/>
          </cell>
          <cell r="BF204" t="str">
            <v/>
          </cell>
          <cell r="BG204" t="str">
            <v/>
          </cell>
          <cell r="BH204" t="str">
            <v/>
          </cell>
          <cell r="BI204" t="str">
            <v/>
          </cell>
          <cell r="BJ204" t="str">
            <v/>
          </cell>
          <cell r="BK204" t="str">
            <v/>
          </cell>
          <cell r="BL204"/>
          <cell r="BM204"/>
          <cell r="BN204" t="str">
            <v>T0010400</v>
          </cell>
          <cell r="BO204">
            <v>1.4</v>
          </cell>
          <cell r="BP204" t="str">
            <v/>
          </cell>
          <cell r="BQ204" t="str">
            <v/>
          </cell>
          <cell r="BR204" t="str">
            <v/>
          </cell>
          <cell r="BS204" t="str">
            <v/>
          </cell>
          <cell r="BT204" t="str">
            <v/>
          </cell>
          <cell r="BU204" t="str">
            <v/>
          </cell>
          <cell r="BV204" t="str">
            <v/>
          </cell>
          <cell r="BW204" t="str">
            <v/>
          </cell>
          <cell r="BX204" t="str">
            <v>A0030080</v>
          </cell>
          <cell r="BY204">
            <v>80</v>
          </cell>
          <cell r="BZ204" t="str">
            <v>A0040010</v>
          </cell>
          <cell r="CA204">
            <v>80</v>
          </cell>
          <cell r="CB204" t="str">
            <v>A0070020</v>
          </cell>
          <cell r="CC204">
            <v>80</v>
          </cell>
          <cell r="CD204" t="str">
            <v/>
          </cell>
          <cell r="CE204" t="str">
            <v/>
          </cell>
          <cell r="CF204" t="str">
            <v/>
          </cell>
          <cell r="CG204" t="str">
            <v/>
          </cell>
          <cell r="CH204" t="str">
            <v/>
          </cell>
          <cell r="CI204" t="str">
            <v/>
          </cell>
          <cell r="CJ204" t="str">
            <v/>
          </cell>
          <cell r="CK204" t="str">
            <v/>
          </cell>
          <cell r="CL204" t="str">
            <v/>
          </cell>
          <cell r="CM204" t="str">
            <v/>
          </cell>
          <cell r="CN204" t="str">
            <v/>
          </cell>
          <cell r="CO204" t="str">
            <v/>
          </cell>
          <cell r="CP204" t="str">
            <v/>
          </cell>
          <cell r="CQ204" t="str">
            <v/>
          </cell>
          <cell r="CR204" t="str">
            <v/>
          </cell>
          <cell r="CS204" t="str">
            <v>Nota 1: Este solo es un Análisis de Precios Unitario de referencia. De ser necesario, se debe ajustar a las particularidades de cada proyecto.
Nota 2: Cuando se trate de Análisis de precios unitarios correspondientes a ítems de la propuesta económica apro</v>
          </cell>
          <cell r="CT204" t="str">
            <v>A</v>
          </cell>
        </row>
        <row r="205">
          <cell r="C205" t="str">
            <v>450,3</v>
          </cell>
          <cell r="D205" t="str">
            <v>m3</v>
          </cell>
          <cell r="E205" t="str">
            <v>MEZCLA DENSA EN CALIENTE TIPO MDC‐10. NO INCLUYE SUMINISTRO DE CEMENTO ASFÁLTICO NI LLENATE MINERAL
(Aplicado para mezcla MDC-10 elaborada en planta móvil. Incluye agregados, producción, transporte, extendido y compactación. No incluye cemento asfáltico n</v>
          </cell>
          <cell r="F205" t="str">
            <v>HERMENINV</v>
          </cell>
          <cell r="G205">
            <v>0.05</v>
          </cell>
          <cell r="H205" t="str">
            <v>C0010140</v>
          </cell>
          <cell r="I205">
            <v>0.1</v>
          </cell>
          <cell r="J205" t="str">
            <v>C0010230</v>
          </cell>
          <cell r="K205">
            <v>0.1</v>
          </cell>
          <cell r="L205" t="str">
            <v>C0010211</v>
          </cell>
          <cell r="M205">
            <v>0.1</v>
          </cell>
          <cell r="N205" t="str">
            <v>C0010660</v>
          </cell>
          <cell r="O205">
            <v>0.1</v>
          </cell>
          <cell r="P205" t="str">
            <v>C0010958</v>
          </cell>
          <cell r="Q205">
            <v>0.1</v>
          </cell>
          <cell r="R205" t="str">
            <v>C0010910</v>
          </cell>
          <cell r="S205">
            <v>0.1</v>
          </cell>
          <cell r="T205" t="str">
            <v/>
          </cell>
          <cell r="U205" t="str">
            <v/>
          </cell>
          <cell r="V205" t="str">
            <v/>
          </cell>
          <cell r="W205" t="str">
            <v/>
          </cell>
          <cell r="X205" t="str">
            <v/>
          </cell>
          <cell r="Y205" t="str">
            <v/>
          </cell>
          <cell r="Z205" t="str">
            <v/>
          </cell>
          <cell r="AA205" t="str">
            <v/>
          </cell>
          <cell r="AB205" t="str">
            <v/>
          </cell>
          <cell r="AC205" t="str">
            <v/>
          </cell>
          <cell r="AD205" t="str">
            <v/>
          </cell>
          <cell r="AE205" t="str">
            <v/>
          </cell>
          <cell r="AF205" t="str">
            <v/>
          </cell>
          <cell r="AG205" t="str">
            <v/>
          </cell>
          <cell r="AH205" t="str">
            <v>B0033096</v>
          </cell>
          <cell r="AI205">
            <v>1.3</v>
          </cell>
          <cell r="AJ205" t="str">
            <v/>
          </cell>
          <cell r="AK205" t="str">
            <v/>
          </cell>
          <cell r="AL205" t="str">
            <v/>
          </cell>
          <cell r="AM205" t="str">
            <v/>
          </cell>
          <cell r="AN205" t="str">
            <v/>
          </cell>
          <cell r="AO205" t="str">
            <v/>
          </cell>
          <cell r="AP205" t="str">
            <v/>
          </cell>
          <cell r="AQ205" t="str">
            <v/>
          </cell>
          <cell r="AR205" t="str">
            <v/>
          </cell>
          <cell r="AS205" t="str">
            <v/>
          </cell>
          <cell r="AT205" t="str">
            <v/>
          </cell>
          <cell r="AU205" t="str">
            <v/>
          </cell>
          <cell r="AV205" t="str">
            <v/>
          </cell>
          <cell r="AW205" t="str">
            <v/>
          </cell>
          <cell r="AX205" t="str">
            <v/>
          </cell>
          <cell r="AY205" t="str">
            <v/>
          </cell>
          <cell r="AZ205" t="str">
            <v/>
          </cell>
          <cell r="BA205" t="str">
            <v/>
          </cell>
          <cell r="BB205" t="str">
            <v/>
          </cell>
          <cell r="BC205" t="str">
            <v/>
          </cell>
          <cell r="BD205" t="str">
            <v/>
          </cell>
          <cell r="BE205" t="str">
            <v/>
          </cell>
          <cell r="BF205" t="str">
            <v/>
          </cell>
          <cell r="BG205" t="str">
            <v/>
          </cell>
          <cell r="BH205" t="str">
            <v/>
          </cell>
          <cell r="BI205" t="str">
            <v/>
          </cell>
          <cell r="BJ205" t="str">
            <v/>
          </cell>
          <cell r="BK205" t="str">
            <v/>
          </cell>
          <cell r="BL205"/>
          <cell r="BM205"/>
          <cell r="BN205" t="str">
            <v>T0010400</v>
          </cell>
          <cell r="BO205">
            <v>1.3</v>
          </cell>
          <cell r="BP205" t="str">
            <v/>
          </cell>
          <cell r="BQ205" t="str">
            <v/>
          </cell>
          <cell r="BR205" t="str">
            <v/>
          </cell>
          <cell r="BS205" t="str">
            <v/>
          </cell>
          <cell r="BT205" t="str">
            <v/>
          </cell>
          <cell r="BU205" t="str">
            <v/>
          </cell>
          <cell r="BV205" t="str">
            <v/>
          </cell>
          <cell r="BW205" t="str">
            <v/>
          </cell>
          <cell r="BX205" t="str">
            <v>A0030080</v>
          </cell>
          <cell r="BY205">
            <v>80</v>
          </cell>
          <cell r="BZ205" t="str">
            <v>A0040010</v>
          </cell>
          <cell r="CA205">
            <v>80</v>
          </cell>
          <cell r="CB205" t="str">
            <v>A0070020</v>
          </cell>
          <cell r="CC205">
            <v>80</v>
          </cell>
          <cell r="CD205" t="str">
            <v/>
          </cell>
          <cell r="CE205" t="str">
            <v/>
          </cell>
          <cell r="CF205" t="str">
            <v/>
          </cell>
          <cell r="CG205" t="str">
            <v/>
          </cell>
          <cell r="CH205" t="str">
            <v/>
          </cell>
          <cell r="CI205" t="str">
            <v/>
          </cell>
          <cell r="CJ205" t="str">
            <v/>
          </cell>
          <cell r="CK205" t="str">
            <v/>
          </cell>
          <cell r="CL205" t="str">
            <v/>
          </cell>
          <cell r="CM205" t="str">
            <v/>
          </cell>
          <cell r="CN205" t="str">
            <v/>
          </cell>
          <cell r="CO205" t="str">
            <v/>
          </cell>
          <cell r="CP205" t="str">
            <v/>
          </cell>
          <cell r="CQ205" t="str">
            <v/>
          </cell>
          <cell r="CR205" t="str">
            <v/>
          </cell>
          <cell r="CS205" t="str">
            <v>Nota 1: Este solo es un Análisis de Precios Unitario de referencia. De ser necesario, se debe ajustar a las particularidades de cada proyecto.
Nota 2: Cuando se trate de Análisis de precios unitarios correspondientes a ítems de la propuesta económica apro</v>
          </cell>
          <cell r="CT205" t="str">
            <v>A</v>
          </cell>
        </row>
        <row r="206">
          <cell r="C206" t="str">
            <v>450,4</v>
          </cell>
          <cell r="D206" t="str">
            <v>m3</v>
          </cell>
          <cell r="E206" t="str">
            <v>MEZCLA SEMIDENSA EN CALIENTE TIPO MSC-25. NO INCLUYE SUMINISTRO DE CEMENTO ASFÁLTICO NI LLENATE MINERAL.
(Aplicado para mezcla MSC-25 elaborada en planta móvil. Incluye agregados, producción, transporte, extendido y compactación. No incluye cemento asfált</v>
          </cell>
          <cell r="F206" t="str">
            <v>HERMENINV</v>
          </cell>
          <cell r="G206">
            <v>0.05</v>
          </cell>
          <cell r="H206" t="str">
            <v>C0010140</v>
          </cell>
          <cell r="I206">
            <v>0.1</v>
          </cell>
          <cell r="J206" t="str">
            <v>C0010230</v>
          </cell>
          <cell r="K206">
            <v>0.1</v>
          </cell>
          <cell r="L206" t="str">
            <v>C0010211</v>
          </cell>
          <cell r="M206">
            <v>0.1</v>
          </cell>
          <cell r="N206" t="str">
            <v>C0010660</v>
          </cell>
          <cell r="O206">
            <v>0.1</v>
          </cell>
          <cell r="P206" t="str">
            <v>C0010958</v>
          </cell>
          <cell r="Q206">
            <v>0.1</v>
          </cell>
          <cell r="R206" t="str">
            <v>C0010910</v>
          </cell>
          <cell r="S206">
            <v>0.1</v>
          </cell>
          <cell r="T206" t="str">
            <v/>
          </cell>
          <cell r="U206" t="str">
            <v/>
          </cell>
          <cell r="V206" t="str">
            <v/>
          </cell>
          <cell r="W206" t="str">
            <v/>
          </cell>
          <cell r="X206" t="str">
            <v/>
          </cell>
          <cell r="Y206" t="str">
            <v/>
          </cell>
          <cell r="Z206" t="str">
            <v/>
          </cell>
          <cell r="AA206" t="str">
            <v/>
          </cell>
          <cell r="AB206" t="str">
            <v/>
          </cell>
          <cell r="AC206" t="str">
            <v/>
          </cell>
          <cell r="AD206" t="str">
            <v/>
          </cell>
          <cell r="AE206" t="str">
            <v/>
          </cell>
          <cell r="AF206" t="str">
            <v/>
          </cell>
          <cell r="AG206" t="str">
            <v/>
          </cell>
          <cell r="AH206" t="str">
            <v>B0033096</v>
          </cell>
          <cell r="AI206">
            <v>1.3</v>
          </cell>
          <cell r="AJ206" t="str">
            <v/>
          </cell>
          <cell r="AK206" t="str">
            <v/>
          </cell>
          <cell r="AL206" t="str">
            <v/>
          </cell>
          <cell r="AM206" t="str">
            <v/>
          </cell>
          <cell r="AN206" t="str">
            <v/>
          </cell>
          <cell r="AO206" t="str">
            <v/>
          </cell>
          <cell r="AP206" t="str">
            <v/>
          </cell>
          <cell r="AQ206" t="str">
            <v/>
          </cell>
          <cell r="AR206" t="str">
            <v/>
          </cell>
          <cell r="AS206" t="str">
            <v/>
          </cell>
          <cell r="AT206" t="str">
            <v/>
          </cell>
          <cell r="AU206" t="str">
            <v/>
          </cell>
          <cell r="AV206" t="str">
            <v/>
          </cell>
          <cell r="AW206" t="str">
            <v/>
          </cell>
          <cell r="AX206" t="str">
            <v/>
          </cell>
          <cell r="AY206" t="str">
            <v/>
          </cell>
          <cell r="AZ206" t="str">
            <v/>
          </cell>
          <cell r="BA206" t="str">
            <v/>
          </cell>
          <cell r="BB206" t="str">
            <v/>
          </cell>
          <cell r="BC206" t="str">
            <v/>
          </cell>
          <cell r="BD206" t="str">
            <v/>
          </cell>
          <cell r="BE206" t="str">
            <v/>
          </cell>
          <cell r="BF206" t="str">
            <v/>
          </cell>
          <cell r="BG206" t="str">
            <v/>
          </cell>
          <cell r="BH206" t="str">
            <v/>
          </cell>
          <cell r="BI206" t="str">
            <v/>
          </cell>
          <cell r="BJ206" t="str">
            <v/>
          </cell>
          <cell r="BK206" t="str">
            <v/>
          </cell>
          <cell r="BL206"/>
          <cell r="BM206"/>
          <cell r="BN206" t="str">
            <v>T0010400</v>
          </cell>
          <cell r="BO206">
            <v>1.3</v>
          </cell>
          <cell r="BP206" t="str">
            <v/>
          </cell>
          <cell r="BQ206" t="str">
            <v/>
          </cell>
          <cell r="BR206" t="str">
            <v/>
          </cell>
          <cell r="BS206" t="str">
            <v/>
          </cell>
          <cell r="BT206" t="str">
            <v/>
          </cell>
          <cell r="BU206" t="str">
            <v/>
          </cell>
          <cell r="BV206" t="str">
            <v/>
          </cell>
          <cell r="BW206" t="str">
            <v/>
          </cell>
          <cell r="BX206" t="str">
            <v>A0030080</v>
          </cell>
          <cell r="BY206">
            <v>80</v>
          </cell>
          <cell r="BZ206" t="str">
            <v>A0040010</v>
          </cell>
          <cell r="CA206">
            <v>80</v>
          </cell>
          <cell r="CB206" t="str">
            <v>A0070020</v>
          </cell>
          <cell r="CC206">
            <v>80</v>
          </cell>
          <cell r="CD206" t="str">
            <v/>
          </cell>
          <cell r="CE206" t="str">
            <v/>
          </cell>
          <cell r="CF206" t="str">
            <v/>
          </cell>
          <cell r="CG206" t="str">
            <v/>
          </cell>
          <cell r="CH206" t="str">
            <v/>
          </cell>
          <cell r="CI206" t="str">
            <v/>
          </cell>
          <cell r="CJ206" t="str">
            <v/>
          </cell>
          <cell r="CK206" t="str">
            <v/>
          </cell>
          <cell r="CL206" t="str">
            <v/>
          </cell>
          <cell r="CM206" t="str">
            <v/>
          </cell>
          <cell r="CN206" t="str">
            <v/>
          </cell>
          <cell r="CO206" t="str">
            <v/>
          </cell>
          <cell r="CP206" t="str">
            <v/>
          </cell>
          <cell r="CQ206" t="str">
            <v/>
          </cell>
          <cell r="CR206" t="str">
            <v/>
          </cell>
          <cell r="CS206" t="str">
            <v>Nota 1: Este solo es un Análisis de Precios Unitario de referencia. De ser necesario, se debe ajustar a las particularidades de cada proyecto.
Nota 2: Cuando se trate de Análisis de precios unitarios correspondientes a ítems de la propuesta económica apro</v>
          </cell>
          <cell r="CT206" t="str">
            <v>A</v>
          </cell>
        </row>
        <row r="207">
          <cell r="C207" t="str">
            <v>450,5</v>
          </cell>
          <cell r="D207" t="str">
            <v>m3</v>
          </cell>
          <cell r="E207" t="str">
            <v>MEZCLA SEMIDENSA EN CALIENTE TIPO MSC‐19. NO INCLUYE SUMINISTRO DE CEMENTO ASFÁLTICO NI LLENATE MINERAL
(Aplicado para mezcla MSC-19 elaborada en planta móvil. Incluye agregados, producción, transporte, extendido y compactación. No incluye cemento asfálti</v>
          </cell>
          <cell r="F207" t="str">
            <v>HERMENINV</v>
          </cell>
          <cell r="G207">
            <v>0.05</v>
          </cell>
          <cell r="H207" t="str">
            <v>C0010140</v>
          </cell>
          <cell r="I207">
            <v>0.1</v>
          </cell>
          <cell r="J207" t="str">
            <v>C0010230</v>
          </cell>
          <cell r="K207">
            <v>0.1</v>
          </cell>
          <cell r="L207" t="str">
            <v>C0010211</v>
          </cell>
          <cell r="M207">
            <v>0.1</v>
          </cell>
          <cell r="N207" t="str">
            <v>C0010660</v>
          </cell>
          <cell r="O207">
            <v>0.1</v>
          </cell>
          <cell r="P207" t="str">
            <v>C0010958</v>
          </cell>
          <cell r="Q207">
            <v>0.1</v>
          </cell>
          <cell r="R207" t="str">
            <v>C0010910</v>
          </cell>
          <cell r="S207">
            <v>0.1</v>
          </cell>
          <cell r="T207" t="str">
            <v/>
          </cell>
          <cell r="U207" t="str">
            <v/>
          </cell>
          <cell r="V207" t="str">
            <v/>
          </cell>
          <cell r="W207" t="str">
            <v/>
          </cell>
          <cell r="X207" t="str">
            <v/>
          </cell>
          <cell r="Y207" t="str">
            <v/>
          </cell>
          <cell r="Z207" t="str">
            <v/>
          </cell>
          <cell r="AA207" t="str">
            <v/>
          </cell>
          <cell r="AB207" t="str">
            <v/>
          </cell>
          <cell r="AC207" t="str">
            <v/>
          </cell>
          <cell r="AD207" t="str">
            <v/>
          </cell>
          <cell r="AE207" t="str">
            <v/>
          </cell>
          <cell r="AF207" t="str">
            <v/>
          </cell>
          <cell r="AG207" t="str">
            <v/>
          </cell>
          <cell r="AH207" t="str">
            <v>B0033096</v>
          </cell>
          <cell r="AI207">
            <v>1.3</v>
          </cell>
          <cell r="AJ207" t="str">
            <v/>
          </cell>
          <cell r="AK207" t="str">
            <v/>
          </cell>
          <cell r="AL207" t="str">
            <v/>
          </cell>
          <cell r="AM207" t="str">
            <v/>
          </cell>
          <cell r="AN207" t="str">
            <v/>
          </cell>
          <cell r="AO207" t="str">
            <v/>
          </cell>
          <cell r="AP207" t="str">
            <v/>
          </cell>
          <cell r="AQ207" t="str">
            <v/>
          </cell>
          <cell r="AR207" t="str">
            <v/>
          </cell>
          <cell r="AS207" t="str">
            <v/>
          </cell>
          <cell r="AT207" t="str">
            <v/>
          </cell>
          <cell r="AU207" t="str">
            <v/>
          </cell>
          <cell r="AV207" t="str">
            <v/>
          </cell>
          <cell r="AW207" t="str">
            <v/>
          </cell>
          <cell r="AX207" t="str">
            <v/>
          </cell>
          <cell r="AY207" t="str">
            <v/>
          </cell>
          <cell r="AZ207" t="str">
            <v/>
          </cell>
          <cell r="BA207" t="str">
            <v/>
          </cell>
          <cell r="BB207" t="str">
            <v/>
          </cell>
          <cell r="BC207" t="str">
            <v/>
          </cell>
          <cell r="BD207" t="str">
            <v/>
          </cell>
          <cell r="BE207" t="str">
            <v/>
          </cell>
          <cell r="BF207" t="str">
            <v/>
          </cell>
          <cell r="BG207" t="str">
            <v/>
          </cell>
          <cell r="BH207" t="str">
            <v/>
          </cell>
          <cell r="BI207" t="str">
            <v/>
          </cell>
          <cell r="BJ207" t="str">
            <v/>
          </cell>
          <cell r="BK207" t="str">
            <v/>
          </cell>
          <cell r="BL207"/>
          <cell r="BM207"/>
          <cell r="BN207" t="str">
            <v>T0010400</v>
          </cell>
          <cell r="BO207">
            <v>1.3</v>
          </cell>
          <cell r="BP207" t="str">
            <v/>
          </cell>
          <cell r="BQ207" t="str">
            <v/>
          </cell>
          <cell r="BR207" t="str">
            <v/>
          </cell>
          <cell r="BS207" t="str">
            <v/>
          </cell>
          <cell r="BT207" t="str">
            <v/>
          </cell>
          <cell r="BU207" t="str">
            <v/>
          </cell>
          <cell r="BV207" t="str">
            <v/>
          </cell>
          <cell r="BW207" t="str">
            <v/>
          </cell>
          <cell r="BX207" t="str">
            <v>A0030080</v>
          </cell>
          <cell r="BY207">
            <v>80</v>
          </cell>
          <cell r="BZ207" t="str">
            <v>A0040010</v>
          </cell>
          <cell r="CA207">
            <v>80</v>
          </cell>
          <cell r="CB207" t="str">
            <v>A0070020</v>
          </cell>
          <cell r="CC207">
            <v>80</v>
          </cell>
          <cell r="CD207" t="str">
            <v/>
          </cell>
          <cell r="CE207" t="str">
            <v/>
          </cell>
          <cell r="CF207" t="str">
            <v/>
          </cell>
          <cell r="CG207" t="str">
            <v/>
          </cell>
          <cell r="CH207" t="str">
            <v/>
          </cell>
          <cell r="CI207" t="str">
            <v/>
          </cell>
          <cell r="CJ207" t="str">
            <v/>
          </cell>
          <cell r="CK207" t="str">
            <v/>
          </cell>
          <cell r="CL207" t="str">
            <v/>
          </cell>
          <cell r="CM207" t="str">
            <v/>
          </cell>
          <cell r="CN207" t="str">
            <v/>
          </cell>
          <cell r="CO207" t="str">
            <v/>
          </cell>
          <cell r="CP207" t="str">
            <v/>
          </cell>
          <cell r="CQ207" t="str">
            <v/>
          </cell>
          <cell r="CR207" t="str">
            <v/>
          </cell>
          <cell r="CS207" t="str">
            <v>Nota 1: Este solo es un Análisis de Precios Unitario de referencia. De ser necesario, se debe ajustar a las particularidades de cada proyecto.
Nota 2: Cuando se trate de Análisis de precios unitarios correspondientes a ítems de la propuesta económica apro</v>
          </cell>
          <cell r="CT207" t="str">
            <v>A</v>
          </cell>
        </row>
        <row r="208">
          <cell r="C208" t="str">
            <v>450,6</v>
          </cell>
          <cell r="D208" t="str">
            <v>m3</v>
          </cell>
          <cell r="E208" t="str">
            <v>MEZCLA GRUESA EN CALIENTE TIPO MGC‐38  . NO INCLUYE SUMINISTRO DE CEMENTO ASFÁLTICO NI LLENATE MINERAL)
(Aplicado para mezcla MGC-38 elaborada en planta móvil. Incluye agregados, producción, transporte, extendido y compactación. No incluye cemento asfálti</v>
          </cell>
          <cell r="F208" t="str">
            <v>HERMENINV</v>
          </cell>
          <cell r="G208">
            <v>0.05</v>
          </cell>
          <cell r="H208" t="str">
            <v>C0010140</v>
          </cell>
          <cell r="I208">
            <v>0.1</v>
          </cell>
          <cell r="J208" t="str">
            <v>C0010230</v>
          </cell>
          <cell r="K208">
            <v>0.1</v>
          </cell>
          <cell r="L208" t="str">
            <v>C0010211</v>
          </cell>
          <cell r="M208">
            <v>0.1</v>
          </cell>
          <cell r="N208" t="str">
            <v>C0010660</v>
          </cell>
          <cell r="O208">
            <v>0.1</v>
          </cell>
          <cell r="P208" t="str">
            <v>C0010958</v>
          </cell>
          <cell r="Q208">
            <v>0.1</v>
          </cell>
          <cell r="R208" t="str">
            <v>C0010910</v>
          </cell>
          <cell r="S208">
            <v>0.1</v>
          </cell>
          <cell r="T208" t="str">
            <v/>
          </cell>
          <cell r="U208" t="str">
            <v/>
          </cell>
          <cell r="V208" t="str">
            <v/>
          </cell>
          <cell r="W208" t="str">
            <v/>
          </cell>
          <cell r="X208" t="str">
            <v/>
          </cell>
          <cell r="Y208" t="str">
            <v/>
          </cell>
          <cell r="Z208" t="str">
            <v/>
          </cell>
          <cell r="AA208" t="str">
            <v/>
          </cell>
          <cell r="AB208" t="str">
            <v/>
          </cell>
          <cell r="AC208" t="str">
            <v/>
          </cell>
          <cell r="AD208" t="str">
            <v/>
          </cell>
          <cell r="AE208" t="str">
            <v/>
          </cell>
          <cell r="AF208" t="str">
            <v/>
          </cell>
          <cell r="AG208" t="str">
            <v/>
          </cell>
          <cell r="AH208" t="str">
            <v>B0033096</v>
          </cell>
          <cell r="AI208">
            <v>1.3</v>
          </cell>
          <cell r="AJ208" t="str">
            <v/>
          </cell>
          <cell r="AK208" t="str">
            <v/>
          </cell>
          <cell r="AL208" t="str">
            <v/>
          </cell>
          <cell r="AM208" t="str">
            <v/>
          </cell>
          <cell r="AN208" t="str">
            <v/>
          </cell>
          <cell r="AO208" t="str">
            <v/>
          </cell>
          <cell r="AP208" t="str">
            <v/>
          </cell>
          <cell r="AQ208" t="str">
            <v/>
          </cell>
          <cell r="AR208" t="str">
            <v/>
          </cell>
          <cell r="AS208" t="str">
            <v/>
          </cell>
          <cell r="AT208" t="str">
            <v/>
          </cell>
          <cell r="AU208" t="str">
            <v/>
          </cell>
          <cell r="AV208" t="str">
            <v/>
          </cell>
          <cell r="AW208" t="str">
            <v/>
          </cell>
          <cell r="AX208" t="str">
            <v/>
          </cell>
          <cell r="AY208" t="str">
            <v/>
          </cell>
          <cell r="AZ208" t="str">
            <v/>
          </cell>
          <cell r="BA208" t="str">
            <v/>
          </cell>
          <cell r="BB208" t="str">
            <v/>
          </cell>
          <cell r="BC208" t="str">
            <v/>
          </cell>
          <cell r="BD208" t="str">
            <v/>
          </cell>
          <cell r="BE208" t="str">
            <v/>
          </cell>
          <cell r="BF208" t="str">
            <v/>
          </cell>
          <cell r="BG208" t="str">
            <v/>
          </cell>
          <cell r="BH208" t="str">
            <v/>
          </cell>
          <cell r="BI208" t="str">
            <v/>
          </cell>
          <cell r="BJ208" t="str">
            <v/>
          </cell>
          <cell r="BK208" t="str">
            <v/>
          </cell>
          <cell r="BL208"/>
          <cell r="BM208"/>
          <cell r="BN208" t="str">
            <v>T0010400</v>
          </cell>
          <cell r="BO208">
            <v>1.3</v>
          </cell>
          <cell r="BP208" t="str">
            <v/>
          </cell>
          <cell r="BQ208" t="str">
            <v/>
          </cell>
          <cell r="BR208" t="str">
            <v/>
          </cell>
          <cell r="BS208" t="str">
            <v/>
          </cell>
          <cell r="BT208" t="str">
            <v/>
          </cell>
          <cell r="BU208" t="str">
            <v/>
          </cell>
          <cell r="BV208" t="str">
            <v/>
          </cell>
          <cell r="BW208" t="str">
            <v/>
          </cell>
          <cell r="BX208" t="str">
            <v>A0030080</v>
          </cell>
          <cell r="BY208">
            <v>80</v>
          </cell>
          <cell r="BZ208" t="str">
            <v>A0040010</v>
          </cell>
          <cell r="CA208">
            <v>80</v>
          </cell>
          <cell r="CB208" t="str">
            <v>A0070020</v>
          </cell>
          <cell r="CC208">
            <v>80</v>
          </cell>
          <cell r="CD208" t="str">
            <v/>
          </cell>
          <cell r="CE208" t="str">
            <v/>
          </cell>
          <cell r="CF208" t="str">
            <v/>
          </cell>
          <cell r="CG208" t="str">
            <v/>
          </cell>
          <cell r="CH208" t="str">
            <v/>
          </cell>
          <cell r="CI208" t="str">
            <v/>
          </cell>
          <cell r="CJ208" t="str">
            <v/>
          </cell>
          <cell r="CK208" t="str">
            <v/>
          </cell>
          <cell r="CL208" t="str">
            <v/>
          </cell>
          <cell r="CM208" t="str">
            <v/>
          </cell>
          <cell r="CN208" t="str">
            <v/>
          </cell>
          <cell r="CO208" t="str">
            <v/>
          </cell>
          <cell r="CP208" t="str">
            <v/>
          </cell>
          <cell r="CQ208" t="str">
            <v/>
          </cell>
          <cell r="CR208" t="str">
            <v/>
          </cell>
          <cell r="CS208" t="str">
            <v>Nota 1: Este solo es un Análisis de Precios Unitario de referencia. De ser necesario, se debe ajustar a las particularidades de cada proyecto.
Nota 2: Cuando se trate de Análisis de precios unitarios correspondientes a ítems de la propuesta económica apro</v>
          </cell>
          <cell r="CT208" t="str">
            <v>A</v>
          </cell>
        </row>
        <row r="209">
          <cell r="C209" t="str">
            <v>450,7</v>
          </cell>
          <cell r="D209" t="str">
            <v>m3</v>
          </cell>
          <cell r="E209" t="str">
            <v xml:space="preserve">MEZCLA GRUESA EN CALIENTE TIPO MGC‐25. NO INCLUYE SUMINISTRO DE CEMENTO ASFÁLTICO NI LLENATE MINERAL
(Aplicado para mezcla MGC-25 elaborada en planta móvil. Incluye agregados, producción, transporte, extendido y compactación. No incluye cemento asfáltico </v>
          </cell>
          <cell r="F209" t="str">
            <v>HERMENINV</v>
          </cell>
          <cell r="G209">
            <v>0.05</v>
          </cell>
          <cell r="H209" t="str">
            <v>C0010140</v>
          </cell>
          <cell r="I209">
            <v>0.1</v>
          </cell>
          <cell r="J209" t="str">
            <v>C0010230</v>
          </cell>
          <cell r="K209">
            <v>0.1</v>
          </cell>
          <cell r="L209" t="str">
            <v>C0010211</v>
          </cell>
          <cell r="M209">
            <v>0.1</v>
          </cell>
          <cell r="N209" t="str">
            <v>C0010660</v>
          </cell>
          <cell r="O209">
            <v>0.1</v>
          </cell>
          <cell r="P209" t="str">
            <v>C0010958</v>
          </cell>
          <cell r="Q209">
            <v>0.1</v>
          </cell>
          <cell r="R209" t="str">
            <v>C0010910</v>
          </cell>
          <cell r="S209">
            <v>0.1</v>
          </cell>
          <cell r="T209" t="str">
            <v/>
          </cell>
          <cell r="U209" t="str">
            <v/>
          </cell>
          <cell r="V209" t="str">
            <v/>
          </cell>
          <cell r="W209" t="str">
            <v/>
          </cell>
          <cell r="X209" t="str">
            <v/>
          </cell>
          <cell r="Y209" t="str">
            <v/>
          </cell>
          <cell r="Z209" t="str">
            <v/>
          </cell>
          <cell r="AA209" t="str">
            <v/>
          </cell>
          <cell r="AB209" t="str">
            <v/>
          </cell>
          <cell r="AC209" t="str">
            <v/>
          </cell>
          <cell r="AD209" t="str">
            <v/>
          </cell>
          <cell r="AE209" t="str">
            <v/>
          </cell>
          <cell r="AF209" t="str">
            <v/>
          </cell>
          <cell r="AG209" t="str">
            <v/>
          </cell>
          <cell r="AH209" t="str">
            <v>B0033096</v>
          </cell>
          <cell r="AI209">
            <v>1.3</v>
          </cell>
          <cell r="AJ209" t="str">
            <v/>
          </cell>
          <cell r="AK209" t="str">
            <v/>
          </cell>
          <cell r="AL209" t="str">
            <v/>
          </cell>
          <cell r="AM209" t="str">
            <v/>
          </cell>
          <cell r="AN209" t="str">
            <v/>
          </cell>
          <cell r="AO209" t="str">
            <v/>
          </cell>
          <cell r="AP209" t="str">
            <v/>
          </cell>
          <cell r="AQ209" t="str">
            <v/>
          </cell>
          <cell r="AR209" t="str">
            <v/>
          </cell>
          <cell r="AS209" t="str">
            <v/>
          </cell>
          <cell r="AT209" t="str">
            <v/>
          </cell>
          <cell r="AU209" t="str">
            <v/>
          </cell>
          <cell r="AV209" t="str">
            <v/>
          </cell>
          <cell r="AW209" t="str">
            <v/>
          </cell>
          <cell r="AX209" t="str">
            <v/>
          </cell>
          <cell r="AY209" t="str">
            <v/>
          </cell>
          <cell r="AZ209" t="str">
            <v/>
          </cell>
          <cell r="BA209" t="str">
            <v/>
          </cell>
          <cell r="BB209" t="str">
            <v/>
          </cell>
          <cell r="BC209" t="str">
            <v/>
          </cell>
          <cell r="BD209" t="str">
            <v/>
          </cell>
          <cell r="BE209" t="str">
            <v/>
          </cell>
          <cell r="BF209" t="str">
            <v/>
          </cell>
          <cell r="BG209" t="str">
            <v/>
          </cell>
          <cell r="BH209" t="str">
            <v/>
          </cell>
          <cell r="BI209" t="str">
            <v/>
          </cell>
          <cell r="BJ209" t="str">
            <v/>
          </cell>
          <cell r="BK209" t="str">
            <v/>
          </cell>
          <cell r="BL209"/>
          <cell r="BM209"/>
          <cell r="BN209" t="str">
            <v>T0010400</v>
          </cell>
          <cell r="BO209">
            <v>1.3</v>
          </cell>
          <cell r="BP209" t="str">
            <v/>
          </cell>
          <cell r="BQ209" t="str">
            <v/>
          </cell>
          <cell r="BR209" t="str">
            <v/>
          </cell>
          <cell r="BS209" t="str">
            <v/>
          </cell>
          <cell r="BT209" t="str">
            <v/>
          </cell>
          <cell r="BU209" t="str">
            <v/>
          </cell>
          <cell r="BV209" t="str">
            <v/>
          </cell>
          <cell r="BW209" t="str">
            <v/>
          </cell>
          <cell r="BX209" t="str">
            <v>A0030080</v>
          </cell>
          <cell r="BY209">
            <v>80</v>
          </cell>
          <cell r="BZ209" t="str">
            <v>A0040010</v>
          </cell>
          <cell r="CA209">
            <v>80</v>
          </cell>
          <cell r="CB209" t="str">
            <v>A0070020</v>
          </cell>
          <cell r="CC209">
            <v>80</v>
          </cell>
          <cell r="CD209" t="str">
            <v/>
          </cell>
          <cell r="CE209" t="str">
            <v/>
          </cell>
          <cell r="CF209" t="str">
            <v/>
          </cell>
          <cell r="CG209" t="str">
            <v/>
          </cell>
          <cell r="CH209" t="str">
            <v/>
          </cell>
          <cell r="CI209" t="str">
            <v/>
          </cell>
          <cell r="CJ209" t="str">
            <v/>
          </cell>
          <cell r="CK209" t="str">
            <v/>
          </cell>
          <cell r="CL209" t="str">
            <v/>
          </cell>
          <cell r="CM209" t="str">
            <v/>
          </cell>
          <cell r="CN209" t="str">
            <v/>
          </cell>
          <cell r="CO209" t="str">
            <v/>
          </cell>
          <cell r="CP209" t="str">
            <v/>
          </cell>
          <cell r="CQ209" t="str">
            <v/>
          </cell>
          <cell r="CR209" t="str">
            <v/>
          </cell>
          <cell r="CS209" t="str">
            <v>Nota 1: Este solo es un Análisis de Precios Unitario de referencia. De ser necesario, se debe ajustar a las particularidades de cada proyecto.
Nota 2: Cuando se trate de Análisis de precios unitarios correspondientes a ítems de la propuesta económica apro</v>
          </cell>
          <cell r="CT209" t="str">
            <v>A</v>
          </cell>
        </row>
        <row r="210">
          <cell r="C210" t="str">
            <v>450,8</v>
          </cell>
          <cell r="D210" t="str">
            <v>m3</v>
          </cell>
          <cell r="E210" t="str">
            <v>MEZCLA DE ALTO MÓDULO MAM‐25 
(Aplicado para mezcla MAM-25 (alta rigidez) adquirida en planta. Incluye transporte en volqueta  (hasta 30 km), colocación, nivelación y compactación en caliente.)</v>
          </cell>
          <cell r="F210" t="str">
            <v>HERMENINV</v>
          </cell>
          <cell r="G210">
            <v>0.1</v>
          </cell>
          <cell r="H210" t="str">
            <v>C0010230</v>
          </cell>
          <cell r="I210">
            <v>6.6666666666666666E-2</v>
          </cell>
          <cell r="J210" t="str">
            <v>C0010211</v>
          </cell>
          <cell r="K210">
            <v>6.6666666666666666E-2</v>
          </cell>
          <cell r="L210" t="str">
            <v>C0010910</v>
          </cell>
          <cell r="M210">
            <v>6.6666666666666666E-2</v>
          </cell>
          <cell r="N210" t="str">
            <v/>
          </cell>
          <cell r="O210" t="str">
            <v/>
          </cell>
          <cell r="P210" t="str">
            <v/>
          </cell>
          <cell r="Q210" t="str">
            <v/>
          </cell>
          <cell r="R210" t="str">
            <v/>
          </cell>
          <cell r="S210" t="str">
            <v/>
          </cell>
          <cell r="T210" t="str">
            <v/>
          </cell>
          <cell r="U210" t="str">
            <v/>
          </cell>
          <cell r="V210" t="str">
            <v/>
          </cell>
          <cell r="W210" t="str">
            <v/>
          </cell>
          <cell r="X210" t="str">
            <v/>
          </cell>
          <cell r="Y210" t="str">
            <v/>
          </cell>
          <cell r="Z210" t="str">
            <v/>
          </cell>
          <cell r="AA210" t="str">
            <v/>
          </cell>
          <cell r="AB210" t="str">
            <v/>
          </cell>
          <cell r="AC210" t="str">
            <v/>
          </cell>
          <cell r="AD210" t="str">
            <v/>
          </cell>
          <cell r="AE210" t="str">
            <v/>
          </cell>
          <cell r="AF210" t="str">
            <v/>
          </cell>
          <cell r="AG210" t="str">
            <v/>
          </cell>
          <cell r="AH210" t="str">
            <v>B0014521</v>
          </cell>
          <cell r="AI210">
            <v>1.25</v>
          </cell>
          <cell r="AJ210" t="str">
            <v/>
          </cell>
          <cell r="AK210" t="str">
            <v/>
          </cell>
          <cell r="AL210" t="str">
            <v/>
          </cell>
          <cell r="AM210" t="str">
            <v/>
          </cell>
          <cell r="AN210" t="str">
            <v/>
          </cell>
          <cell r="AO210" t="str">
            <v/>
          </cell>
          <cell r="AP210" t="str">
            <v/>
          </cell>
          <cell r="AQ210" t="str">
            <v/>
          </cell>
          <cell r="AR210" t="str">
            <v/>
          </cell>
          <cell r="AS210" t="str">
            <v/>
          </cell>
          <cell r="AT210" t="str">
            <v/>
          </cell>
          <cell r="AU210" t="str">
            <v/>
          </cell>
          <cell r="AV210" t="str">
            <v/>
          </cell>
          <cell r="AW210" t="str">
            <v/>
          </cell>
          <cell r="AX210" t="str">
            <v/>
          </cell>
          <cell r="AY210" t="str">
            <v/>
          </cell>
          <cell r="AZ210" t="str">
            <v/>
          </cell>
          <cell r="BA210" t="str">
            <v/>
          </cell>
          <cell r="BB210" t="str">
            <v/>
          </cell>
          <cell r="BC210" t="str">
            <v/>
          </cell>
          <cell r="BD210" t="str">
            <v/>
          </cell>
          <cell r="BE210" t="str">
            <v/>
          </cell>
          <cell r="BF210" t="str">
            <v/>
          </cell>
          <cell r="BG210" t="str">
            <v/>
          </cell>
          <cell r="BH210" t="str">
            <v/>
          </cell>
          <cell r="BI210" t="str">
            <v/>
          </cell>
          <cell r="BJ210" t="str">
            <v/>
          </cell>
          <cell r="BK210" t="str">
            <v/>
          </cell>
          <cell r="BL210"/>
          <cell r="BM210"/>
          <cell r="BN210" t="str">
            <v>T0010065</v>
          </cell>
          <cell r="BO210">
            <v>1.25</v>
          </cell>
          <cell r="BP210" t="str">
            <v/>
          </cell>
          <cell r="BQ210" t="str">
            <v/>
          </cell>
          <cell r="BR210" t="str">
            <v/>
          </cell>
          <cell r="BS210" t="str">
            <v/>
          </cell>
          <cell r="BT210" t="str">
            <v/>
          </cell>
          <cell r="BU210" t="str">
            <v/>
          </cell>
          <cell r="BV210" t="str">
            <v/>
          </cell>
          <cell r="BW210" t="str">
            <v/>
          </cell>
          <cell r="BX210" t="str">
            <v>A0030080</v>
          </cell>
          <cell r="BY210">
            <v>120</v>
          </cell>
          <cell r="BZ210" t="str">
            <v>A0040010</v>
          </cell>
          <cell r="CA210">
            <v>120</v>
          </cell>
          <cell r="CB210" t="str">
            <v>A0070020</v>
          </cell>
          <cell r="CC210">
            <v>120</v>
          </cell>
          <cell r="CD210" t="str">
            <v/>
          </cell>
          <cell r="CE210" t="str">
            <v/>
          </cell>
          <cell r="CF210" t="str">
            <v/>
          </cell>
          <cell r="CG210" t="str">
            <v/>
          </cell>
          <cell r="CH210" t="str">
            <v/>
          </cell>
          <cell r="CI210" t="str">
            <v/>
          </cell>
          <cell r="CJ210" t="str">
            <v/>
          </cell>
          <cell r="CK210" t="str">
            <v/>
          </cell>
          <cell r="CL210" t="str">
            <v/>
          </cell>
          <cell r="CM210" t="str">
            <v/>
          </cell>
          <cell r="CN210" t="str">
            <v/>
          </cell>
          <cell r="CO210" t="str">
            <v/>
          </cell>
          <cell r="CP210" t="str">
            <v/>
          </cell>
          <cell r="CQ210" t="str">
            <v/>
          </cell>
          <cell r="CR210" t="str">
            <v/>
          </cell>
          <cell r="CS210" t="str">
            <v>Nota 1: Este solo es un Análisis de Precios Unitario de referencia. De ser necesario, se debe ajustar a las particularidades de cada proyecto.
Nota 2: Cuando se trate de Análisis de precios unitarios correspondientes a ítems de la propuesta económica apro</v>
          </cell>
          <cell r="CT210" t="str">
            <v>A</v>
          </cell>
        </row>
        <row r="211">
          <cell r="C211" t="str">
            <v>451,1</v>
          </cell>
          <cell r="D211" t="str">
            <v>m3</v>
          </cell>
          <cell r="E211" t="str">
            <v>MEZCLA ABIERTA EN CALIENTE TIPO MAC‐75. NO INCLUYE SUMINISTRO DE CEMENTO ASFÁLTICO
(Aplicado para mezcla abierta drenante tipo MAC-75. Incluye agregados, producción en planta móvil, transporte, extendido y compactación. No incluye cemento asfáltico ni lle</v>
          </cell>
          <cell r="F211" t="str">
            <v>HERMENINV</v>
          </cell>
          <cell r="G211">
            <v>0.1</v>
          </cell>
          <cell r="H211" t="str">
            <v>C0010140</v>
          </cell>
          <cell r="I211">
            <v>0.1</v>
          </cell>
          <cell r="J211" t="str">
            <v>C0010211</v>
          </cell>
          <cell r="K211">
            <v>0.1</v>
          </cell>
          <cell r="L211" t="str">
            <v>C0010660</v>
          </cell>
          <cell r="M211">
            <v>0.1</v>
          </cell>
          <cell r="N211" t="str">
            <v>C0010960</v>
          </cell>
          <cell r="O211">
            <v>0.1</v>
          </cell>
          <cell r="P211" t="str">
            <v>C0010910</v>
          </cell>
          <cell r="Q211">
            <v>0.1</v>
          </cell>
          <cell r="R211" t="str">
            <v/>
          </cell>
          <cell r="S211" t="str">
            <v/>
          </cell>
          <cell r="T211" t="str">
            <v/>
          </cell>
          <cell r="U211" t="str">
            <v/>
          </cell>
          <cell r="V211" t="str">
            <v/>
          </cell>
          <cell r="W211" t="str">
            <v/>
          </cell>
          <cell r="X211" t="str">
            <v/>
          </cell>
          <cell r="Y211" t="str">
            <v/>
          </cell>
          <cell r="Z211" t="str">
            <v/>
          </cell>
          <cell r="AA211" t="str">
            <v/>
          </cell>
          <cell r="AB211" t="str">
            <v/>
          </cell>
          <cell r="AC211" t="str">
            <v/>
          </cell>
          <cell r="AD211" t="str">
            <v/>
          </cell>
          <cell r="AE211" t="str">
            <v/>
          </cell>
          <cell r="AF211" t="str">
            <v/>
          </cell>
          <cell r="AG211" t="str">
            <v/>
          </cell>
          <cell r="AH211" t="str">
            <v>B0033096</v>
          </cell>
          <cell r="AI211">
            <v>1.3</v>
          </cell>
          <cell r="AJ211" t="str">
            <v/>
          </cell>
          <cell r="AK211" t="str">
            <v/>
          </cell>
          <cell r="AL211" t="str">
            <v/>
          </cell>
          <cell r="AM211" t="str">
            <v/>
          </cell>
          <cell r="AN211" t="str">
            <v/>
          </cell>
          <cell r="AO211" t="str">
            <v/>
          </cell>
          <cell r="AP211" t="str">
            <v/>
          </cell>
          <cell r="AQ211" t="str">
            <v/>
          </cell>
          <cell r="AR211" t="str">
            <v/>
          </cell>
          <cell r="AS211" t="str">
            <v/>
          </cell>
          <cell r="AT211" t="str">
            <v/>
          </cell>
          <cell r="AU211" t="str">
            <v/>
          </cell>
          <cell r="AV211" t="str">
            <v/>
          </cell>
          <cell r="AW211" t="str">
            <v/>
          </cell>
          <cell r="AX211" t="str">
            <v/>
          </cell>
          <cell r="AY211" t="str">
            <v/>
          </cell>
          <cell r="AZ211" t="str">
            <v/>
          </cell>
          <cell r="BA211" t="str">
            <v/>
          </cell>
          <cell r="BB211" t="str">
            <v/>
          </cell>
          <cell r="BC211" t="str">
            <v/>
          </cell>
          <cell r="BD211" t="str">
            <v/>
          </cell>
          <cell r="BE211" t="str">
            <v/>
          </cell>
          <cell r="BF211" t="str">
            <v/>
          </cell>
          <cell r="BG211" t="str">
            <v/>
          </cell>
          <cell r="BH211" t="str">
            <v/>
          </cell>
          <cell r="BI211" t="str">
            <v/>
          </cell>
          <cell r="BJ211" t="str">
            <v/>
          </cell>
          <cell r="BK211" t="str">
            <v/>
          </cell>
          <cell r="BL211"/>
          <cell r="BM211"/>
          <cell r="BN211" t="str">
            <v>T0010400</v>
          </cell>
          <cell r="BO211">
            <v>1.3</v>
          </cell>
          <cell r="BP211" t="str">
            <v/>
          </cell>
          <cell r="BQ211" t="str">
            <v/>
          </cell>
          <cell r="BR211" t="str">
            <v/>
          </cell>
          <cell r="BS211" t="str">
            <v/>
          </cell>
          <cell r="BT211" t="str">
            <v/>
          </cell>
          <cell r="BU211" t="str">
            <v/>
          </cell>
          <cell r="BV211" t="str">
            <v/>
          </cell>
          <cell r="BW211" t="str">
            <v/>
          </cell>
          <cell r="BX211" t="str">
            <v>A0030080</v>
          </cell>
          <cell r="BY211">
            <v>80</v>
          </cell>
          <cell r="BZ211" t="str">
            <v>A0040010</v>
          </cell>
          <cell r="CA211">
            <v>80</v>
          </cell>
          <cell r="CB211" t="str">
            <v>A0070020</v>
          </cell>
          <cell r="CC211">
            <v>80</v>
          </cell>
          <cell r="CD211" t="str">
            <v/>
          </cell>
          <cell r="CE211" t="str">
            <v/>
          </cell>
          <cell r="CF211" t="str">
            <v/>
          </cell>
          <cell r="CG211" t="str">
            <v/>
          </cell>
          <cell r="CH211" t="str">
            <v/>
          </cell>
          <cell r="CI211" t="str">
            <v/>
          </cell>
          <cell r="CJ211" t="str">
            <v/>
          </cell>
          <cell r="CK211" t="str">
            <v/>
          </cell>
          <cell r="CL211" t="str">
            <v/>
          </cell>
          <cell r="CM211" t="str">
            <v/>
          </cell>
          <cell r="CN211" t="str">
            <v/>
          </cell>
          <cell r="CO211" t="str">
            <v/>
          </cell>
          <cell r="CP211" t="str">
            <v/>
          </cell>
          <cell r="CQ211" t="str">
            <v/>
          </cell>
          <cell r="CR211" t="str">
            <v/>
          </cell>
          <cell r="CS211" t="str">
            <v>Nota 1: Este solo es un Análisis de Precios Unitario de referencia. De ser necesario, se debe ajustar a las particularidades de cada proyecto.
Nota 2: Cuando se trate de Análisis de precios unitarios correspondientes a ítems de la propuesta económica apro</v>
          </cell>
          <cell r="CT211" t="str">
            <v>A</v>
          </cell>
        </row>
        <row r="212">
          <cell r="C212" t="str">
            <v>451,2</v>
          </cell>
          <cell r="D212" t="str">
            <v>m3</v>
          </cell>
          <cell r="E212" t="str">
            <v>MEZCLA ABIERTA EN CALIENTE TIPO MAC‐63 
(Aplicado para mezcla abierta drenante tipo MAC-63. Incluye agregados, producción en planta móvil, transporte, extendido y compactación. No incluye cemento asfáltico ni llenantes minerales.)</v>
          </cell>
          <cell r="F212" t="str">
            <v>HERMENINV</v>
          </cell>
          <cell r="G212">
            <v>0.1</v>
          </cell>
          <cell r="H212" t="str">
            <v>C0010140</v>
          </cell>
          <cell r="I212">
            <v>0.1</v>
          </cell>
          <cell r="J212" t="str">
            <v>C0010211</v>
          </cell>
          <cell r="K212">
            <v>0.1</v>
          </cell>
          <cell r="L212" t="str">
            <v>C0010660</v>
          </cell>
          <cell r="M212">
            <v>0.1</v>
          </cell>
          <cell r="N212" t="str">
            <v>C0010960</v>
          </cell>
          <cell r="O212">
            <v>0.1</v>
          </cell>
          <cell r="P212" t="str">
            <v>C0010910</v>
          </cell>
          <cell r="Q212">
            <v>0.1</v>
          </cell>
          <cell r="R212" t="str">
            <v/>
          </cell>
          <cell r="S212" t="str">
            <v/>
          </cell>
          <cell r="T212" t="str">
            <v/>
          </cell>
          <cell r="U212" t="str">
            <v/>
          </cell>
          <cell r="V212" t="str">
            <v/>
          </cell>
          <cell r="W212" t="str">
            <v/>
          </cell>
          <cell r="X212" t="str">
            <v/>
          </cell>
          <cell r="Y212" t="str">
            <v/>
          </cell>
          <cell r="Z212" t="str">
            <v/>
          </cell>
          <cell r="AA212" t="str">
            <v/>
          </cell>
          <cell r="AB212" t="str">
            <v/>
          </cell>
          <cell r="AC212" t="str">
            <v/>
          </cell>
          <cell r="AD212" t="str">
            <v/>
          </cell>
          <cell r="AE212" t="str">
            <v/>
          </cell>
          <cell r="AF212" t="str">
            <v/>
          </cell>
          <cell r="AG212" t="str">
            <v/>
          </cell>
          <cell r="AH212" t="str">
            <v>B0033096</v>
          </cell>
          <cell r="AI212">
            <v>1.4</v>
          </cell>
          <cell r="AJ212" t="str">
            <v/>
          </cell>
          <cell r="AK212" t="str">
            <v/>
          </cell>
          <cell r="AL212" t="str">
            <v/>
          </cell>
          <cell r="AM212" t="str">
            <v/>
          </cell>
          <cell r="AN212" t="str">
            <v/>
          </cell>
          <cell r="AO212" t="str">
            <v/>
          </cell>
          <cell r="AP212" t="str">
            <v/>
          </cell>
          <cell r="AQ212" t="str">
            <v/>
          </cell>
          <cell r="AR212" t="str">
            <v/>
          </cell>
          <cell r="AS212" t="str">
            <v/>
          </cell>
          <cell r="AT212" t="str">
            <v/>
          </cell>
          <cell r="AU212" t="str">
            <v/>
          </cell>
          <cell r="AV212" t="str">
            <v/>
          </cell>
          <cell r="AW212" t="str">
            <v/>
          </cell>
          <cell r="AX212" t="str">
            <v/>
          </cell>
          <cell r="AY212" t="str">
            <v/>
          </cell>
          <cell r="AZ212" t="str">
            <v/>
          </cell>
          <cell r="BA212" t="str">
            <v/>
          </cell>
          <cell r="BB212" t="str">
            <v/>
          </cell>
          <cell r="BC212" t="str">
            <v/>
          </cell>
          <cell r="BD212" t="str">
            <v/>
          </cell>
          <cell r="BE212" t="str">
            <v/>
          </cell>
          <cell r="BF212" t="str">
            <v/>
          </cell>
          <cell r="BG212" t="str">
            <v/>
          </cell>
          <cell r="BH212" t="str">
            <v/>
          </cell>
          <cell r="BI212" t="str">
            <v/>
          </cell>
          <cell r="BJ212" t="str">
            <v/>
          </cell>
          <cell r="BK212" t="str">
            <v/>
          </cell>
          <cell r="BL212"/>
          <cell r="BM212"/>
          <cell r="BN212" t="str">
            <v>T0010400</v>
          </cell>
          <cell r="BO212">
            <v>1.4</v>
          </cell>
          <cell r="BP212" t="str">
            <v/>
          </cell>
          <cell r="BQ212" t="str">
            <v/>
          </cell>
          <cell r="BR212" t="str">
            <v/>
          </cell>
          <cell r="BS212" t="str">
            <v/>
          </cell>
          <cell r="BT212" t="str">
            <v/>
          </cell>
          <cell r="BU212" t="str">
            <v/>
          </cell>
          <cell r="BV212" t="str">
            <v/>
          </cell>
          <cell r="BW212" t="str">
            <v/>
          </cell>
          <cell r="BX212" t="str">
            <v>A0030080</v>
          </cell>
          <cell r="BY212">
            <v>80</v>
          </cell>
          <cell r="BZ212" t="str">
            <v>A0040010</v>
          </cell>
          <cell r="CA212">
            <v>80</v>
          </cell>
          <cell r="CB212" t="str">
            <v>A0070020</v>
          </cell>
          <cell r="CC212">
            <v>80</v>
          </cell>
          <cell r="CD212" t="str">
            <v/>
          </cell>
          <cell r="CE212" t="str">
            <v/>
          </cell>
          <cell r="CF212" t="str">
            <v/>
          </cell>
          <cell r="CG212" t="str">
            <v/>
          </cell>
          <cell r="CH212" t="str">
            <v/>
          </cell>
          <cell r="CI212" t="str">
            <v/>
          </cell>
          <cell r="CJ212" t="str">
            <v/>
          </cell>
          <cell r="CK212" t="str">
            <v/>
          </cell>
          <cell r="CL212" t="str">
            <v/>
          </cell>
          <cell r="CM212" t="str">
            <v/>
          </cell>
          <cell r="CN212" t="str">
            <v/>
          </cell>
          <cell r="CO212" t="str">
            <v/>
          </cell>
          <cell r="CP212" t="str">
            <v/>
          </cell>
          <cell r="CQ212" t="str">
            <v/>
          </cell>
          <cell r="CR212" t="str">
            <v/>
          </cell>
          <cell r="CS212" t="str">
            <v>Nota 1: Este solo es un Análisis de Precios Unitario de referencia. De ser necesario, se debe ajustar a las particularidades de cada proyecto.
Nota 2: Cuando se trate de Análisis de precios unitarios correspondientes a ítems de la propuesta económica apro</v>
          </cell>
          <cell r="CT212" t="str">
            <v>A</v>
          </cell>
        </row>
        <row r="213">
          <cell r="C213" t="str">
            <v>451,3</v>
          </cell>
          <cell r="D213" t="str">
            <v>m3</v>
          </cell>
          <cell r="E213" t="str">
            <v>MEZCLA ABIERTA EN CALIENTE TIPO MAC‐50  
(Aplicado para mezcla abierta drenante tipo MAC-50. Incluye agregados, producción en planta móvil, transporte, extendido y compactación. No incluye cemento asfáltico ni llenantes minerales.)</v>
          </cell>
          <cell r="F213" t="str">
            <v>HERMENINV</v>
          </cell>
          <cell r="G213">
            <v>0.1</v>
          </cell>
          <cell r="H213" t="str">
            <v>C0010140</v>
          </cell>
          <cell r="I213">
            <v>0.1</v>
          </cell>
          <cell r="J213" t="str">
            <v>C0010211</v>
          </cell>
          <cell r="K213">
            <v>0.1</v>
          </cell>
          <cell r="L213" t="str">
            <v>C0010660</v>
          </cell>
          <cell r="M213">
            <v>0.1</v>
          </cell>
          <cell r="N213" t="str">
            <v>C0010960</v>
          </cell>
          <cell r="O213">
            <v>0.1</v>
          </cell>
          <cell r="P213" t="str">
            <v>C0010910</v>
          </cell>
          <cell r="Q213">
            <v>0.1</v>
          </cell>
          <cell r="R213" t="str">
            <v/>
          </cell>
          <cell r="S213" t="str">
            <v/>
          </cell>
          <cell r="T213" t="str">
            <v/>
          </cell>
          <cell r="U213" t="str">
            <v/>
          </cell>
          <cell r="V213" t="str">
            <v/>
          </cell>
          <cell r="W213" t="str">
            <v/>
          </cell>
          <cell r="X213" t="str">
            <v/>
          </cell>
          <cell r="Y213" t="str">
            <v/>
          </cell>
          <cell r="Z213" t="str">
            <v/>
          </cell>
          <cell r="AA213" t="str">
            <v/>
          </cell>
          <cell r="AB213" t="str">
            <v/>
          </cell>
          <cell r="AC213" t="str">
            <v/>
          </cell>
          <cell r="AD213" t="str">
            <v/>
          </cell>
          <cell r="AE213" t="str">
            <v/>
          </cell>
          <cell r="AF213" t="str">
            <v/>
          </cell>
          <cell r="AG213" t="str">
            <v/>
          </cell>
          <cell r="AH213" t="str">
            <v>B0033096</v>
          </cell>
          <cell r="AI213">
            <v>1.4</v>
          </cell>
          <cell r="AJ213" t="str">
            <v/>
          </cell>
          <cell r="AK213" t="str">
            <v/>
          </cell>
          <cell r="AL213" t="str">
            <v/>
          </cell>
          <cell r="AM213" t="str">
            <v/>
          </cell>
          <cell r="AN213" t="str">
            <v/>
          </cell>
          <cell r="AO213" t="str">
            <v/>
          </cell>
          <cell r="AP213" t="str">
            <v/>
          </cell>
          <cell r="AQ213" t="str">
            <v/>
          </cell>
          <cell r="AR213" t="str">
            <v/>
          </cell>
          <cell r="AS213" t="str">
            <v/>
          </cell>
          <cell r="AT213" t="str">
            <v/>
          </cell>
          <cell r="AU213" t="str">
            <v/>
          </cell>
          <cell r="AV213" t="str">
            <v/>
          </cell>
          <cell r="AW213" t="str">
            <v/>
          </cell>
          <cell r="AX213" t="str">
            <v/>
          </cell>
          <cell r="AY213" t="str">
            <v/>
          </cell>
          <cell r="AZ213" t="str">
            <v/>
          </cell>
          <cell r="BA213" t="str">
            <v/>
          </cell>
          <cell r="BB213" t="str">
            <v/>
          </cell>
          <cell r="BC213" t="str">
            <v/>
          </cell>
          <cell r="BD213" t="str">
            <v/>
          </cell>
          <cell r="BE213" t="str">
            <v/>
          </cell>
          <cell r="BF213" t="str">
            <v/>
          </cell>
          <cell r="BG213" t="str">
            <v/>
          </cell>
          <cell r="BH213" t="str">
            <v/>
          </cell>
          <cell r="BI213" t="str">
            <v/>
          </cell>
          <cell r="BJ213" t="str">
            <v/>
          </cell>
          <cell r="BK213" t="str">
            <v/>
          </cell>
          <cell r="BL213"/>
          <cell r="BM213"/>
          <cell r="BN213" t="str">
            <v>T0010400</v>
          </cell>
          <cell r="BO213">
            <v>1.4</v>
          </cell>
          <cell r="BP213" t="str">
            <v/>
          </cell>
          <cell r="BQ213" t="str">
            <v/>
          </cell>
          <cell r="BR213" t="str">
            <v/>
          </cell>
          <cell r="BS213" t="str">
            <v/>
          </cell>
          <cell r="BT213" t="str">
            <v/>
          </cell>
          <cell r="BU213" t="str">
            <v/>
          </cell>
          <cell r="BV213" t="str">
            <v/>
          </cell>
          <cell r="BW213" t="str">
            <v/>
          </cell>
          <cell r="BX213" t="str">
            <v>A0030080</v>
          </cell>
          <cell r="BY213">
            <v>80</v>
          </cell>
          <cell r="BZ213" t="str">
            <v>A0040010</v>
          </cell>
          <cell r="CA213">
            <v>80</v>
          </cell>
          <cell r="CB213" t="str">
            <v>A0070020</v>
          </cell>
          <cell r="CC213">
            <v>80</v>
          </cell>
          <cell r="CD213" t="str">
            <v/>
          </cell>
          <cell r="CE213" t="str">
            <v/>
          </cell>
          <cell r="CF213" t="str">
            <v/>
          </cell>
          <cell r="CG213" t="str">
            <v/>
          </cell>
          <cell r="CH213" t="str">
            <v/>
          </cell>
          <cell r="CI213" t="str">
            <v/>
          </cell>
          <cell r="CJ213" t="str">
            <v/>
          </cell>
          <cell r="CK213" t="str">
            <v/>
          </cell>
          <cell r="CL213" t="str">
            <v/>
          </cell>
          <cell r="CM213" t="str">
            <v/>
          </cell>
          <cell r="CN213" t="str">
            <v/>
          </cell>
          <cell r="CO213" t="str">
            <v/>
          </cell>
          <cell r="CP213" t="str">
            <v/>
          </cell>
          <cell r="CQ213" t="str">
            <v/>
          </cell>
          <cell r="CR213" t="str">
            <v/>
          </cell>
          <cell r="CS213" t="str">
            <v>Nota 1: Este solo es un Análisis de Precios Unitario de referencia. De ser necesario, se debe ajustar a las particularidades de cada proyecto.
Nota 2: Cuando se trate de Análisis de precios unitarios correspondientes a ítems de la propuesta económica apro</v>
          </cell>
          <cell r="CT213" t="str">
            <v>A</v>
          </cell>
        </row>
        <row r="214">
          <cell r="C214" t="str">
            <v>451,4</v>
          </cell>
          <cell r="D214" t="str">
            <v>m3</v>
          </cell>
          <cell r="E214" t="str">
            <v>MEZCLA ABIERTA EN CALIENTE TIPO MAC‐50 PARA BACHEO 
(Aplicado para mezcla MAC-50 adquirida en planta. Incluye suministro y transporte desde la planta de producción hasta el lugar de aplicación, así como las actividades de descargue, extendido y compactaci</v>
          </cell>
          <cell r="F214" t="str">
            <v>HERMENINV</v>
          </cell>
          <cell r="G214">
            <v>0.1</v>
          </cell>
          <cell r="H214" t="str">
            <v>C0010230</v>
          </cell>
          <cell r="I214">
            <v>0.125</v>
          </cell>
          <cell r="J214" t="str">
            <v>C0010211</v>
          </cell>
          <cell r="K214">
            <v>0.125</v>
          </cell>
          <cell r="L214" t="str">
            <v/>
          </cell>
          <cell r="M214" t="str">
            <v/>
          </cell>
          <cell r="N214" t="str">
            <v/>
          </cell>
          <cell r="O214" t="str">
            <v/>
          </cell>
          <cell r="P214" t="str">
            <v/>
          </cell>
          <cell r="Q214" t="str">
            <v/>
          </cell>
          <cell r="R214" t="str">
            <v/>
          </cell>
          <cell r="S214" t="str">
            <v/>
          </cell>
          <cell r="T214" t="str">
            <v/>
          </cell>
          <cell r="U214" t="str">
            <v/>
          </cell>
          <cell r="V214" t="str">
            <v/>
          </cell>
          <cell r="W214" t="str">
            <v/>
          </cell>
          <cell r="X214" t="str">
            <v/>
          </cell>
          <cell r="Y214" t="str">
            <v/>
          </cell>
          <cell r="Z214" t="str">
            <v/>
          </cell>
          <cell r="AA214" t="str">
            <v/>
          </cell>
          <cell r="AB214" t="str">
            <v/>
          </cell>
          <cell r="AC214" t="str">
            <v/>
          </cell>
          <cell r="AD214" t="str">
            <v/>
          </cell>
          <cell r="AE214" t="str">
            <v/>
          </cell>
          <cell r="AF214" t="str">
            <v/>
          </cell>
          <cell r="AG214" t="str">
            <v/>
          </cell>
          <cell r="AH214" t="str">
            <v>B0014450</v>
          </cell>
          <cell r="AI214">
            <v>1.25</v>
          </cell>
          <cell r="AJ214" t="str">
            <v/>
          </cell>
          <cell r="AK214" t="str">
            <v/>
          </cell>
          <cell r="AL214" t="str">
            <v/>
          </cell>
          <cell r="AM214" t="str">
            <v/>
          </cell>
          <cell r="AN214" t="str">
            <v/>
          </cell>
          <cell r="AO214" t="str">
            <v/>
          </cell>
          <cell r="AP214" t="str">
            <v/>
          </cell>
          <cell r="AQ214" t="str">
            <v/>
          </cell>
          <cell r="AR214" t="str">
            <v/>
          </cell>
          <cell r="AS214" t="str">
            <v/>
          </cell>
          <cell r="AT214" t="str">
            <v/>
          </cell>
          <cell r="AU214" t="str">
            <v/>
          </cell>
          <cell r="AV214" t="str">
            <v/>
          </cell>
          <cell r="AW214" t="str">
            <v/>
          </cell>
          <cell r="AX214" t="str">
            <v/>
          </cell>
          <cell r="AY214" t="str">
            <v/>
          </cell>
          <cell r="AZ214" t="str">
            <v/>
          </cell>
          <cell r="BA214" t="str">
            <v/>
          </cell>
          <cell r="BB214" t="str">
            <v/>
          </cell>
          <cell r="BC214" t="str">
            <v/>
          </cell>
          <cell r="BD214" t="str">
            <v/>
          </cell>
          <cell r="BE214" t="str">
            <v/>
          </cell>
          <cell r="BF214" t="str">
            <v/>
          </cell>
          <cell r="BG214" t="str">
            <v/>
          </cell>
          <cell r="BH214" t="str">
            <v/>
          </cell>
          <cell r="BI214" t="str">
            <v/>
          </cell>
          <cell r="BJ214" t="str">
            <v/>
          </cell>
          <cell r="BK214" t="str">
            <v/>
          </cell>
          <cell r="BL214"/>
          <cell r="BM214"/>
          <cell r="BN214" t="str">
            <v>T0010065</v>
          </cell>
          <cell r="BO214">
            <v>1.25</v>
          </cell>
          <cell r="BP214" t="str">
            <v/>
          </cell>
          <cell r="BQ214" t="str">
            <v/>
          </cell>
          <cell r="BR214" t="str">
            <v/>
          </cell>
          <cell r="BS214" t="str">
            <v/>
          </cell>
          <cell r="BT214" t="str">
            <v/>
          </cell>
          <cell r="BU214" t="str">
            <v/>
          </cell>
          <cell r="BV214" t="str">
            <v/>
          </cell>
          <cell r="BW214" t="str">
            <v/>
          </cell>
          <cell r="BX214" t="str">
            <v>A0030050</v>
          </cell>
          <cell r="BY214">
            <v>48</v>
          </cell>
          <cell r="BZ214" t="str">
            <v>A0040010</v>
          </cell>
          <cell r="CA214">
            <v>48</v>
          </cell>
          <cell r="CB214" t="str">
            <v>A0070020</v>
          </cell>
          <cell r="CC214">
            <v>48</v>
          </cell>
          <cell r="CD214" t="str">
            <v/>
          </cell>
          <cell r="CE214" t="str">
            <v/>
          </cell>
          <cell r="CF214" t="str">
            <v/>
          </cell>
          <cell r="CG214" t="str">
            <v/>
          </cell>
          <cell r="CH214" t="str">
            <v/>
          </cell>
          <cell r="CI214" t="str">
            <v/>
          </cell>
          <cell r="CJ214" t="str">
            <v/>
          </cell>
          <cell r="CK214" t="str">
            <v/>
          </cell>
          <cell r="CL214" t="str">
            <v/>
          </cell>
          <cell r="CM214" t="str">
            <v/>
          </cell>
          <cell r="CN214" t="str">
            <v/>
          </cell>
          <cell r="CO214" t="str">
            <v/>
          </cell>
          <cell r="CP214" t="str">
            <v/>
          </cell>
          <cell r="CQ214" t="str">
            <v/>
          </cell>
          <cell r="CR214" t="str">
            <v/>
          </cell>
          <cell r="CS214" t="str">
            <v>Nota 1: Este solo es un Análisis de Precios Unitario de referencia. De ser necesario, se debe ajustar a las particularidades de cada proyecto.
Nota 2: Cuando se trate de Análisis de precios unitarios correspondientes a ítems de la propuesta económica apro</v>
          </cell>
          <cell r="CT214" t="str">
            <v>A</v>
          </cell>
        </row>
        <row r="215">
          <cell r="C215" t="str">
            <v>452,1</v>
          </cell>
          <cell r="D215" t="str">
            <v>m3</v>
          </cell>
          <cell r="E215" t="str">
            <v>MEZCLA DISCONTINUA EN CALIENTE TIPO M‐13. NO INCLUYE SUMINISTRO DE CEMENTO ASFÁLTICO
(Aplicado para mezcla discontinua tipo M-13, con gradación gap-graded. Incluye agregados, producción en planta móvil, transporte, extendido y compactación. No incluye cem</v>
          </cell>
          <cell r="F215" t="str">
            <v>HERMENINV</v>
          </cell>
          <cell r="G215">
            <v>0.1</v>
          </cell>
          <cell r="H215" t="str">
            <v>C0010140</v>
          </cell>
          <cell r="I215">
            <v>0.1</v>
          </cell>
          <cell r="J215" t="str">
            <v>C0010211</v>
          </cell>
          <cell r="K215">
            <v>0.1</v>
          </cell>
          <cell r="L215" t="str">
            <v>C0010960</v>
          </cell>
          <cell r="M215">
            <v>0.1</v>
          </cell>
          <cell r="N215" t="str">
            <v>C0010910</v>
          </cell>
          <cell r="O215">
            <v>0.1</v>
          </cell>
          <cell r="P215" t="str">
            <v>C0010661</v>
          </cell>
          <cell r="Q215">
            <v>0.1</v>
          </cell>
          <cell r="R215" t="str">
            <v/>
          </cell>
          <cell r="S215" t="str">
            <v/>
          </cell>
          <cell r="T215" t="str">
            <v/>
          </cell>
          <cell r="U215" t="str">
            <v/>
          </cell>
          <cell r="V215" t="str">
            <v/>
          </cell>
          <cell r="W215" t="str">
            <v/>
          </cell>
          <cell r="X215" t="str">
            <v/>
          </cell>
          <cell r="Y215" t="str">
            <v/>
          </cell>
          <cell r="Z215" t="str">
            <v/>
          </cell>
          <cell r="AA215" t="str">
            <v/>
          </cell>
          <cell r="AB215" t="str">
            <v/>
          </cell>
          <cell r="AC215" t="str">
            <v/>
          </cell>
          <cell r="AD215" t="str">
            <v/>
          </cell>
          <cell r="AE215" t="str">
            <v/>
          </cell>
          <cell r="AF215" t="str">
            <v/>
          </cell>
          <cell r="AG215" t="str">
            <v/>
          </cell>
          <cell r="AH215" t="str">
            <v>B0033096</v>
          </cell>
          <cell r="AI215">
            <v>1.3</v>
          </cell>
          <cell r="AJ215" t="str">
            <v/>
          </cell>
          <cell r="AK215" t="str">
            <v/>
          </cell>
          <cell r="AL215" t="str">
            <v/>
          </cell>
          <cell r="AM215" t="str">
            <v/>
          </cell>
          <cell r="AN215" t="str">
            <v/>
          </cell>
          <cell r="AO215" t="str">
            <v/>
          </cell>
          <cell r="AP215" t="str">
            <v/>
          </cell>
          <cell r="AQ215" t="str">
            <v/>
          </cell>
          <cell r="AR215" t="str">
            <v/>
          </cell>
          <cell r="AS215" t="str">
            <v/>
          </cell>
          <cell r="AT215" t="str">
            <v/>
          </cell>
          <cell r="AU215" t="str">
            <v/>
          </cell>
          <cell r="AV215" t="str">
            <v/>
          </cell>
          <cell r="AW215" t="str">
            <v/>
          </cell>
          <cell r="AX215" t="str">
            <v/>
          </cell>
          <cell r="AY215" t="str">
            <v/>
          </cell>
          <cell r="AZ215" t="str">
            <v/>
          </cell>
          <cell r="BA215" t="str">
            <v/>
          </cell>
          <cell r="BB215" t="str">
            <v/>
          </cell>
          <cell r="BC215" t="str">
            <v/>
          </cell>
          <cell r="BD215" t="str">
            <v/>
          </cell>
          <cell r="BE215" t="str">
            <v/>
          </cell>
          <cell r="BF215" t="str">
            <v/>
          </cell>
          <cell r="BG215" t="str">
            <v/>
          </cell>
          <cell r="BH215" t="str">
            <v/>
          </cell>
          <cell r="BI215" t="str">
            <v/>
          </cell>
          <cell r="BJ215" t="str">
            <v/>
          </cell>
          <cell r="BK215" t="str">
            <v/>
          </cell>
          <cell r="BL215"/>
          <cell r="BM215"/>
          <cell r="BN215" t="str">
            <v>T0010400</v>
          </cell>
          <cell r="BO215">
            <v>1.3</v>
          </cell>
          <cell r="BP215" t="str">
            <v/>
          </cell>
          <cell r="BQ215" t="str">
            <v/>
          </cell>
          <cell r="BR215" t="str">
            <v/>
          </cell>
          <cell r="BS215" t="str">
            <v/>
          </cell>
          <cell r="BT215" t="str">
            <v/>
          </cell>
          <cell r="BU215" t="str">
            <v/>
          </cell>
          <cell r="BV215" t="str">
            <v/>
          </cell>
          <cell r="BW215" t="str">
            <v/>
          </cell>
          <cell r="BX215" t="str">
            <v>A0030080</v>
          </cell>
          <cell r="BY215">
            <v>80</v>
          </cell>
          <cell r="BZ215" t="str">
            <v>A0040010</v>
          </cell>
          <cell r="CA215">
            <v>80</v>
          </cell>
          <cell r="CB215" t="str">
            <v>A0070020</v>
          </cell>
          <cell r="CC215">
            <v>80</v>
          </cell>
          <cell r="CD215" t="str">
            <v/>
          </cell>
          <cell r="CE215" t="str">
            <v/>
          </cell>
          <cell r="CF215" t="str">
            <v/>
          </cell>
          <cell r="CG215" t="str">
            <v/>
          </cell>
          <cell r="CH215" t="str">
            <v/>
          </cell>
          <cell r="CI215" t="str">
            <v/>
          </cell>
          <cell r="CJ215" t="str">
            <v/>
          </cell>
          <cell r="CK215" t="str">
            <v/>
          </cell>
          <cell r="CL215" t="str">
            <v/>
          </cell>
          <cell r="CM215" t="str">
            <v/>
          </cell>
          <cell r="CN215" t="str">
            <v/>
          </cell>
          <cell r="CO215" t="str">
            <v/>
          </cell>
          <cell r="CP215" t="str">
            <v/>
          </cell>
          <cell r="CQ215" t="str">
            <v/>
          </cell>
          <cell r="CR215" t="str">
            <v/>
          </cell>
          <cell r="CS215" t="str">
            <v>Nota 1: Este solo es un Análisis de Precios Unitario de referencia. De ser necesario, se debe ajustar a las particularidades de cada proyecto.
Nota 2: Cuando se trate de Análisis de precios unitarios correspondientes a ítems de la propuesta económica apro</v>
          </cell>
          <cell r="CT215" t="str">
            <v>A</v>
          </cell>
        </row>
        <row r="216">
          <cell r="C216" t="str">
            <v>452,2</v>
          </cell>
          <cell r="D216" t="str">
            <v>m3</v>
          </cell>
          <cell r="E216" t="str">
            <v>MEZCLA DISCONTINUA EN CALIENTE TIPO M‐10  
(Aplicado para mezcla discontinua tipo M-10, con gradación gap-graded. Incluye agregados, producción en planta móvil, transporte, extendido y compactación. No incluye cemento asfáltico)</v>
          </cell>
          <cell r="F216" t="str">
            <v>HERMENINV</v>
          </cell>
          <cell r="G216">
            <v>0.1</v>
          </cell>
          <cell r="H216" t="str">
            <v>C0010140</v>
          </cell>
          <cell r="I216">
            <v>0.1</v>
          </cell>
          <cell r="J216" t="str">
            <v>C0010211</v>
          </cell>
          <cell r="K216">
            <v>0.1</v>
          </cell>
          <cell r="L216" t="str">
            <v>C0010960</v>
          </cell>
          <cell r="M216">
            <v>0.1</v>
          </cell>
          <cell r="N216" t="str">
            <v>C0010910</v>
          </cell>
          <cell r="O216">
            <v>0.1</v>
          </cell>
          <cell r="P216" t="str">
            <v>C0010661</v>
          </cell>
          <cell r="Q216">
            <v>0.1</v>
          </cell>
          <cell r="R216" t="str">
            <v/>
          </cell>
          <cell r="S216" t="str">
            <v/>
          </cell>
          <cell r="T216" t="str">
            <v/>
          </cell>
          <cell r="U216" t="str">
            <v/>
          </cell>
          <cell r="V216" t="str">
            <v/>
          </cell>
          <cell r="W216" t="str">
            <v/>
          </cell>
          <cell r="X216" t="str">
            <v/>
          </cell>
          <cell r="Y216" t="str">
            <v/>
          </cell>
          <cell r="Z216" t="str">
            <v/>
          </cell>
          <cell r="AA216" t="str">
            <v/>
          </cell>
          <cell r="AB216" t="str">
            <v/>
          </cell>
          <cell r="AC216" t="str">
            <v/>
          </cell>
          <cell r="AD216" t="str">
            <v/>
          </cell>
          <cell r="AE216" t="str">
            <v/>
          </cell>
          <cell r="AF216" t="str">
            <v/>
          </cell>
          <cell r="AG216" t="str">
            <v/>
          </cell>
          <cell r="AH216" t="str">
            <v>B0033096</v>
          </cell>
          <cell r="AI216">
            <v>1.4</v>
          </cell>
          <cell r="AJ216" t="str">
            <v/>
          </cell>
          <cell r="AK216" t="str">
            <v/>
          </cell>
          <cell r="AL216" t="str">
            <v/>
          </cell>
          <cell r="AM216" t="str">
            <v/>
          </cell>
          <cell r="AN216" t="str">
            <v/>
          </cell>
          <cell r="AO216" t="str">
            <v/>
          </cell>
          <cell r="AP216" t="str">
            <v/>
          </cell>
          <cell r="AQ216" t="str">
            <v/>
          </cell>
          <cell r="AR216" t="str">
            <v/>
          </cell>
          <cell r="AS216" t="str">
            <v/>
          </cell>
          <cell r="AT216" t="str">
            <v/>
          </cell>
          <cell r="AU216" t="str">
            <v/>
          </cell>
          <cell r="AV216" t="str">
            <v/>
          </cell>
          <cell r="AW216" t="str">
            <v/>
          </cell>
          <cell r="AX216" t="str">
            <v/>
          </cell>
          <cell r="AY216" t="str">
            <v/>
          </cell>
          <cell r="AZ216" t="str">
            <v/>
          </cell>
          <cell r="BA216" t="str">
            <v/>
          </cell>
          <cell r="BB216" t="str">
            <v/>
          </cell>
          <cell r="BC216" t="str">
            <v/>
          </cell>
          <cell r="BD216" t="str">
            <v/>
          </cell>
          <cell r="BE216" t="str">
            <v/>
          </cell>
          <cell r="BF216" t="str">
            <v/>
          </cell>
          <cell r="BG216" t="str">
            <v/>
          </cell>
          <cell r="BH216" t="str">
            <v/>
          </cell>
          <cell r="BI216" t="str">
            <v/>
          </cell>
          <cell r="BJ216" t="str">
            <v/>
          </cell>
          <cell r="BK216" t="str">
            <v/>
          </cell>
          <cell r="BL216"/>
          <cell r="BM216"/>
          <cell r="BN216" t="str">
            <v>T0010400</v>
          </cell>
          <cell r="BO216">
            <v>1.4</v>
          </cell>
          <cell r="BP216" t="str">
            <v/>
          </cell>
          <cell r="BQ216" t="str">
            <v/>
          </cell>
          <cell r="BR216" t="str">
            <v/>
          </cell>
          <cell r="BS216" t="str">
            <v/>
          </cell>
          <cell r="BT216" t="str">
            <v/>
          </cell>
          <cell r="BU216" t="str">
            <v/>
          </cell>
          <cell r="BV216" t="str">
            <v/>
          </cell>
          <cell r="BW216" t="str">
            <v/>
          </cell>
          <cell r="BX216" t="str">
            <v>A0030080</v>
          </cell>
          <cell r="BY216">
            <v>80</v>
          </cell>
          <cell r="BZ216" t="str">
            <v>A0040010</v>
          </cell>
          <cell r="CA216">
            <v>80</v>
          </cell>
          <cell r="CB216" t="str">
            <v>A0070020</v>
          </cell>
          <cell r="CC216">
            <v>80</v>
          </cell>
          <cell r="CD216" t="str">
            <v/>
          </cell>
          <cell r="CE216" t="str">
            <v/>
          </cell>
          <cell r="CF216" t="str">
            <v/>
          </cell>
          <cell r="CG216" t="str">
            <v/>
          </cell>
          <cell r="CH216" t="str">
            <v/>
          </cell>
          <cell r="CI216" t="str">
            <v/>
          </cell>
          <cell r="CJ216" t="str">
            <v/>
          </cell>
          <cell r="CK216" t="str">
            <v/>
          </cell>
          <cell r="CL216" t="str">
            <v/>
          </cell>
          <cell r="CM216" t="str">
            <v/>
          </cell>
          <cell r="CN216" t="str">
            <v/>
          </cell>
          <cell r="CO216" t="str">
            <v/>
          </cell>
          <cell r="CP216" t="str">
            <v/>
          </cell>
          <cell r="CQ216" t="str">
            <v/>
          </cell>
          <cell r="CR216" t="str">
            <v/>
          </cell>
          <cell r="CS216" t="str">
            <v>Nota 1: Este solo es un Análisis de Precios Unitario de referencia. De ser necesario, se debe ajustar a las particularidades de cada proyecto.
Nota 2: Cuando se trate de Análisis de precios unitarios correspondientes a ítems de la propuesta económica apro</v>
          </cell>
          <cell r="CT216" t="str">
            <v>A</v>
          </cell>
        </row>
        <row r="217">
          <cell r="C217" t="str">
            <v>452,3</v>
          </cell>
          <cell r="D217" t="str">
            <v>m3</v>
          </cell>
          <cell r="E217" t="str">
            <v>MEZCLA DISCONTINUA EN CALIENTE TIPO F‐13. NO INCLUYE SUMINISTRO DE CEMENTO ASFÁLTICO
(Aplicado para mezcla tipo F-13. Incluye agregados, producción en planta móvil, transporte, extendido y compactación. No incluye cemento asfáltico)</v>
          </cell>
          <cell r="F217" t="str">
            <v>HERMENINV</v>
          </cell>
          <cell r="G217">
            <v>0.1</v>
          </cell>
          <cell r="H217" t="str">
            <v>C0010140</v>
          </cell>
          <cell r="I217">
            <v>0.1</v>
          </cell>
          <cell r="J217" t="str">
            <v>C0010211</v>
          </cell>
          <cell r="K217">
            <v>0.1</v>
          </cell>
          <cell r="L217" t="str">
            <v>C0010960</v>
          </cell>
          <cell r="M217">
            <v>0.1</v>
          </cell>
          <cell r="N217" t="str">
            <v>C0010910</v>
          </cell>
          <cell r="O217">
            <v>0.1</v>
          </cell>
          <cell r="P217" t="str">
            <v>C0010661</v>
          </cell>
          <cell r="Q217">
            <v>0.1</v>
          </cell>
          <cell r="R217" t="str">
            <v/>
          </cell>
          <cell r="S217" t="str">
            <v/>
          </cell>
          <cell r="T217" t="str">
            <v/>
          </cell>
          <cell r="U217" t="str">
            <v/>
          </cell>
          <cell r="V217" t="str">
            <v/>
          </cell>
          <cell r="W217" t="str">
            <v/>
          </cell>
          <cell r="X217" t="str">
            <v/>
          </cell>
          <cell r="Y217" t="str">
            <v/>
          </cell>
          <cell r="Z217" t="str">
            <v/>
          </cell>
          <cell r="AA217" t="str">
            <v/>
          </cell>
          <cell r="AB217" t="str">
            <v/>
          </cell>
          <cell r="AC217" t="str">
            <v/>
          </cell>
          <cell r="AD217" t="str">
            <v/>
          </cell>
          <cell r="AE217" t="str">
            <v/>
          </cell>
          <cell r="AF217" t="str">
            <v/>
          </cell>
          <cell r="AG217" t="str">
            <v/>
          </cell>
          <cell r="AH217" t="str">
            <v>B0033096</v>
          </cell>
          <cell r="AI217">
            <v>1.3</v>
          </cell>
          <cell r="AJ217" t="str">
            <v/>
          </cell>
          <cell r="AK217" t="str">
            <v/>
          </cell>
          <cell r="AL217" t="str">
            <v/>
          </cell>
          <cell r="AM217" t="str">
            <v/>
          </cell>
          <cell r="AN217" t="str">
            <v/>
          </cell>
          <cell r="AO217" t="str">
            <v/>
          </cell>
          <cell r="AP217" t="str">
            <v/>
          </cell>
          <cell r="AQ217" t="str">
            <v/>
          </cell>
          <cell r="AR217" t="str">
            <v/>
          </cell>
          <cell r="AS217" t="str">
            <v/>
          </cell>
          <cell r="AT217" t="str">
            <v/>
          </cell>
          <cell r="AU217" t="str">
            <v/>
          </cell>
          <cell r="AV217" t="str">
            <v/>
          </cell>
          <cell r="AW217" t="str">
            <v/>
          </cell>
          <cell r="AX217" t="str">
            <v/>
          </cell>
          <cell r="AY217" t="str">
            <v/>
          </cell>
          <cell r="AZ217" t="str">
            <v/>
          </cell>
          <cell r="BA217" t="str">
            <v/>
          </cell>
          <cell r="BB217" t="str">
            <v/>
          </cell>
          <cell r="BC217" t="str">
            <v/>
          </cell>
          <cell r="BD217" t="str">
            <v/>
          </cell>
          <cell r="BE217" t="str">
            <v/>
          </cell>
          <cell r="BF217" t="str">
            <v/>
          </cell>
          <cell r="BG217" t="str">
            <v/>
          </cell>
          <cell r="BH217" t="str">
            <v/>
          </cell>
          <cell r="BI217" t="str">
            <v/>
          </cell>
          <cell r="BJ217" t="str">
            <v/>
          </cell>
          <cell r="BK217" t="str">
            <v/>
          </cell>
          <cell r="BL217"/>
          <cell r="BM217"/>
          <cell r="BN217" t="str">
            <v>T0010400</v>
          </cell>
          <cell r="BO217">
            <v>1.3</v>
          </cell>
          <cell r="BP217" t="str">
            <v/>
          </cell>
          <cell r="BQ217" t="str">
            <v/>
          </cell>
          <cell r="BR217" t="str">
            <v/>
          </cell>
          <cell r="BS217" t="str">
            <v/>
          </cell>
          <cell r="BT217" t="str">
            <v/>
          </cell>
          <cell r="BU217" t="str">
            <v/>
          </cell>
          <cell r="BV217" t="str">
            <v/>
          </cell>
          <cell r="BW217" t="str">
            <v/>
          </cell>
          <cell r="BX217" t="str">
            <v>A0030080</v>
          </cell>
          <cell r="BY217">
            <v>80</v>
          </cell>
          <cell r="BZ217" t="str">
            <v>A0040010</v>
          </cell>
          <cell r="CA217">
            <v>80</v>
          </cell>
          <cell r="CB217" t="str">
            <v>A0070020</v>
          </cell>
          <cell r="CC217">
            <v>80</v>
          </cell>
          <cell r="CD217" t="str">
            <v/>
          </cell>
          <cell r="CE217" t="str">
            <v/>
          </cell>
          <cell r="CF217" t="str">
            <v/>
          </cell>
          <cell r="CG217" t="str">
            <v/>
          </cell>
          <cell r="CH217" t="str">
            <v/>
          </cell>
          <cell r="CI217" t="str">
            <v/>
          </cell>
          <cell r="CJ217" t="str">
            <v/>
          </cell>
          <cell r="CK217" t="str">
            <v/>
          </cell>
          <cell r="CL217" t="str">
            <v/>
          </cell>
          <cell r="CM217" t="str">
            <v/>
          </cell>
          <cell r="CN217" t="str">
            <v/>
          </cell>
          <cell r="CO217" t="str">
            <v/>
          </cell>
          <cell r="CP217" t="str">
            <v/>
          </cell>
          <cell r="CQ217" t="str">
            <v/>
          </cell>
          <cell r="CR217" t="str">
            <v/>
          </cell>
          <cell r="CS217" t="str">
            <v>Nota 1: Este solo es un Análisis de Precios Unitario de referencia. De ser necesario, se debe ajustar a las particularidades de cada proyecto.
Nota 2: Cuando se trate de Análisis de precios unitarios correspondientes a ítems de la propuesta económica apro</v>
          </cell>
          <cell r="CT217" t="str">
            <v>A</v>
          </cell>
        </row>
        <row r="218">
          <cell r="C218" t="str">
            <v>452,4</v>
          </cell>
          <cell r="D218" t="str">
            <v>m3</v>
          </cell>
          <cell r="E218" t="str">
            <v>MEZCLA DISCONTINUA EN CALIENTE TIPO F‐10  
(Aplicado para mezcla tipo F-10. Incluye agregados, producción en planta móvil, transporte, extendido y compactación. No incluye cemento asfáltico)</v>
          </cell>
          <cell r="F218" t="str">
            <v>HERMENINV</v>
          </cell>
          <cell r="G218">
            <v>0.1</v>
          </cell>
          <cell r="H218" t="str">
            <v>C0010140</v>
          </cell>
          <cell r="I218">
            <v>0.1</v>
          </cell>
          <cell r="J218" t="str">
            <v>C0010211</v>
          </cell>
          <cell r="K218">
            <v>0.1</v>
          </cell>
          <cell r="L218" t="str">
            <v>C0010960</v>
          </cell>
          <cell r="M218">
            <v>0.1</v>
          </cell>
          <cell r="N218" t="str">
            <v>C0010910</v>
          </cell>
          <cell r="O218">
            <v>0.1</v>
          </cell>
          <cell r="P218" t="str">
            <v>C0010661</v>
          </cell>
          <cell r="Q218">
            <v>0.1</v>
          </cell>
          <cell r="R218" t="str">
            <v/>
          </cell>
          <cell r="S218" t="str">
            <v/>
          </cell>
          <cell r="T218" t="str">
            <v/>
          </cell>
          <cell r="U218" t="str">
            <v/>
          </cell>
          <cell r="V218" t="str">
            <v/>
          </cell>
          <cell r="W218" t="str">
            <v/>
          </cell>
          <cell r="X218" t="str">
            <v/>
          </cell>
          <cell r="Y218" t="str">
            <v/>
          </cell>
          <cell r="Z218" t="str">
            <v/>
          </cell>
          <cell r="AA218" t="str">
            <v/>
          </cell>
          <cell r="AB218" t="str">
            <v/>
          </cell>
          <cell r="AC218" t="str">
            <v/>
          </cell>
          <cell r="AD218" t="str">
            <v/>
          </cell>
          <cell r="AE218" t="str">
            <v/>
          </cell>
          <cell r="AF218" t="str">
            <v/>
          </cell>
          <cell r="AG218" t="str">
            <v/>
          </cell>
          <cell r="AH218" t="str">
            <v>B0033096</v>
          </cell>
          <cell r="AI218">
            <v>1.4</v>
          </cell>
          <cell r="AJ218" t="str">
            <v/>
          </cell>
          <cell r="AK218" t="str">
            <v/>
          </cell>
          <cell r="AL218" t="str">
            <v/>
          </cell>
          <cell r="AM218" t="str">
            <v/>
          </cell>
          <cell r="AN218" t="str">
            <v/>
          </cell>
          <cell r="AO218" t="str">
            <v/>
          </cell>
          <cell r="AP218" t="str">
            <v/>
          </cell>
          <cell r="AQ218" t="str">
            <v/>
          </cell>
          <cell r="AR218" t="str">
            <v/>
          </cell>
          <cell r="AS218" t="str">
            <v/>
          </cell>
          <cell r="AT218" t="str">
            <v/>
          </cell>
          <cell r="AU218" t="str">
            <v/>
          </cell>
          <cell r="AV218" t="str">
            <v/>
          </cell>
          <cell r="AW218" t="str">
            <v/>
          </cell>
          <cell r="AX218" t="str">
            <v/>
          </cell>
          <cell r="AY218" t="str">
            <v/>
          </cell>
          <cell r="AZ218" t="str">
            <v/>
          </cell>
          <cell r="BA218" t="str">
            <v/>
          </cell>
          <cell r="BB218" t="str">
            <v/>
          </cell>
          <cell r="BC218" t="str">
            <v/>
          </cell>
          <cell r="BD218" t="str">
            <v/>
          </cell>
          <cell r="BE218" t="str">
            <v/>
          </cell>
          <cell r="BF218" t="str">
            <v/>
          </cell>
          <cell r="BG218" t="str">
            <v/>
          </cell>
          <cell r="BH218" t="str">
            <v/>
          </cell>
          <cell r="BI218" t="str">
            <v/>
          </cell>
          <cell r="BJ218" t="str">
            <v/>
          </cell>
          <cell r="BK218" t="str">
            <v/>
          </cell>
          <cell r="BL218"/>
          <cell r="BM218"/>
          <cell r="BN218" t="str">
            <v>T0010400</v>
          </cell>
          <cell r="BO218">
            <v>1.4</v>
          </cell>
          <cell r="BP218" t="str">
            <v/>
          </cell>
          <cell r="BQ218" t="str">
            <v/>
          </cell>
          <cell r="BR218" t="str">
            <v/>
          </cell>
          <cell r="BS218" t="str">
            <v/>
          </cell>
          <cell r="BT218" t="str">
            <v/>
          </cell>
          <cell r="BU218" t="str">
            <v/>
          </cell>
          <cell r="BV218" t="str">
            <v/>
          </cell>
          <cell r="BW218" t="str">
            <v/>
          </cell>
          <cell r="BX218" t="str">
            <v>A0030080</v>
          </cell>
          <cell r="BY218">
            <v>80</v>
          </cell>
          <cell r="BZ218" t="str">
            <v>A0040010</v>
          </cell>
          <cell r="CA218">
            <v>80</v>
          </cell>
          <cell r="CB218" t="str">
            <v>A0070020</v>
          </cell>
          <cell r="CC218">
            <v>80</v>
          </cell>
          <cell r="CD218" t="str">
            <v/>
          </cell>
          <cell r="CE218" t="str">
            <v/>
          </cell>
          <cell r="CF218" t="str">
            <v/>
          </cell>
          <cell r="CG218" t="str">
            <v/>
          </cell>
          <cell r="CH218" t="str">
            <v/>
          </cell>
          <cell r="CI218" t="str">
            <v/>
          </cell>
          <cell r="CJ218" t="str">
            <v/>
          </cell>
          <cell r="CK218" t="str">
            <v/>
          </cell>
          <cell r="CL218" t="str">
            <v/>
          </cell>
          <cell r="CM218" t="str">
            <v/>
          </cell>
          <cell r="CN218" t="str">
            <v/>
          </cell>
          <cell r="CO218" t="str">
            <v/>
          </cell>
          <cell r="CP218" t="str">
            <v/>
          </cell>
          <cell r="CQ218" t="str">
            <v/>
          </cell>
          <cell r="CR218" t="str">
            <v/>
          </cell>
          <cell r="CS218" t="str">
            <v>Nota 1: Este solo es un Análisis de Precios Unitario de referencia. De ser necesario, se debe ajustar a las particularidades de cada proyecto.
Nota 2: Cuando se trate de Análisis de precios unitarios correspondientes a ítems de la propuesta económica apro</v>
          </cell>
          <cell r="CT218" t="str">
            <v>A</v>
          </cell>
        </row>
        <row r="219">
          <cell r="C219" t="str">
            <v>453,1</v>
          </cell>
          <cell r="D219" t="str">
            <v>m3</v>
          </cell>
          <cell r="E219" t="str">
            <v>MEZCLA DRENANTE NO INCLUYE SUMINISTRO DE CEMENTO ASFÁLTICO MODIFICADO NI LLENATE MINERAL
(Aplicado para mezcla drenante con agregados limpios, fabricada en sitio. Incluye agregados, producción en planta móvil, transporte, extendido y compactación. No incl</v>
          </cell>
          <cell r="F219" t="str">
            <v>HERMENINV</v>
          </cell>
          <cell r="G219">
            <v>0.1</v>
          </cell>
          <cell r="H219" t="str">
            <v>C0010140</v>
          </cell>
          <cell r="I219">
            <v>0.1</v>
          </cell>
          <cell r="J219" t="str">
            <v>C0010211</v>
          </cell>
          <cell r="K219">
            <v>0.1</v>
          </cell>
          <cell r="L219" t="str">
            <v>C0010660</v>
          </cell>
          <cell r="M219">
            <v>0.1</v>
          </cell>
          <cell r="N219" t="str">
            <v>C0010960</v>
          </cell>
          <cell r="O219">
            <v>0.1</v>
          </cell>
          <cell r="P219" t="str">
            <v>C0010910</v>
          </cell>
          <cell r="Q219">
            <v>0.1</v>
          </cell>
          <cell r="R219" t="str">
            <v/>
          </cell>
          <cell r="S219" t="str">
            <v/>
          </cell>
          <cell r="T219" t="str">
            <v/>
          </cell>
          <cell r="U219" t="str">
            <v/>
          </cell>
          <cell r="V219" t="str">
            <v/>
          </cell>
          <cell r="W219" t="str">
            <v/>
          </cell>
          <cell r="X219" t="str">
            <v/>
          </cell>
          <cell r="Y219" t="str">
            <v/>
          </cell>
          <cell r="Z219" t="str">
            <v/>
          </cell>
          <cell r="AA219" t="str">
            <v/>
          </cell>
          <cell r="AB219" t="str">
            <v/>
          </cell>
          <cell r="AC219" t="str">
            <v/>
          </cell>
          <cell r="AD219" t="str">
            <v/>
          </cell>
          <cell r="AE219" t="str">
            <v/>
          </cell>
          <cell r="AF219" t="str">
            <v/>
          </cell>
          <cell r="AG219" t="str">
            <v/>
          </cell>
          <cell r="AH219" t="str">
            <v>B0033096</v>
          </cell>
          <cell r="AI219">
            <v>1.3</v>
          </cell>
          <cell r="AJ219" t="str">
            <v/>
          </cell>
          <cell r="AK219" t="str">
            <v/>
          </cell>
          <cell r="AL219" t="str">
            <v/>
          </cell>
          <cell r="AM219" t="str">
            <v/>
          </cell>
          <cell r="AN219" t="str">
            <v/>
          </cell>
          <cell r="AO219" t="str">
            <v/>
          </cell>
          <cell r="AP219" t="str">
            <v/>
          </cell>
          <cell r="AQ219" t="str">
            <v/>
          </cell>
          <cell r="AR219" t="str">
            <v/>
          </cell>
          <cell r="AS219" t="str">
            <v/>
          </cell>
          <cell r="AT219" t="str">
            <v/>
          </cell>
          <cell r="AU219" t="str">
            <v/>
          </cell>
          <cell r="AV219" t="str">
            <v/>
          </cell>
          <cell r="AW219" t="str">
            <v/>
          </cell>
          <cell r="AX219" t="str">
            <v/>
          </cell>
          <cell r="AY219" t="str">
            <v/>
          </cell>
          <cell r="AZ219" t="str">
            <v/>
          </cell>
          <cell r="BA219" t="str">
            <v/>
          </cell>
          <cell r="BB219" t="str">
            <v/>
          </cell>
          <cell r="BC219" t="str">
            <v/>
          </cell>
          <cell r="BD219" t="str">
            <v/>
          </cell>
          <cell r="BE219" t="str">
            <v/>
          </cell>
          <cell r="BF219" t="str">
            <v/>
          </cell>
          <cell r="BG219" t="str">
            <v/>
          </cell>
          <cell r="BH219" t="str">
            <v/>
          </cell>
          <cell r="BI219" t="str">
            <v/>
          </cell>
          <cell r="BJ219" t="str">
            <v/>
          </cell>
          <cell r="BK219" t="str">
            <v/>
          </cell>
          <cell r="BL219"/>
          <cell r="BM219"/>
          <cell r="BN219" t="str">
            <v>T0010400</v>
          </cell>
          <cell r="BO219">
            <v>1.3</v>
          </cell>
          <cell r="BP219" t="str">
            <v/>
          </cell>
          <cell r="BQ219" t="str">
            <v/>
          </cell>
          <cell r="BR219" t="str">
            <v/>
          </cell>
          <cell r="BS219" t="str">
            <v/>
          </cell>
          <cell r="BT219" t="str">
            <v/>
          </cell>
          <cell r="BU219" t="str">
            <v/>
          </cell>
          <cell r="BV219" t="str">
            <v/>
          </cell>
          <cell r="BW219" t="str">
            <v/>
          </cell>
          <cell r="BX219" t="str">
            <v>A0030080</v>
          </cell>
          <cell r="BY219">
            <v>80</v>
          </cell>
          <cell r="BZ219" t="str">
            <v>A0070020</v>
          </cell>
          <cell r="CA219">
            <v>80</v>
          </cell>
          <cell r="CB219" t="str">
            <v>A0040030</v>
          </cell>
          <cell r="CC219">
            <v>80</v>
          </cell>
          <cell r="CD219" t="str">
            <v/>
          </cell>
          <cell r="CE219" t="str">
            <v/>
          </cell>
          <cell r="CF219" t="str">
            <v/>
          </cell>
          <cell r="CG219" t="str">
            <v/>
          </cell>
          <cell r="CH219" t="str">
            <v/>
          </cell>
          <cell r="CI219" t="str">
            <v/>
          </cell>
          <cell r="CJ219" t="str">
            <v/>
          </cell>
          <cell r="CK219" t="str">
            <v/>
          </cell>
          <cell r="CL219" t="str">
            <v/>
          </cell>
          <cell r="CM219" t="str">
            <v/>
          </cell>
          <cell r="CN219" t="str">
            <v/>
          </cell>
          <cell r="CO219" t="str">
            <v/>
          </cell>
          <cell r="CP219" t="str">
            <v/>
          </cell>
          <cell r="CQ219" t="str">
            <v/>
          </cell>
          <cell r="CR219" t="str">
            <v/>
          </cell>
          <cell r="CS219" t="str">
            <v>Nota 1: Este solo es un Análisis de Precios Unitario de referencia. De ser necesario, se debe ajustar a las particularidades de cada proyecto.
Nota 2: Cuando se trate de Análisis de precios unitarios correspondientes a ítems de la propuesta económica apro</v>
          </cell>
          <cell r="CT219" t="str">
            <v>A</v>
          </cell>
        </row>
        <row r="220">
          <cell r="C220" t="str">
            <v>457,1</v>
          </cell>
          <cell r="D220" t="str">
            <v>m3</v>
          </cell>
          <cell r="E220" t="str">
            <v xml:space="preserve">MEZCLA PREFABRICADA ALMACENADA MP-25 PARA PARCHEO EN PAVIMENTO FLEXIBLE 
(Aplicado para reparaciones rápidas en pavimentos flexibles, con mezcla MP-25 de alto contenido de ligante, producida en caliente y aplicada en frío. Incluye suministro, transporte, </v>
          </cell>
          <cell r="F220" t="str">
            <v>HERMENINV</v>
          </cell>
          <cell r="G220">
            <v>0.1</v>
          </cell>
          <cell r="H220" t="str">
            <v>C0010190</v>
          </cell>
          <cell r="I220">
            <v>0.14285714285714285</v>
          </cell>
          <cell r="J220" t="str">
            <v>C0010250</v>
          </cell>
          <cell r="K220">
            <v>0.14285714285714285</v>
          </cell>
          <cell r="L220" t="str">
            <v>C0010290</v>
          </cell>
          <cell r="M220">
            <v>0.14285714285714285</v>
          </cell>
          <cell r="N220" t="str">
            <v/>
          </cell>
          <cell r="O220" t="str">
            <v/>
          </cell>
          <cell r="P220" t="str">
            <v/>
          </cell>
          <cell r="Q220" t="str">
            <v/>
          </cell>
          <cell r="R220" t="str">
            <v/>
          </cell>
          <cell r="S220" t="str">
            <v/>
          </cell>
          <cell r="T220" t="str">
            <v/>
          </cell>
          <cell r="U220" t="str">
            <v/>
          </cell>
          <cell r="V220" t="str">
            <v/>
          </cell>
          <cell r="W220" t="str">
            <v/>
          </cell>
          <cell r="X220" t="str">
            <v/>
          </cell>
          <cell r="Y220" t="str">
            <v/>
          </cell>
          <cell r="Z220" t="str">
            <v/>
          </cell>
          <cell r="AA220" t="str">
            <v/>
          </cell>
          <cell r="AB220" t="str">
            <v/>
          </cell>
          <cell r="AC220" t="str">
            <v/>
          </cell>
          <cell r="AD220" t="str">
            <v/>
          </cell>
          <cell r="AE220" t="str">
            <v/>
          </cell>
          <cell r="AF220" t="str">
            <v/>
          </cell>
          <cell r="AG220" t="str">
            <v/>
          </cell>
          <cell r="AH220" t="str">
            <v>B0033039</v>
          </cell>
          <cell r="AI220">
            <v>1.25</v>
          </cell>
          <cell r="AJ220" t="str">
            <v/>
          </cell>
          <cell r="AK220" t="str">
            <v/>
          </cell>
          <cell r="AL220" t="str">
            <v/>
          </cell>
          <cell r="AM220" t="str">
            <v/>
          </cell>
          <cell r="AN220" t="str">
            <v/>
          </cell>
          <cell r="AO220" t="str">
            <v/>
          </cell>
          <cell r="AP220" t="str">
            <v/>
          </cell>
          <cell r="AQ220" t="str">
            <v/>
          </cell>
          <cell r="AR220" t="str">
            <v/>
          </cell>
          <cell r="AS220" t="str">
            <v/>
          </cell>
          <cell r="AT220" t="str">
            <v/>
          </cell>
          <cell r="AU220" t="str">
            <v/>
          </cell>
          <cell r="AV220" t="str">
            <v/>
          </cell>
          <cell r="AW220" t="str">
            <v/>
          </cell>
          <cell r="AX220" t="str">
            <v/>
          </cell>
          <cell r="AY220" t="str">
            <v/>
          </cell>
          <cell r="AZ220" t="str">
            <v/>
          </cell>
          <cell r="BA220" t="str">
            <v/>
          </cell>
          <cell r="BB220" t="str">
            <v/>
          </cell>
          <cell r="BC220" t="str">
            <v/>
          </cell>
          <cell r="BD220" t="str">
            <v/>
          </cell>
          <cell r="BE220" t="str">
            <v/>
          </cell>
          <cell r="BF220" t="str">
            <v/>
          </cell>
          <cell r="BG220" t="str">
            <v/>
          </cell>
          <cell r="BH220" t="str">
            <v/>
          </cell>
          <cell r="BI220" t="str">
            <v/>
          </cell>
          <cell r="BJ220" t="str">
            <v/>
          </cell>
          <cell r="BK220" t="str">
            <v/>
          </cell>
          <cell r="BL220"/>
          <cell r="BM220"/>
          <cell r="BN220" t="str">
            <v>T0010240</v>
          </cell>
          <cell r="BO220">
            <v>1.25</v>
          </cell>
          <cell r="BP220" t="str">
            <v/>
          </cell>
          <cell r="BQ220" t="str">
            <v/>
          </cell>
          <cell r="BR220" t="str">
            <v/>
          </cell>
          <cell r="BS220" t="str">
            <v/>
          </cell>
          <cell r="BT220" t="str">
            <v/>
          </cell>
          <cell r="BU220" t="str">
            <v/>
          </cell>
          <cell r="BV220" t="str">
            <v/>
          </cell>
          <cell r="BW220" t="str">
            <v/>
          </cell>
          <cell r="BX220" t="str">
            <v>A0040010</v>
          </cell>
          <cell r="BY220">
            <v>56</v>
          </cell>
          <cell r="BZ220" t="str">
            <v>A0030020</v>
          </cell>
          <cell r="CA220">
            <v>56</v>
          </cell>
          <cell r="CB220" t="str">
            <v>A0070010</v>
          </cell>
          <cell r="CC220">
            <v>56</v>
          </cell>
          <cell r="CD220" t="str">
            <v/>
          </cell>
          <cell r="CE220" t="str">
            <v/>
          </cell>
          <cell r="CF220" t="str">
            <v/>
          </cell>
          <cell r="CG220" t="str">
            <v/>
          </cell>
          <cell r="CH220" t="str">
            <v/>
          </cell>
          <cell r="CI220" t="str">
            <v/>
          </cell>
          <cell r="CJ220" t="str">
            <v/>
          </cell>
          <cell r="CK220" t="str">
            <v/>
          </cell>
          <cell r="CL220" t="str">
            <v/>
          </cell>
          <cell r="CM220" t="str">
            <v/>
          </cell>
          <cell r="CN220" t="str">
            <v/>
          </cell>
          <cell r="CO220" t="str">
            <v/>
          </cell>
          <cell r="CP220" t="str">
            <v/>
          </cell>
          <cell r="CQ220" t="str">
            <v/>
          </cell>
          <cell r="CR220" t="str">
            <v/>
          </cell>
          <cell r="CS220" t="str">
            <v>Nota 1: Este solo es un Análisis de Precios Unitario de referencia. De ser necesario, se debe ajustar a las particularidades de cada proyecto.
Nota 2: Cuando se trate de Análisis de precios unitarios correspondientes a ítems de la propuesta económica apro</v>
          </cell>
          <cell r="CT220" t="str">
            <v>A</v>
          </cell>
        </row>
        <row r="221">
          <cell r="C221" t="str">
            <v>457,2</v>
          </cell>
          <cell r="D221" t="str">
            <v>m3</v>
          </cell>
          <cell r="E221" t="str">
            <v>MEZCLA PREFABRICADA ALMACENADA MP-19 PARA PARCHEO EN PAVIMENTO FLEXIBLE
(Aplicado para reparaciones rápidas en pavimentos flexibles con mezcla MP-19, producida en caliente y aplicada en frío. Incluye suministro, transporte, limpieza del área, aplicación m</v>
          </cell>
          <cell r="F221" t="str">
            <v>HERMENINV</v>
          </cell>
          <cell r="G221">
            <v>0.1</v>
          </cell>
          <cell r="H221" t="str">
            <v>C0010190</v>
          </cell>
          <cell r="I221">
            <v>0.14285714285714285</v>
          </cell>
          <cell r="J221" t="str">
            <v>C0010250</v>
          </cell>
          <cell r="K221">
            <v>0.14285714285714285</v>
          </cell>
          <cell r="L221" t="str">
            <v>C0010290</v>
          </cell>
          <cell r="M221">
            <v>0.14285714285714285</v>
          </cell>
          <cell r="N221" t="str">
            <v/>
          </cell>
          <cell r="O221" t="str">
            <v/>
          </cell>
          <cell r="P221" t="str">
            <v/>
          </cell>
          <cell r="Q221" t="str">
            <v/>
          </cell>
          <cell r="R221" t="str">
            <v/>
          </cell>
          <cell r="S221" t="str">
            <v/>
          </cell>
          <cell r="T221" t="str">
            <v/>
          </cell>
          <cell r="U221" t="str">
            <v/>
          </cell>
          <cell r="V221" t="str">
            <v/>
          </cell>
          <cell r="W221" t="str">
            <v/>
          </cell>
          <cell r="X221" t="str">
            <v/>
          </cell>
          <cell r="Y221" t="str">
            <v/>
          </cell>
          <cell r="Z221" t="str">
            <v/>
          </cell>
          <cell r="AA221" t="str">
            <v/>
          </cell>
          <cell r="AB221" t="str">
            <v/>
          </cell>
          <cell r="AC221" t="str">
            <v/>
          </cell>
          <cell r="AD221" t="str">
            <v/>
          </cell>
          <cell r="AE221" t="str">
            <v/>
          </cell>
          <cell r="AF221" t="str">
            <v/>
          </cell>
          <cell r="AG221" t="str">
            <v/>
          </cell>
          <cell r="AH221" t="str">
            <v>B0033040</v>
          </cell>
          <cell r="AI221">
            <v>1.25</v>
          </cell>
          <cell r="AJ221" t="str">
            <v/>
          </cell>
          <cell r="AK221" t="str">
            <v/>
          </cell>
          <cell r="AL221" t="str">
            <v/>
          </cell>
          <cell r="AM221" t="str">
            <v/>
          </cell>
          <cell r="AN221" t="str">
            <v/>
          </cell>
          <cell r="AO221" t="str">
            <v/>
          </cell>
          <cell r="AP221" t="str">
            <v/>
          </cell>
          <cell r="AQ221" t="str">
            <v/>
          </cell>
          <cell r="AR221" t="str">
            <v/>
          </cell>
          <cell r="AS221" t="str">
            <v/>
          </cell>
          <cell r="AT221" t="str">
            <v/>
          </cell>
          <cell r="AU221" t="str">
            <v/>
          </cell>
          <cell r="AV221" t="str">
            <v/>
          </cell>
          <cell r="AW221" t="str">
            <v/>
          </cell>
          <cell r="AX221" t="str">
            <v/>
          </cell>
          <cell r="AY221" t="str">
            <v/>
          </cell>
          <cell r="AZ221" t="str">
            <v/>
          </cell>
          <cell r="BA221" t="str">
            <v/>
          </cell>
          <cell r="BB221" t="str">
            <v/>
          </cell>
          <cell r="BC221" t="str">
            <v/>
          </cell>
          <cell r="BD221" t="str">
            <v/>
          </cell>
          <cell r="BE221" t="str">
            <v/>
          </cell>
          <cell r="BF221" t="str">
            <v/>
          </cell>
          <cell r="BG221" t="str">
            <v/>
          </cell>
          <cell r="BH221" t="str">
            <v/>
          </cell>
          <cell r="BI221" t="str">
            <v/>
          </cell>
          <cell r="BJ221" t="str">
            <v/>
          </cell>
          <cell r="BK221" t="str">
            <v/>
          </cell>
          <cell r="BL221"/>
          <cell r="BM221"/>
          <cell r="BN221" t="str">
            <v>T0010240</v>
          </cell>
          <cell r="BO221">
            <v>1.25</v>
          </cell>
          <cell r="BP221" t="str">
            <v/>
          </cell>
          <cell r="BQ221" t="str">
            <v/>
          </cell>
          <cell r="BR221" t="str">
            <v/>
          </cell>
          <cell r="BS221" t="str">
            <v/>
          </cell>
          <cell r="BT221" t="str">
            <v/>
          </cell>
          <cell r="BU221" t="str">
            <v/>
          </cell>
          <cell r="BV221" t="str">
            <v/>
          </cell>
          <cell r="BW221" t="str">
            <v/>
          </cell>
          <cell r="BX221" t="str">
            <v>A0040010</v>
          </cell>
          <cell r="BY221">
            <v>56</v>
          </cell>
          <cell r="BZ221" t="str">
            <v>A0030020</v>
          </cell>
          <cell r="CA221">
            <v>56</v>
          </cell>
          <cell r="CB221" t="str">
            <v>A0070010</v>
          </cell>
          <cell r="CC221">
            <v>56</v>
          </cell>
          <cell r="CD221" t="str">
            <v/>
          </cell>
          <cell r="CE221" t="str">
            <v/>
          </cell>
          <cell r="CF221" t="str">
            <v/>
          </cell>
          <cell r="CG221" t="str">
            <v/>
          </cell>
          <cell r="CH221" t="str">
            <v/>
          </cell>
          <cell r="CI221" t="str">
            <v/>
          </cell>
          <cell r="CJ221" t="str">
            <v/>
          </cell>
          <cell r="CK221" t="str">
            <v/>
          </cell>
          <cell r="CL221" t="str">
            <v/>
          </cell>
          <cell r="CM221" t="str">
            <v/>
          </cell>
          <cell r="CN221" t="str">
            <v/>
          </cell>
          <cell r="CO221" t="str">
            <v/>
          </cell>
          <cell r="CP221" t="str">
            <v/>
          </cell>
          <cell r="CQ221" t="str">
            <v/>
          </cell>
          <cell r="CR221" t="str">
            <v/>
          </cell>
          <cell r="CS221" t="str">
            <v>Nota 1: Este solo es un Análisis de Precios Unitario de referencia. De ser necesario, se debe ajustar a las particularidades de cada proyecto.
Nota 2: Cuando se trate de Análisis de precios unitarios correspondientes a ítems de la propuesta económica apro</v>
          </cell>
          <cell r="CT221" t="str">
            <v>A</v>
          </cell>
        </row>
        <row r="222">
          <cell r="C222" t="str">
            <v>457,3</v>
          </cell>
          <cell r="D222" t="str">
            <v>m3</v>
          </cell>
          <cell r="E222" t="str">
            <v xml:space="preserve">MEZCLA PREFABRICADA ALMACENADA MP-12 PARA PARCHEO EN PAVIMENTO FLEXIBLE 
(Aplicado para reparaciones rápidas en pavimentos flexibles con mezcla MP-12, producida en caliente y aplicada en frío. Incluye suministro, transporte, limpieza del área, aplicación </v>
          </cell>
          <cell r="F222" t="str">
            <v>HERMENINV</v>
          </cell>
          <cell r="G222">
            <v>0.1</v>
          </cell>
          <cell r="H222" t="str">
            <v>C0010190</v>
          </cell>
          <cell r="I222">
            <v>0.14285714285714285</v>
          </cell>
          <cell r="J222" t="str">
            <v>C0010250</v>
          </cell>
          <cell r="K222">
            <v>0.14285714285714285</v>
          </cell>
          <cell r="L222" t="str">
            <v>C0010290</v>
          </cell>
          <cell r="M222">
            <v>0.14285714285714285</v>
          </cell>
          <cell r="N222" t="str">
            <v/>
          </cell>
          <cell r="O222" t="str">
            <v/>
          </cell>
          <cell r="P222" t="str">
            <v/>
          </cell>
          <cell r="Q222" t="str">
            <v/>
          </cell>
          <cell r="R222" t="str">
            <v/>
          </cell>
          <cell r="S222" t="str">
            <v/>
          </cell>
          <cell r="T222" t="str">
            <v/>
          </cell>
          <cell r="U222" t="str">
            <v/>
          </cell>
          <cell r="V222" t="str">
            <v/>
          </cell>
          <cell r="W222" t="str">
            <v/>
          </cell>
          <cell r="X222" t="str">
            <v/>
          </cell>
          <cell r="Y222" t="str">
            <v/>
          </cell>
          <cell r="Z222" t="str">
            <v/>
          </cell>
          <cell r="AA222" t="str">
            <v/>
          </cell>
          <cell r="AB222" t="str">
            <v/>
          </cell>
          <cell r="AC222" t="str">
            <v/>
          </cell>
          <cell r="AD222" t="str">
            <v/>
          </cell>
          <cell r="AE222" t="str">
            <v/>
          </cell>
          <cell r="AF222" t="str">
            <v/>
          </cell>
          <cell r="AG222" t="str">
            <v/>
          </cell>
          <cell r="AH222" t="str">
            <v>B0033041</v>
          </cell>
          <cell r="AI222">
            <v>1.25</v>
          </cell>
          <cell r="AJ222" t="str">
            <v/>
          </cell>
          <cell r="AK222" t="str">
            <v/>
          </cell>
          <cell r="AL222" t="str">
            <v/>
          </cell>
          <cell r="AM222" t="str">
            <v/>
          </cell>
          <cell r="AN222" t="str">
            <v/>
          </cell>
          <cell r="AO222" t="str">
            <v/>
          </cell>
          <cell r="AP222" t="str">
            <v/>
          </cell>
          <cell r="AQ222" t="str">
            <v/>
          </cell>
          <cell r="AR222" t="str">
            <v/>
          </cell>
          <cell r="AS222" t="str">
            <v/>
          </cell>
          <cell r="AT222" t="str">
            <v/>
          </cell>
          <cell r="AU222" t="str">
            <v/>
          </cell>
          <cell r="AV222" t="str">
            <v/>
          </cell>
          <cell r="AW222" t="str">
            <v/>
          </cell>
          <cell r="AX222" t="str">
            <v/>
          </cell>
          <cell r="AY222" t="str">
            <v/>
          </cell>
          <cell r="AZ222" t="str">
            <v/>
          </cell>
          <cell r="BA222" t="str">
            <v/>
          </cell>
          <cell r="BB222" t="str">
            <v/>
          </cell>
          <cell r="BC222" t="str">
            <v/>
          </cell>
          <cell r="BD222" t="str">
            <v/>
          </cell>
          <cell r="BE222" t="str">
            <v/>
          </cell>
          <cell r="BF222" t="str">
            <v/>
          </cell>
          <cell r="BG222" t="str">
            <v/>
          </cell>
          <cell r="BH222" t="str">
            <v/>
          </cell>
          <cell r="BI222" t="str">
            <v/>
          </cell>
          <cell r="BJ222" t="str">
            <v/>
          </cell>
          <cell r="BK222" t="str">
            <v/>
          </cell>
          <cell r="BL222"/>
          <cell r="BM222"/>
          <cell r="BN222" t="str">
            <v>T0010240</v>
          </cell>
          <cell r="BO222">
            <v>1.25</v>
          </cell>
          <cell r="BP222" t="str">
            <v/>
          </cell>
          <cell r="BQ222" t="str">
            <v/>
          </cell>
          <cell r="BR222" t="str">
            <v/>
          </cell>
          <cell r="BS222" t="str">
            <v/>
          </cell>
          <cell r="BT222" t="str">
            <v/>
          </cell>
          <cell r="BU222" t="str">
            <v/>
          </cell>
          <cell r="BV222" t="str">
            <v/>
          </cell>
          <cell r="BW222" t="str">
            <v/>
          </cell>
          <cell r="BX222" t="str">
            <v>A0040010</v>
          </cell>
          <cell r="BY222">
            <v>56</v>
          </cell>
          <cell r="BZ222" t="str">
            <v>A0030020</v>
          </cell>
          <cell r="CA222">
            <v>56</v>
          </cell>
          <cell r="CB222" t="str">
            <v>A0070010</v>
          </cell>
          <cell r="CC222">
            <v>56</v>
          </cell>
          <cell r="CD222" t="str">
            <v/>
          </cell>
          <cell r="CE222" t="str">
            <v/>
          </cell>
          <cell r="CF222" t="str">
            <v/>
          </cell>
          <cell r="CG222" t="str">
            <v/>
          </cell>
          <cell r="CH222" t="str">
            <v/>
          </cell>
          <cell r="CI222" t="str">
            <v/>
          </cell>
          <cell r="CJ222" t="str">
            <v/>
          </cell>
          <cell r="CK222" t="str">
            <v/>
          </cell>
          <cell r="CL222" t="str">
            <v/>
          </cell>
          <cell r="CM222" t="str">
            <v/>
          </cell>
          <cell r="CN222" t="str">
            <v/>
          </cell>
          <cell r="CO222" t="str">
            <v/>
          </cell>
          <cell r="CP222" t="str">
            <v/>
          </cell>
          <cell r="CQ222" t="str">
            <v/>
          </cell>
          <cell r="CR222" t="str">
            <v/>
          </cell>
          <cell r="CS222" t="str">
            <v>Nota 1: Este solo es un Análisis de Precios Unitario de referencia. De ser necesario, se debe ajustar a las particularidades de cada proyecto.
Nota 2: Cuando se trate de Análisis de precios unitarios correspondientes a ítems de la propuesta económica apro</v>
          </cell>
          <cell r="CT222" t="str">
            <v>A</v>
          </cell>
        </row>
        <row r="223">
          <cell r="C223" t="str">
            <v>460,1,1</v>
          </cell>
          <cell r="D223" t="str">
            <v>m2</v>
          </cell>
          <cell r="E223" t="str">
            <v>FRESADO DE PAVIMENTO ASFÁLTICO ________cm
(Aplicado para retiro de carpeta asfáltica con espesor de 10 cm. Incluye fresado con máquina de tambor rotativo, cargue, limpieza de superficie y transporte del material. No contempla disposición final ni reutiliz</v>
          </cell>
          <cell r="F223" t="str">
            <v>HERMENINV</v>
          </cell>
          <cell r="G223">
            <v>0.05</v>
          </cell>
          <cell r="H223" t="str">
            <v>C0010020</v>
          </cell>
          <cell r="I223">
            <v>6.6666666666666671E-3</v>
          </cell>
          <cell r="J223" t="str">
            <v>C0010462</v>
          </cell>
          <cell r="K223">
            <v>6.6666666666666671E-3</v>
          </cell>
          <cell r="L223" t="str">
            <v>C0010130</v>
          </cell>
          <cell r="M223">
            <v>6.7000000000000002E-3</v>
          </cell>
          <cell r="N223" t="str">
            <v/>
          </cell>
          <cell r="O223" t="str">
            <v/>
          </cell>
          <cell r="P223" t="str">
            <v/>
          </cell>
          <cell r="Q223" t="str">
            <v/>
          </cell>
          <cell r="R223" t="str">
            <v/>
          </cell>
          <cell r="S223" t="str">
            <v/>
          </cell>
          <cell r="T223" t="str">
            <v/>
          </cell>
          <cell r="U223" t="str">
            <v/>
          </cell>
          <cell r="V223" t="str">
            <v/>
          </cell>
          <cell r="W223" t="str">
            <v/>
          </cell>
          <cell r="X223" t="str">
            <v/>
          </cell>
          <cell r="Y223" t="str">
            <v/>
          </cell>
          <cell r="Z223" t="str">
            <v/>
          </cell>
          <cell r="AA223" t="str">
            <v/>
          </cell>
          <cell r="AB223" t="str">
            <v/>
          </cell>
          <cell r="AC223" t="str">
            <v/>
          </cell>
          <cell r="AD223" t="str">
            <v/>
          </cell>
          <cell r="AE223" t="str">
            <v/>
          </cell>
          <cell r="AF223" t="str">
            <v/>
          </cell>
          <cell r="AG223" t="str">
            <v/>
          </cell>
          <cell r="AH223" t="str">
            <v/>
          </cell>
          <cell r="AI223" t="str">
            <v/>
          </cell>
          <cell r="AJ223" t="str">
            <v/>
          </cell>
          <cell r="AK223" t="str">
            <v/>
          </cell>
          <cell r="AL223" t="str">
            <v/>
          </cell>
          <cell r="AM223" t="str">
            <v/>
          </cell>
          <cell r="AN223" t="str">
            <v/>
          </cell>
          <cell r="AO223" t="str">
            <v/>
          </cell>
          <cell r="AP223" t="str">
            <v/>
          </cell>
          <cell r="AQ223" t="str">
            <v/>
          </cell>
          <cell r="AR223" t="str">
            <v/>
          </cell>
          <cell r="AS223" t="str">
            <v/>
          </cell>
          <cell r="AT223" t="str">
            <v/>
          </cell>
          <cell r="AU223" t="str">
            <v/>
          </cell>
          <cell r="AV223" t="str">
            <v/>
          </cell>
          <cell r="AW223" t="str">
            <v/>
          </cell>
          <cell r="AX223" t="str">
            <v/>
          </cell>
          <cell r="AY223" t="str">
            <v/>
          </cell>
          <cell r="AZ223" t="str">
            <v/>
          </cell>
          <cell r="BA223" t="str">
            <v/>
          </cell>
          <cell r="BB223" t="str">
            <v/>
          </cell>
          <cell r="BC223" t="str">
            <v/>
          </cell>
          <cell r="BD223" t="str">
            <v/>
          </cell>
          <cell r="BE223" t="str">
            <v/>
          </cell>
          <cell r="BF223" t="str">
            <v/>
          </cell>
          <cell r="BG223" t="str">
            <v/>
          </cell>
          <cell r="BH223" t="str">
            <v/>
          </cell>
          <cell r="BI223" t="str">
            <v/>
          </cell>
          <cell r="BJ223" t="str">
            <v/>
          </cell>
          <cell r="BK223" t="str">
            <v/>
          </cell>
          <cell r="BL223"/>
          <cell r="BM223"/>
          <cell r="BN223" t="str">
            <v>T0010006</v>
          </cell>
          <cell r="BO223">
            <v>0.13</v>
          </cell>
          <cell r="BP223" t="str">
            <v/>
          </cell>
          <cell r="BQ223" t="str">
            <v/>
          </cell>
          <cell r="BR223" t="str">
            <v/>
          </cell>
          <cell r="BS223" t="str">
            <v/>
          </cell>
          <cell r="BT223" t="str">
            <v/>
          </cell>
          <cell r="BU223" t="str">
            <v/>
          </cell>
          <cell r="BV223" t="str">
            <v/>
          </cell>
          <cell r="BW223" t="str">
            <v/>
          </cell>
          <cell r="BX223" t="str">
            <v>A0030040</v>
          </cell>
          <cell r="BY223">
            <v>1200</v>
          </cell>
          <cell r="BZ223" t="str">
            <v/>
          </cell>
          <cell r="CA223" t="str">
            <v/>
          </cell>
          <cell r="CB223" t="str">
            <v/>
          </cell>
          <cell r="CC223" t="str">
            <v/>
          </cell>
          <cell r="CD223" t="str">
            <v/>
          </cell>
          <cell r="CE223" t="str">
            <v/>
          </cell>
          <cell r="CF223" t="str">
            <v/>
          </cell>
          <cell r="CG223" t="str">
            <v/>
          </cell>
          <cell r="CH223" t="str">
            <v/>
          </cell>
          <cell r="CI223" t="str">
            <v/>
          </cell>
          <cell r="CJ223" t="str">
            <v/>
          </cell>
          <cell r="CK223" t="str">
            <v/>
          </cell>
          <cell r="CL223" t="str">
            <v/>
          </cell>
          <cell r="CM223" t="str">
            <v/>
          </cell>
          <cell r="CN223" t="str">
            <v/>
          </cell>
          <cell r="CO223" t="str">
            <v/>
          </cell>
          <cell r="CP223" t="str">
            <v/>
          </cell>
          <cell r="CQ223" t="str">
            <v/>
          </cell>
          <cell r="CR223" t="str">
            <v/>
          </cell>
          <cell r="CS223" t="str">
            <v>Nota 1: Este solo es un Análisis de Precios Unitario de referencia. De ser necesario, se debe ajustar a las particularidades de cada proyecto.
Nota 2: Cuando se trate de Análisis de precios unitarios correspondientes a ítems de la propuesta económica apro</v>
          </cell>
          <cell r="CT223" t="str">
            <v>A</v>
          </cell>
        </row>
        <row r="224">
          <cell r="C224" t="str">
            <v>460,1,2</v>
          </cell>
          <cell r="D224" t="str">
            <v>m2</v>
          </cell>
          <cell r="E224" t="str">
            <v>FRESADO DE PAVIMENTO ASFÁLTICO ________cm
(Aplicado para retiro de carpeta asfáltica con espesor de 5 cm. Incluye fresado con máquina de tambor rotativo, cargue, limpieza de superficie y transporte del material. No contempla disposición final ni reutiliza</v>
          </cell>
          <cell r="F224" t="str">
            <v>HERMENINV</v>
          </cell>
          <cell r="G224">
            <v>0.01</v>
          </cell>
          <cell r="H224" t="str">
            <v>C0010020</v>
          </cell>
          <cell r="I224">
            <v>3.3333333333333335E-3</v>
          </cell>
          <cell r="J224" t="str">
            <v>C0010462</v>
          </cell>
          <cell r="K224">
            <v>3.3333333333333335E-3</v>
          </cell>
          <cell r="L224" t="str">
            <v>C0010130</v>
          </cell>
          <cell r="M224">
            <v>3.0000000000000001E-3</v>
          </cell>
          <cell r="N224" t="str">
            <v/>
          </cell>
          <cell r="O224" t="str">
            <v/>
          </cell>
          <cell r="P224" t="str">
            <v/>
          </cell>
          <cell r="Q224" t="str">
            <v/>
          </cell>
          <cell r="R224" t="str">
            <v/>
          </cell>
          <cell r="S224" t="str">
            <v/>
          </cell>
          <cell r="T224" t="str">
            <v/>
          </cell>
          <cell r="U224" t="str">
            <v/>
          </cell>
          <cell r="V224" t="str">
            <v/>
          </cell>
          <cell r="W224" t="str">
            <v/>
          </cell>
          <cell r="X224" t="str">
            <v/>
          </cell>
          <cell r="Y224" t="str">
            <v/>
          </cell>
          <cell r="Z224" t="str">
            <v/>
          </cell>
          <cell r="AA224" t="str">
            <v/>
          </cell>
          <cell r="AB224" t="str">
            <v/>
          </cell>
          <cell r="AC224" t="str">
            <v/>
          </cell>
          <cell r="AD224" t="str">
            <v/>
          </cell>
          <cell r="AE224" t="str">
            <v/>
          </cell>
          <cell r="AF224" t="str">
            <v/>
          </cell>
          <cell r="AG224" t="str">
            <v/>
          </cell>
          <cell r="AH224" t="str">
            <v/>
          </cell>
          <cell r="AI224" t="str">
            <v/>
          </cell>
          <cell r="AJ224" t="str">
            <v/>
          </cell>
          <cell r="AK224" t="str">
            <v/>
          </cell>
          <cell r="AL224" t="str">
            <v/>
          </cell>
          <cell r="AM224" t="str">
            <v/>
          </cell>
          <cell r="AN224" t="str">
            <v/>
          </cell>
          <cell r="AO224" t="str">
            <v/>
          </cell>
          <cell r="AP224" t="str">
            <v/>
          </cell>
          <cell r="AQ224" t="str">
            <v/>
          </cell>
          <cell r="AR224" t="str">
            <v/>
          </cell>
          <cell r="AS224" t="str">
            <v/>
          </cell>
          <cell r="AT224" t="str">
            <v/>
          </cell>
          <cell r="AU224" t="str">
            <v/>
          </cell>
          <cell r="AV224" t="str">
            <v/>
          </cell>
          <cell r="AW224" t="str">
            <v/>
          </cell>
          <cell r="AX224" t="str">
            <v/>
          </cell>
          <cell r="AY224" t="str">
            <v/>
          </cell>
          <cell r="AZ224" t="str">
            <v/>
          </cell>
          <cell r="BA224" t="str">
            <v/>
          </cell>
          <cell r="BB224" t="str">
            <v/>
          </cell>
          <cell r="BC224" t="str">
            <v/>
          </cell>
          <cell r="BD224" t="str">
            <v/>
          </cell>
          <cell r="BE224" t="str">
            <v/>
          </cell>
          <cell r="BF224" t="str">
            <v/>
          </cell>
          <cell r="BG224" t="str">
            <v/>
          </cell>
          <cell r="BH224" t="str">
            <v/>
          </cell>
          <cell r="BI224" t="str">
            <v/>
          </cell>
          <cell r="BJ224" t="str">
            <v/>
          </cell>
          <cell r="BK224" t="str">
            <v/>
          </cell>
          <cell r="BL224"/>
          <cell r="BM224"/>
          <cell r="BN224" t="str">
            <v>T0010006</v>
          </cell>
          <cell r="BO224">
            <v>6.5000000000000002E-2</v>
          </cell>
          <cell r="BP224" t="str">
            <v/>
          </cell>
          <cell r="BQ224" t="str">
            <v/>
          </cell>
          <cell r="BR224" t="str">
            <v/>
          </cell>
          <cell r="BS224" t="str">
            <v/>
          </cell>
          <cell r="BT224" t="str">
            <v/>
          </cell>
          <cell r="BU224" t="str">
            <v/>
          </cell>
          <cell r="BV224" t="str">
            <v/>
          </cell>
          <cell r="BW224" t="str">
            <v/>
          </cell>
          <cell r="BX224" t="str">
            <v>A0030040</v>
          </cell>
          <cell r="BY224">
            <v>2400</v>
          </cell>
          <cell r="BZ224" t="str">
            <v/>
          </cell>
          <cell r="CA224" t="str">
            <v/>
          </cell>
          <cell r="CB224" t="str">
            <v/>
          </cell>
          <cell r="CC224" t="str">
            <v/>
          </cell>
          <cell r="CD224" t="str">
            <v/>
          </cell>
          <cell r="CE224" t="str">
            <v/>
          </cell>
          <cell r="CF224" t="str">
            <v/>
          </cell>
          <cell r="CG224" t="str">
            <v/>
          </cell>
          <cell r="CH224" t="str">
            <v/>
          </cell>
          <cell r="CI224" t="str">
            <v/>
          </cell>
          <cell r="CJ224" t="str">
            <v/>
          </cell>
          <cell r="CK224" t="str">
            <v/>
          </cell>
          <cell r="CL224" t="str">
            <v/>
          </cell>
          <cell r="CM224" t="str">
            <v/>
          </cell>
          <cell r="CN224" t="str">
            <v/>
          </cell>
          <cell r="CO224" t="str">
            <v/>
          </cell>
          <cell r="CP224" t="str">
            <v/>
          </cell>
          <cell r="CQ224" t="str">
            <v/>
          </cell>
          <cell r="CR224" t="str">
            <v>Nota 1: Se recomienda ver la ficha técnica del producto a usar en el diseño.
Nota 2: La implementación del presente ítem de pago en un contrato de obra obliga al contratista a garantizar la presencia de un ingeniero supervisor experto en la aplicación del</v>
          </cell>
          <cell r="CS224" t="str">
            <v>Nota 1: Este solo es un Análisis de Precios Unitario de referencia. De ser necesario, se debe ajustar a las particularidades de cada proyecto.
Nota 2: Cuando se trate de Análisis de precios unitarios correspondientes a ítems de la propuesta económica apro</v>
          </cell>
          <cell r="CT224" t="str">
            <v>A</v>
          </cell>
        </row>
        <row r="225">
          <cell r="C225" t="str">
            <v>460,2</v>
          </cell>
          <cell r="D225" t="str">
            <v>m2</v>
          </cell>
          <cell r="E225" t="str">
            <v>MICROFRESADO DE PAVIMENTO ASFÁLTICO EN ESPESOR DE ___ cm
(Aplicado para un espesor de 2,5 cm. Incluye la ejecución del microfresado, la recolección y retiro del material fresado, el cargue y la limpieza de la superficie tratada.
No contempla disposición f</v>
          </cell>
          <cell r="F225" t="str">
            <v>HERMENINV</v>
          </cell>
          <cell r="G225">
            <v>0.05</v>
          </cell>
          <cell r="H225" t="str">
            <v>C0010020</v>
          </cell>
          <cell r="I225">
            <v>1.6666666666666668E-3</v>
          </cell>
          <cell r="J225" t="str">
            <v>C0010130</v>
          </cell>
          <cell r="K225">
            <v>2E-3</v>
          </cell>
          <cell r="L225" t="str">
            <v>C0010462</v>
          </cell>
          <cell r="M225">
            <v>1.6666666666666668E-3</v>
          </cell>
          <cell r="N225" t="str">
            <v/>
          </cell>
          <cell r="O225" t="str">
            <v/>
          </cell>
          <cell r="P225" t="str">
            <v/>
          </cell>
          <cell r="Q225" t="str">
            <v/>
          </cell>
          <cell r="R225" t="str">
            <v/>
          </cell>
          <cell r="S225" t="str">
            <v/>
          </cell>
          <cell r="T225" t="str">
            <v/>
          </cell>
          <cell r="U225" t="str">
            <v/>
          </cell>
          <cell r="V225" t="str">
            <v/>
          </cell>
          <cell r="W225" t="str">
            <v/>
          </cell>
          <cell r="X225" t="str">
            <v/>
          </cell>
          <cell r="Y225" t="str">
            <v/>
          </cell>
          <cell r="Z225" t="str">
            <v/>
          </cell>
          <cell r="AA225" t="str">
            <v/>
          </cell>
          <cell r="AB225" t="str">
            <v/>
          </cell>
          <cell r="AC225" t="str">
            <v/>
          </cell>
          <cell r="AD225" t="str">
            <v/>
          </cell>
          <cell r="AE225" t="str">
            <v/>
          </cell>
          <cell r="AF225" t="str">
            <v/>
          </cell>
          <cell r="AG225" t="str">
            <v/>
          </cell>
          <cell r="AH225" t="str">
            <v/>
          </cell>
          <cell r="AI225" t="str">
            <v/>
          </cell>
          <cell r="AJ225" t="str">
            <v/>
          </cell>
          <cell r="AK225" t="str">
            <v/>
          </cell>
          <cell r="AL225" t="str">
            <v/>
          </cell>
          <cell r="AM225" t="str">
            <v/>
          </cell>
          <cell r="AN225" t="str">
            <v/>
          </cell>
          <cell r="AO225" t="str">
            <v/>
          </cell>
          <cell r="AP225" t="str">
            <v/>
          </cell>
          <cell r="AQ225" t="str">
            <v/>
          </cell>
          <cell r="AR225" t="str">
            <v/>
          </cell>
          <cell r="AS225" t="str">
            <v/>
          </cell>
          <cell r="AT225" t="str">
            <v/>
          </cell>
          <cell r="AU225" t="str">
            <v/>
          </cell>
          <cell r="AV225" t="str">
            <v/>
          </cell>
          <cell r="AW225" t="str">
            <v/>
          </cell>
          <cell r="AX225" t="str">
            <v/>
          </cell>
          <cell r="AY225" t="str">
            <v/>
          </cell>
          <cell r="AZ225" t="str">
            <v/>
          </cell>
          <cell r="BA225" t="str">
            <v/>
          </cell>
          <cell r="BB225" t="str">
            <v/>
          </cell>
          <cell r="BC225" t="str">
            <v/>
          </cell>
          <cell r="BD225" t="str">
            <v/>
          </cell>
          <cell r="BE225" t="str">
            <v/>
          </cell>
          <cell r="BF225" t="str">
            <v/>
          </cell>
          <cell r="BG225" t="str">
            <v/>
          </cell>
          <cell r="BH225" t="str">
            <v/>
          </cell>
          <cell r="BI225" t="str">
            <v/>
          </cell>
          <cell r="BJ225" t="str">
            <v/>
          </cell>
          <cell r="BK225" t="str">
            <v/>
          </cell>
          <cell r="BL225"/>
          <cell r="BM225"/>
          <cell r="BN225" t="str">
            <v>T0010006</v>
          </cell>
          <cell r="BO225">
            <v>3.3000000000000002E-2</v>
          </cell>
          <cell r="BP225" t="str">
            <v/>
          </cell>
          <cell r="BQ225" t="str">
            <v/>
          </cell>
          <cell r="BR225" t="str">
            <v/>
          </cell>
          <cell r="BS225" t="str">
            <v/>
          </cell>
          <cell r="BT225" t="str">
            <v/>
          </cell>
          <cell r="BU225" t="str">
            <v/>
          </cell>
          <cell r="BV225" t="str">
            <v/>
          </cell>
          <cell r="BW225" t="str">
            <v/>
          </cell>
          <cell r="BX225" t="str">
            <v>A0030040</v>
          </cell>
          <cell r="BY225">
            <v>4800</v>
          </cell>
          <cell r="BZ225" t="str">
            <v/>
          </cell>
          <cell r="CA225" t="str">
            <v/>
          </cell>
          <cell r="CB225" t="str">
            <v/>
          </cell>
          <cell r="CC225" t="str">
            <v/>
          </cell>
          <cell r="CD225" t="str">
            <v/>
          </cell>
          <cell r="CE225" t="str">
            <v/>
          </cell>
          <cell r="CF225" t="str">
            <v/>
          </cell>
          <cell r="CG225" t="str">
            <v/>
          </cell>
          <cell r="CH225" t="str">
            <v/>
          </cell>
          <cell r="CI225" t="str">
            <v/>
          </cell>
          <cell r="CJ225" t="str">
            <v/>
          </cell>
          <cell r="CK225" t="str">
            <v/>
          </cell>
          <cell r="CL225" t="str">
            <v/>
          </cell>
          <cell r="CM225" t="str">
            <v/>
          </cell>
          <cell r="CN225" t="str">
            <v/>
          </cell>
          <cell r="CO225" t="str">
            <v/>
          </cell>
          <cell r="CP225" t="str">
            <v/>
          </cell>
          <cell r="CQ225" t="str">
            <v/>
          </cell>
          <cell r="CR225" t="str">
            <v xml:space="preserve">Nota 1: Se recomienda ver la ficha técnica del producto a usar en el diseño.
Nota 2: PROPIEDADES DEL PRODUCTO QUÍMICO NO TRADICIONAL: Mejora la capacidad portante del suelo, incrementando su resistencia a compresión y CBR hasta en un 200%, contribuye con </v>
          </cell>
          <cell r="CS225" t="str">
            <v>Nota 1: Este solo es un Análisis de Precios Unitario de referencia. De ser necesario, se debe ajustar a las particularidades de cada proyecto.
Nota 2: Cuando se trate de Análisis de precios unitarios correspondientes a ítems de la propuesta económica apro</v>
          </cell>
          <cell r="CT225" t="str">
            <v>A</v>
          </cell>
        </row>
        <row r="226">
          <cell r="C226" t="str">
            <v>461,1</v>
          </cell>
          <cell r="D226" t="str">
            <v>m3</v>
          </cell>
          <cell r="E226" t="str">
            <v xml:space="preserve">PAVIMENTO RECICLADO IN SITU CON EMULSIÓN ASFÁLTICA
(Aplicado en rehabilitación de vías con deterioro leve mediante reciclaje del pavimento existente con emulsión. Incluye escarificación, mezcla con recicladora, perfilado, compactación, limpieza y riego </v>
          </cell>
          <cell r="F226" t="str">
            <v>HERMENINV</v>
          </cell>
          <cell r="G226">
            <v>0.01</v>
          </cell>
          <cell r="H226" t="str">
            <v>C0010150</v>
          </cell>
          <cell r="I226">
            <v>5.5555555555555552E-2</v>
          </cell>
          <cell r="J226" t="str">
            <v>C0010160</v>
          </cell>
          <cell r="K226">
            <v>5.5555555555555552E-2</v>
          </cell>
          <cell r="L226" t="str">
            <v>C0010610</v>
          </cell>
          <cell r="M226">
            <v>5.5555555555555552E-2</v>
          </cell>
          <cell r="N226" t="str">
            <v>C0010923</v>
          </cell>
          <cell r="O226">
            <v>5.5555555555555552E-2</v>
          </cell>
          <cell r="P226" t="str">
            <v>C0010230</v>
          </cell>
          <cell r="Q226">
            <v>5.5599999999999997E-2</v>
          </cell>
          <cell r="R226" t="str">
            <v>C0010730</v>
          </cell>
          <cell r="S226">
            <v>5.5555555555555552E-2</v>
          </cell>
          <cell r="T226" t="str">
            <v/>
          </cell>
          <cell r="U226" t="str">
            <v/>
          </cell>
          <cell r="V226" t="str">
            <v/>
          </cell>
          <cell r="W226" t="str">
            <v/>
          </cell>
          <cell r="X226" t="str">
            <v/>
          </cell>
          <cell r="Y226" t="str">
            <v/>
          </cell>
          <cell r="Z226" t="str">
            <v/>
          </cell>
          <cell r="AA226" t="str">
            <v/>
          </cell>
          <cell r="AB226" t="str">
            <v/>
          </cell>
          <cell r="AC226" t="str">
            <v/>
          </cell>
          <cell r="AD226" t="str">
            <v/>
          </cell>
          <cell r="AE226" t="str">
            <v/>
          </cell>
          <cell r="AF226" t="str">
            <v/>
          </cell>
          <cell r="AG226" t="str">
            <v/>
          </cell>
          <cell r="AH226" t="str">
            <v>B0053192</v>
          </cell>
          <cell r="AI226">
            <v>3.5000000000000003E-2</v>
          </cell>
          <cell r="AJ226" t="str">
            <v>B0053193</v>
          </cell>
          <cell r="AK226">
            <v>0.25</v>
          </cell>
          <cell r="AL226" t="str">
            <v>B0063200</v>
          </cell>
          <cell r="AM226">
            <v>75</v>
          </cell>
          <cell r="AN226" t="str">
            <v/>
          </cell>
          <cell r="AO226" t="str">
            <v/>
          </cell>
          <cell r="AP226" t="str">
            <v/>
          </cell>
          <cell r="AQ226" t="str">
            <v/>
          </cell>
          <cell r="AR226" t="str">
            <v/>
          </cell>
          <cell r="AS226" t="str">
            <v/>
          </cell>
          <cell r="AT226" t="str">
            <v/>
          </cell>
          <cell r="AU226" t="str">
            <v/>
          </cell>
          <cell r="AV226" t="str">
            <v/>
          </cell>
          <cell r="AW226" t="str">
            <v/>
          </cell>
          <cell r="AX226" t="str">
            <v/>
          </cell>
          <cell r="AY226" t="str">
            <v/>
          </cell>
          <cell r="AZ226" t="str">
            <v/>
          </cell>
          <cell r="BA226" t="str">
            <v/>
          </cell>
          <cell r="BB226" t="str">
            <v/>
          </cell>
          <cell r="BC226" t="str">
            <v/>
          </cell>
          <cell r="BD226" t="str">
            <v/>
          </cell>
          <cell r="BE226" t="str">
            <v/>
          </cell>
          <cell r="BF226" t="str">
            <v/>
          </cell>
          <cell r="BG226" t="str">
            <v/>
          </cell>
          <cell r="BH226" t="str">
            <v/>
          </cell>
          <cell r="BI226" t="str">
            <v/>
          </cell>
          <cell r="BJ226" t="str">
            <v/>
          </cell>
          <cell r="BK226" t="str">
            <v/>
          </cell>
          <cell r="BL226"/>
          <cell r="BM226"/>
          <cell r="BN226" t="str">
            <v>T0010400</v>
          </cell>
          <cell r="BO226">
            <v>0.28500000000000003</v>
          </cell>
          <cell r="BP226" t="str">
            <v/>
          </cell>
          <cell r="BQ226" t="str">
            <v/>
          </cell>
          <cell r="BR226" t="str">
            <v/>
          </cell>
          <cell r="BS226" t="str">
            <v/>
          </cell>
          <cell r="BT226" t="str">
            <v/>
          </cell>
          <cell r="BU226" t="str">
            <v/>
          </cell>
          <cell r="BV226" t="str">
            <v/>
          </cell>
          <cell r="BW226" t="str">
            <v/>
          </cell>
          <cell r="BX226" t="str">
            <v>A0030060</v>
          </cell>
          <cell r="BY226">
            <v>144</v>
          </cell>
          <cell r="BZ226" t="str">
            <v>A0040010</v>
          </cell>
          <cell r="CA226">
            <v>144</v>
          </cell>
          <cell r="CB226" t="str">
            <v/>
          </cell>
          <cell r="CC226" t="str">
            <v/>
          </cell>
          <cell r="CD226" t="str">
            <v/>
          </cell>
          <cell r="CE226" t="str">
            <v/>
          </cell>
          <cell r="CF226" t="str">
            <v/>
          </cell>
          <cell r="CG226" t="str">
            <v/>
          </cell>
          <cell r="CH226" t="str">
            <v/>
          </cell>
          <cell r="CI226" t="str">
            <v/>
          </cell>
          <cell r="CJ226" t="str">
            <v/>
          </cell>
          <cell r="CK226" t="str">
            <v/>
          </cell>
          <cell r="CL226" t="str">
            <v/>
          </cell>
          <cell r="CM226" t="str">
            <v/>
          </cell>
          <cell r="CN226" t="str">
            <v/>
          </cell>
          <cell r="CO226" t="str">
            <v/>
          </cell>
          <cell r="CP226" t="str">
            <v/>
          </cell>
          <cell r="CQ226" t="str">
            <v/>
          </cell>
          <cell r="CR226" t="str">
            <v/>
          </cell>
          <cell r="CS226" t="str">
            <v>Nota 1: Este solo es un Análisis de Precios Unitario de referencia. De ser necesario, se debe ajustar a las particularidades de cada proyecto.
Nota 2: Cuando se trate de Análisis de precios unitarios correspondientes a ítems de la propuesta económica apro</v>
          </cell>
          <cell r="CT226" t="str">
            <v>A</v>
          </cell>
        </row>
        <row r="227">
          <cell r="C227" t="str">
            <v>461,2</v>
          </cell>
          <cell r="D227" t="str">
            <v>m3</v>
          </cell>
          <cell r="E227" t="str">
            <v>PAVIMENTO RECICLADO IN SITU CON ASFALTO ESPUMADO
Aplicado en rehabilitación con mejoramiento estructural mediante mezcla in situ de agregados, cemento y asfalto espumado. Incluye planta de espuma integrada en recicladora, mezcla homogénea, perfilado, comp</v>
          </cell>
          <cell r="F227" t="str">
            <v>HERMENINV</v>
          </cell>
          <cell r="G227">
            <v>0.1</v>
          </cell>
          <cell r="H227" t="str">
            <v>C0010150</v>
          </cell>
          <cell r="I227">
            <v>8.3333333333333329E-2</v>
          </cell>
          <cell r="J227" t="str">
            <v>C0010160</v>
          </cell>
          <cell r="K227">
            <v>8.3333333333333329E-2</v>
          </cell>
          <cell r="L227" t="str">
            <v>C0010610</v>
          </cell>
          <cell r="M227">
            <v>8.3333333333333329E-2</v>
          </cell>
          <cell r="N227" t="str">
            <v>C0010923</v>
          </cell>
          <cell r="O227">
            <v>8.3333333333333329E-2</v>
          </cell>
          <cell r="P227" t="str">
            <v>C0010230</v>
          </cell>
          <cell r="Q227">
            <v>8.3333333333333329E-2</v>
          </cell>
          <cell r="R227" t="str">
            <v>C0010730</v>
          </cell>
          <cell r="S227">
            <v>8.3333333333333329E-2</v>
          </cell>
          <cell r="T227" t="str">
            <v/>
          </cell>
          <cell r="U227" t="str">
            <v/>
          </cell>
          <cell r="V227" t="str">
            <v/>
          </cell>
          <cell r="W227" t="str">
            <v/>
          </cell>
          <cell r="X227" t="str">
            <v/>
          </cell>
          <cell r="Y227" t="str">
            <v/>
          </cell>
          <cell r="Z227" t="str">
            <v/>
          </cell>
          <cell r="AA227" t="str">
            <v/>
          </cell>
          <cell r="AB227" t="str">
            <v/>
          </cell>
          <cell r="AC227" t="str">
            <v/>
          </cell>
          <cell r="AD227" t="str">
            <v/>
          </cell>
          <cell r="AE227" t="str">
            <v/>
          </cell>
          <cell r="AF227" t="str">
            <v/>
          </cell>
          <cell r="AG227" t="str">
            <v/>
          </cell>
          <cell r="AH227" t="str">
            <v>B0063200</v>
          </cell>
          <cell r="AI227">
            <v>75</v>
          </cell>
          <cell r="AJ227" t="str">
            <v>B0053193</v>
          </cell>
          <cell r="AK227">
            <v>0.25</v>
          </cell>
          <cell r="AL227" t="str">
            <v>B0053192</v>
          </cell>
          <cell r="AM227">
            <v>0.04</v>
          </cell>
          <cell r="AN227" t="str">
            <v/>
          </cell>
          <cell r="AO227" t="str">
            <v/>
          </cell>
          <cell r="AP227" t="str">
            <v/>
          </cell>
          <cell r="AQ227" t="str">
            <v/>
          </cell>
          <cell r="AR227" t="str">
            <v/>
          </cell>
          <cell r="AS227" t="str">
            <v/>
          </cell>
          <cell r="AT227" t="str">
            <v/>
          </cell>
          <cell r="AU227" t="str">
            <v/>
          </cell>
          <cell r="AV227" t="str">
            <v/>
          </cell>
          <cell r="AW227" t="str">
            <v/>
          </cell>
          <cell r="AX227" t="str">
            <v/>
          </cell>
          <cell r="AY227" t="str">
            <v/>
          </cell>
          <cell r="AZ227" t="str">
            <v/>
          </cell>
          <cell r="BA227" t="str">
            <v/>
          </cell>
          <cell r="BB227" t="str">
            <v/>
          </cell>
          <cell r="BC227" t="str">
            <v/>
          </cell>
          <cell r="BD227" t="str">
            <v/>
          </cell>
          <cell r="BE227" t="str">
            <v/>
          </cell>
          <cell r="BF227" t="str">
            <v/>
          </cell>
          <cell r="BG227" t="str">
            <v/>
          </cell>
          <cell r="BH227" t="str">
            <v/>
          </cell>
          <cell r="BI227" t="str">
            <v/>
          </cell>
          <cell r="BJ227" t="str">
            <v/>
          </cell>
          <cell r="BK227" t="str">
            <v/>
          </cell>
          <cell r="BL227"/>
          <cell r="BM227"/>
          <cell r="BN227" t="str">
            <v>T0010400</v>
          </cell>
          <cell r="BO227">
            <v>0.28999999999999998</v>
          </cell>
          <cell r="BP227" t="str">
            <v/>
          </cell>
          <cell r="BQ227" t="str">
            <v/>
          </cell>
          <cell r="BR227" t="str">
            <v/>
          </cell>
          <cell r="BS227" t="str">
            <v/>
          </cell>
          <cell r="BT227" t="str">
            <v/>
          </cell>
          <cell r="BU227" t="str">
            <v/>
          </cell>
          <cell r="BV227" t="str">
            <v/>
          </cell>
          <cell r="BW227" t="str">
            <v/>
          </cell>
          <cell r="BX227" t="str">
            <v>A0040010</v>
          </cell>
          <cell r="BY227">
            <v>96</v>
          </cell>
          <cell r="BZ227" t="str">
            <v>A0030060</v>
          </cell>
          <cell r="CA227">
            <v>96</v>
          </cell>
          <cell r="CB227" t="str">
            <v/>
          </cell>
          <cell r="CC227" t="str">
            <v/>
          </cell>
          <cell r="CD227" t="str">
            <v/>
          </cell>
          <cell r="CE227" t="str">
            <v/>
          </cell>
          <cell r="CF227" t="str">
            <v/>
          </cell>
          <cell r="CG227" t="str">
            <v/>
          </cell>
          <cell r="CH227" t="str">
            <v/>
          </cell>
          <cell r="CI227" t="str">
            <v/>
          </cell>
          <cell r="CJ227" t="str">
            <v/>
          </cell>
          <cell r="CK227" t="str">
            <v/>
          </cell>
          <cell r="CL227" t="str">
            <v/>
          </cell>
          <cell r="CM227" t="str">
            <v/>
          </cell>
          <cell r="CN227" t="str">
            <v/>
          </cell>
          <cell r="CO227" t="str">
            <v/>
          </cell>
          <cell r="CP227" t="str">
            <v/>
          </cell>
          <cell r="CQ227" t="str">
            <v/>
          </cell>
          <cell r="CR227" t="str">
            <v/>
          </cell>
          <cell r="CS227" t="str">
            <v>Nota 1: Este solo es un Análisis de Precios Unitario de referencia. De ser necesario, se debe ajustar a las particularidades de cada proyecto.
Nota 2: Cuando se trate de Análisis de precios unitarios correspondientes a ítems de la propuesta económica apro</v>
          </cell>
          <cell r="CT227" t="str">
            <v>A</v>
          </cell>
        </row>
        <row r="228">
          <cell r="C228" t="str">
            <v>462,1,1</v>
          </cell>
          <cell r="D228" t="str">
            <v>m3</v>
          </cell>
          <cell r="E228" t="str">
            <v>MEZCLA ASFÁLTICA RECICLADA EN CALIENTE DEL TIPO ______
Aplicado para mezcla en caliente tipo MDC-19 con contenido de RAP, agregados vírgenes y aditivo de reciclaje. Incluye preparación, colocación y compactación en obra. No contempla el suministro de ceme</v>
          </cell>
          <cell r="F228" t="str">
            <v>HERMENINV</v>
          </cell>
          <cell r="G228">
            <v>0.01</v>
          </cell>
          <cell r="H228" t="str">
            <v>C0010160</v>
          </cell>
          <cell r="I228">
            <v>5.5555555555555552E-2</v>
          </cell>
          <cell r="J228" t="str">
            <v>C0010610</v>
          </cell>
          <cell r="K228">
            <v>5.5555555555555552E-2</v>
          </cell>
          <cell r="L228" t="str">
            <v>C0010730</v>
          </cell>
          <cell r="M228">
            <v>5.5555555555555552E-2</v>
          </cell>
          <cell r="N228" t="str">
            <v>C0010923</v>
          </cell>
          <cell r="O228">
            <v>5.5555555555555552E-2</v>
          </cell>
          <cell r="P228" t="str">
            <v/>
          </cell>
          <cell r="Q228" t="str">
            <v/>
          </cell>
          <cell r="R228" t="str">
            <v/>
          </cell>
          <cell r="S228" t="str">
            <v/>
          </cell>
          <cell r="T228" t="str">
            <v/>
          </cell>
          <cell r="U228" t="str">
            <v/>
          </cell>
          <cell r="V228" t="str">
            <v/>
          </cell>
          <cell r="W228" t="str">
            <v/>
          </cell>
          <cell r="X228" t="str">
            <v/>
          </cell>
          <cell r="Y228" t="str">
            <v/>
          </cell>
          <cell r="Z228" t="str">
            <v/>
          </cell>
          <cell r="AA228" t="str">
            <v/>
          </cell>
          <cell r="AB228" t="str">
            <v/>
          </cell>
          <cell r="AC228" t="str">
            <v/>
          </cell>
          <cell r="AD228" t="str">
            <v/>
          </cell>
          <cell r="AE228" t="str">
            <v/>
          </cell>
          <cell r="AF228" t="str">
            <v/>
          </cell>
          <cell r="AG228" t="str">
            <v/>
          </cell>
          <cell r="AH228" t="str">
            <v>B0014502</v>
          </cell>
          <cell r="AI228">
            <v>0.153</v>
          </cell>
          <cell r="AJ228" t="str">
            <v/>
          </cell>
          <cell r="AK228" t="str">
            <v/>
          </cell>
          <cell r="AL228" t="str">
            <v/>
          </cell>
          <cell r="AM228" t="str">
            <v/>
          </cell>
          <cell r="AN228" t="str">
            <v/>
          </cell>
          <cell r="AO228" t="str">
            <v/>
          </cell>
          <cell r="AP228" t="str">
            <v/>
          </cell>
          <cell r="AQ228" t="str">
            <v/>
          </cell>
          <cell r="AR228" t="str">
            <v/>
          </cell>
          <cell r="AS228" t="str">
            <v/>
          </cell>
          <cell r="AT228" t="str">
            <v/>
          </cell>
          <cell r="AU228" t="str">
            <v/>
          </cell>
          <cell r="AV228" t="str">
            <v/>
          </cell>
          <cell r="AW228" t="str">
            <v/>
          </cell>
          <cell r="AX228" t="str">
            <v/>
          </cell>
          <cell r="AY228" t="str">
            <v/>
          </cell>
          <cell r="AZ228" t="str">
            <v/>
          </cell>
          <cell r="BA228" t="str">
            <v/>
          </cell>
          <cell r="BB228" t="str">
            <v/>
          </cell>
          <cell r="BC228" t="str">
            <v/>
          </cell>
          <cell r="BD228" t="str">
            <v/>
          </cell>
          <cell r="BE228" t="str">
            <v/>
          </cell>
          <cell r="BF228" t="str">
            <v/>
          </cell>
          <cell r="BG228" t="str">
            <v/>
          </cell>
          <cell r="BH228" t="str">
            <v/>
          </cell>
          <cell r="BI228" t="str">
            <v/>
          </cell>
          <cell r="BJ228" t="str">
            <v/>
          </cell>
          <cell r="BK228" t="str">
            <v/>
          </cell>
          <cell r="BL228"/>
          <cell r="BM228"/>
          <cell r="BN228" t="str">
            <v>T0010065</v>
          </cell>
          <cell r="BO228">
            <v>0.153</v>
          </cell>
          <cell r="BP228" t="str">
            <v/>
          </cell>
          <cell r="BQ228" t="str">
            <v/>
          </cell>
          <cell r="BR228" t="str">
            <v/>
          </cell>
          <cell r="BS228" t="str">
            <v/>
          </cell>
          <cell r="BT228" t="str">
            <v/>
          </cell>
          <cell r="BU228" t="str">
            <v/>
          </cell>
          <cell r="BV228" t="str">
            <v/>
          </cell>
          <cell r="BW228" t="str">
            <v/>
          </cell>
          <cell r="BX228" t="str">
            <v>A0030060</v>
          </cell>
          <cell r="BY228">
            <v>144</v>
          </cell>
          <cell r="BZ228" t="str">
            <v>A0040010</v>
          </cell>
          <cell r="CA228">
            <v>144</v>
          </cell>
          <cell r="CB228" t="str">
            <v/>
          </cell>
          <cell r="CC228" t="str">
            <v/>
          </cell>
          <cell r="CD228" t="str">
            <v/>
          </cell>
          <cell r="CE228" t="str">
            <v/>
          </cell>
          <cell r="CF228" t="str">
            <v/>
          </cell>
          <cell r="CG228" t="str">
            <v/>
          </cell>
          <cell r="CH228" t="str">
            <v/>
          </cell>
          <cell r="CI228" t="str">
            <v/>
          </cell>
          <cell r="CJ228" t="str">
            <v/>
          </cell>
          <cell r="CK228" t="str">
            <v/>
          </cell>
          <cell r="CL228" t="str">
            <v/>
          </cell>
          <cell r="CM228" t="str">
            <v/>
          </cell>
          <cell r="CN228" t="str">
            <v/>
          </cell>
          <cell r="CO228" t="str">
            <v/>
          </cell>
          <cell r="CP228" t="str">
            <v/>
          </cell>
          <cell r="CQ228" t="str">
            <v/>
          </cell>
          <cell r="CR228" t="str">
            <v>Nota 1: Se recomienda ver la ficha técnica del producto a usar en el diseño.
Nota 2: La dosificación recomendada incluye 130 kg de Cemento hidráulico NTC 121 tipo ART por cada m3 de capa estabilizada. Este ítem debe cumplir el artículo 501 y reconocerse a</v>
          </cell>
          <cell r="CS228" t="str">
            <v>Nota 1: Este solo es un Análisis de Precios Unitario de referencia. De ser necesario, se debe ajustar a las particularidades de cada proyecto.
Nota 2: Cuando se trate de Análisis de precios unitarios correspondientes a ítems de la propuesta económica apro</v>
          </cell>
          <cell r="CT228" t="str">
            <v>A</v>
          </cell>
        </row>
        <row r="229">
          <cell r="C229" t="str">
            <v>462,1,2</v>
          </cell>
          <cell r="D229" t="str">
            <v>m3</v>
          </cell>
          <cell r="E229" t="str">
            <v>MEZCLA ASFÁLTICA RECICLADA EN CALIENTE DEL TIPO ______
Aplicado para mezcla en caliente tipo MDC-25 con contenido de RAP, agregados vírgenes y aditivo de reciclaje. Incluye preparación, colocación y compactación en obra. No contempla el suministro de ceme</v>
          </cell>
          <cell r="F229" t="str">
            <v>HERMENINV</v>
          </cell>
          <cell r="G229">
            <v>0.01</v>
          </cell>
          <cell r="H229" t="str">
            <v>C0010160</v>
          </cell>
          <cell r="I229">
            <v>5.5555555555555552E-2</v>
          </cell>
          <cell r="J229" t="str">
            <v>C0010610</v>
          </cell>
          <cell r="K229">
            <v>5.5555555555555552E-2</v>
          </cell>
          <cell r="L229" t="str">
            <v>C0010730</v>
          </cell>
          <cell r="M229">
            <v>5.5555555555555552E-2</v>
          </cell>
          <cell r="N229" t="str">
            <v>C0010923</v>
          </cell>
          <cell r="O229">
            <v>5.5555555555555552E-2</v>
          </cell>
          <cell r="P229" t="str">
            <v/>
          </cell>
          <cell r="Q229" t="str">
            <v/>
          </cell>
          <cell r="R229" t="str">
            <v/>
          </cell>
          <cell r="S229" t="str">
            <v/>
          </cell>
          <cell r="T229" t="str">
            <v/>
          </cell>
          <cell r="U229" t="str">
            <v/>
          </cell>
          <cell r="V229" t="str">
            <v/>
          </cell>
          <cell r="W229" t="str">
            <v/>
          </cell>
          <cell r="X229" t="str">
            <v/>
          </cell>
          <cell r="Y229" t="str">
            <v/>
          </cell>
          <cell r="Z229" t="str">
            <v/>
          </cell>
          <cell r="AA229" t="str">
            <v/>
          </cell>
          <cell r="AB229" t="str">
            <v/>
          </cell>
          <cell r="AC229" t="str">
            <v/>
          </cell>
          <cell r="AD229" t="str">
            <v/>
          </cell>
          <cell r="AE229" t="str">
            <v/>
          </cell>
          <cell r="AF229" t="str">
            <v/>
          </cell>
          <cell r="AG229" t="str">
            <v/>
          </cell>
          <cell r="AH229" t="str">
            <v>B0014511</v>
          </cell>
          <cell r="AI229">
            <v>0.153</v>
          </cell>
          <cell r="AJ229" t="str">
            <v/>
          </cell>
          <cell r="AK229" t="str">
            <v/>
          </cell>
          <cell r="AL229" t="str">
            <v/>
          </cell>
          <cell r="AM229" t="str">
            <v/>
          </cell>
          <cell r="AN229" t="str">
            <v/>
          </cell>
          <cell r="AO229" t="str">
            <v/>
          </cell>
          <cell r="AP229" t="str">
            <v/>
          </cell>
          <cell r="AQ229" t="str">
            <v/>
          </cell>
          <cell r="AR229" t="str">
            <v/>
          </cell>
          <cell r="AS229" t="str">
            <v/>
          </cell>
          <cell r="AT229" t="str">
            <v/>
          </cell>
          <cell r="AU229" t="str">
            <v/>
          </cell>
          <cell r="AV229" t="str">
            <v/>
          </cell>
          <cell r="AW229" t="str">
            <v/>
          </cell>
          <cell r="AX229" t="str">
            <v/>
          </cell>
          <cell r="AY229" t="str">
            <v/>
          </cell>
          <cell r="AZ229" t="str">
            <v/>
          </cell>
          <cell r="BA229" t="str">
            <v/>
          </cell>
          <cell r="BB229" t="str">
            <v/>
          </cell>
          <cell r="BC229" t="str">
            <v/>
          </cell>
          <cell r="BD229" t="str">
            <v/>
          </cell>
          <cell r="BE229" t="str">
            <v/>
          </cell>
          <cell r="BF229" t="str">
            <v/>
          </cell>
          <cell r="BG229" t="str">
            <v/>
          </cell>
          <cell r="BH229" t="str">
            <v/>
          </cell>
          <cell r="BI229" t="str">
            <v/>
          </cell>
          <cell r="BJ229" t="str">
            <v/>
          </cell>
          <cell r="BK229" t="str">
            <v/>
          </cell>
          <cell r="BL229"/>
          <cell r="BM229"/>
          <cell r="BN229" t="str">
            <v>T0010065</v>
          </cell>
          <cell r="BO229">
            <v>0.153</v>
          </cell>
          <cell r="BP229" t="str">
            <v/>
          </cell>
          <cell r="BQ229" t="str">
            <v/>
          </cell>
          <cell r="BR229" t="str">
            <v/>
          </cell>
          <cell r="BS229" t="str">
            <v/>
          </cell>
          <cell r="BT229" t="str">
            <v/>
          </cell>
          <cell r="BU229" t="str">
            <v/>
          </cell>
          <cell r="BV229" t="str">
            <v/>
          </cell>
          <cell r="BW229" t="str">
            <v/>
          </cell>
          <cell r="BX229" t="str">
            <v>A0030060</v>
          </cell>
          <cell r="BY229">
            <v>144</v>
          </cell>
          <cell r="BZ229" t="str">
            <v>A0040010</v>
          </cell>
          <cell r="CA229">
            <v>144</v>
          </cell>
          <cell r="CB229" t="str">
            <v/>
          </cell>
          <cell r="CC229" t="str">
            <v/>
          </cell>
          <cell r="CD229" t="str">
            <v/>
          </cell>
          <cell r="CE229" t="str">
            <v/>
          </cell>
          <cell r="CF229" t="str">
            <v/>
          </cell>
          <cell r="CG229" t="str">
            <v/>
          </cell>
          <cell r="CH229" t="str">
            <v/>
          </cell>
          <cell r="CI229" t="str">
            <v/>
          </cell>
          <cell r="CJ229" t="str">
            <v/>
          </cell>
          <cell r="CK229" t="str">
            <v/>
          </cell>
          <cell r="CL229" t="str">
            <v/>
          </cell>
          <cell r="CM229" t="str">
            <v/>
          </cell>
          <cell r="CN229" t="str">
            <v/>
          </cell>
          <cell r="CO229" t="str">
            <v/>
          </cell>
          <cell r="CP229" t="str">
            <v/>
          </cell>
          <cell r="CQ229" t="str">
            <v/>
          </cell>
          <cell r="CR229" t="str">
            <v>Nota 1: Se recomienda ver la ficha técnica del producto a usar en el diseño.
Nota 2: La dosificación recomendada incluye 130 kg de Cemento hidráulico NTC 121 tipo ART por cada m3 de capa estabilizada. Este ítem debe cumplir el artículo 501 y reconocerse a</v>
          </cell>
          <cell r="CS229" t="str">
            <v>Nota 1: Este solo es un Análisis de Precios Unitario de referencia. De ser necesario, se debe ajustar a las particularidades de cada proyecto.
Nota 2: Cuando se trate de Análisis de precios unitarios correspondientes a ítems de la propuesta económica apro</v>
          </cell>
          <cell r="CT229" t="str">
            <v>A</v>
          </cell>
        </row>
        <row r="230">
          <cell r="C230" t="str">
            <v>462,2,1</v>
          </cell>
          <cell r="D230" t="str">
            <v>m3</v>
          </cell>
          <cell r="E230" t="str">
            <v>MEZCLA ASFÁLTICA RECICLADA EN CALIENTE DEL TIPO ______ PARA BACHEO
Aplicado para mezcla reciclada en caliente tipo MDC-19, utilizada en reparaciones puntuales. Incluye preparación del fondo, colocación y compactación. No contempla el cemento asfáltico. La</v>
          </cell>
          <cell r="F230" t="str">
            <v>HERMENINV</v>
          </cell>
          <cell r="G230">
            <v>0.01</v>
          </cell>
          <cell r="H230" t="str">
            <v>C0010160</v>
          </cell>
          <cell r="I230">
            <v>6.6666666666666666E-2</v>
          </cell>
          <cell r="J230" t="str">
            <v>C0010610</v>
          </cell>
          <cell r="K230">
            <v>6.6666666666666666E-2</v>
          </cell>
          <cell r="L230" t="str">
            <v>C0010730</v>
          </cell>
          <cell r="M230">
            <v>6.6666666666666666E-2</v>
          </cell>
          <cell r="N230" t="str">
            <v>C0010923</v>
          </cell>
          <cell r="O230">
            <v>6.6666666666666666E-2</v>
          </cell>
          <cell r="P230" t="str">
            <v/>
          </cell>
          <cell r="Q230" t="str">
            <v/>
          </cell>
          <cell r="R230" t="str">
            <v/>
          </cell>
          <cell r="S230" t="str">
            <v/>
          </cell>
          <cell r="T230" t="str">
            <v/>
          </cell>
          <cell r="U230" t="str">
            <v/>
          </cell>
          <cell r="V230" t="str">
            <v/>
          </cell>
          <cell r="W230" t="str">
            <v/>
          </cell>
          <cell r="X230" t="str">
            <v/>
          </cell>
          <cell r="Y230" t="str">
            <v/>
          </cell>
          <cell r="Z230" t="str">
            <v/>
          </cell>
          <cell r="AA230" t="str">
            <v/>
          </cell>
          <cell r="AB230" t="str">
            <v/>
          </cell>
          <cell r="AC230" t="str">
            <v/>
          </cell>
          <cell r="AD230" t="str">
            <v/>
          </cell>
          <cell r="AE230" t="str">
            <v/>
          </cell>
          <cell r="AF230" t="str">
            <v/>
          </cell>
          <cell r="AG230" t="str">
            <v/>
          </cell>
          <cell r="AH230" t="str">
            <v>B0014502</v>
          </cell>
          <cell r="AI230">
            <v>0.153</v>
          </cell>
          <cell r="AJ230" t="str">
            <v/>
          </cell>
          <cell r="AK230" t="str">
            <v/>
          </cell>
          <cell r="AL230" t="str">
            <v/>
          </cell>
          <cell r="AM230" t="str">
            <v/>
          </cell>
          <cell r="AN230" t="str">
            <v/>
          </cell>
          <cell r="AO230" t="str">
            <v/>
          </cell>
          <cell r="AP230" t="str">
            <v/>
          </cell>
          <cell r="AQ230" t="str">
            <v/>
          </cell>
          <cell r="AR230" t="str">
            <v/>
          </cell>
          <cell r="AS230" t="str">
            <v/>
          </cell>
          <cell r="AT230" t="str">
            <v/>
          </cell>
          <cell r="AU230" t="str">
            <v/>
          </cell>
          <cell r="AV230" t="str">
            <v/>
          </cell>
          <cell r="AW230" t="str">
            <v/>
          </cell>
          <cell r="AX230" t="str">
            <v/>
          </cell>
          <cell r="AY230" t="str">
            <v/>
          </cell>
          <cell r="AZ230" t="str">
            <v/>
          </cell>
          <cell r="BA230" t="str">
            <v/>
          </cell>
          <cell r="BB230" t="str">
            <v/>
          </cell>
          <cell r="BC230" t="str">
            <v/>
          </cell>
          <cell r="BD230" t="str">
            <v/>
          </cell>
          <cell r="BE230" t="str">
            <v/>
          </cell>
          <cell r="BF230" t="str">
            <v/>
          </cell>
          <cell r="BG230" t="str">
            <v/>
          </cell>
          <cell r="BH230" t="str">
            <v/>
          </cell>
          <cell r="BI230" t="str">
            <v/>
          </cell>
          <cell r="BJ230" t="str">
            <v/>
          </cell>
          <cell r="BK230" t="str">
            <v/>
          </cell>
          <cell r="BL230"/>
          <cell r="BM230"/>
          <cell r="BN230" t="str">
            <v>T0010065</v>
          </cell>
          <cell r="BO230">
            <v>0.153</v>
          </cell>
          <cell r="BP230" t="str">
            <v/>
          </cell>
          <cell r="BQ230" t="str">
            <v/>
          </cell>
          <cell r="BR230" t="str">
            <v/>
          </cell>
          <cell r="BS230" t="str">
            <v/>
          </cell>
          <cell r="BT230" t="str">
            <v/>
          </cell>
          <cell r="BU230" t="str">
            <v/>
          </cell>
          <cell r="BV230" t="str">
            <v/>
          </cell>
          <cell r="BW230" t="str">
            <v/>
          </cell>
          <cell r="BX230" t="str">
            <v>A0030060</v>
          </cell>
          <cell r="BY230">
            <v>120</v>
          </cell>
          <cell r="BZ230" t="str">
            <v>A0040010</v>
          </cell>
          <cell r="CA230">
            <v>120</v>
          </cell>
          <cell r="CB230" t="str">
            <v/>
          </cell>
          <cell r="CC230" t="str">
            <v/>
          </cell>
          <cell r="CD230" t="str">
            <v/>
          </cell>
          <cell r="CE230" t="str">
            <v/>
          </cell>
          <cell r="CF230" t="str">
            <v/>
          </cell>
          <cell r="CG230" t="str">
            <v/>
          </cell>
          <cell r="CH230" t="str">
            <v/>
          </cell>
          <cell r="CI230" t="str">
            <v/>
          </cell>
          <cell r="CJ230" t="str">
            <v/>
          </cell>
          <cell r="CK230" t="str">
            <v/>
          </cell>
          <cell r="CL230" t="str">
            <v/>
          </cell>
          <cell r="CM230" t="str">
            <v/>
          </cell>
          <cell r="CN230" t="str">
            <v/>
          </cell>
          <cell r="CO230" t="str">
            <v/>
          </cell>
          <cell r="CP230" t="str">
            <v/>
          </cell>
          <cell r="CQ230" t="str">
            <v/>
          </cell>
          <cell r="CR230" t="str">
            <v xml:space="preserve">Nota 1: Se recomienda ver la ficha técnica del producto a usar en el diseño.
Nota 2: Se debe verificar con el fabricante el transporte.
Nota 3: PROPIEDADES DEL PRODUCTO QUÍMICO NO TRADICIONAL: 
Funciona con todo tipo de suelos. Óptimo para suelos con las </v>
          </cell>
          <cell r="CS230" t="str">
            <v>Nota 1: Este solo es un Análisis de Precios Unitario de referencia. De ser necesario, se debe ajustar a las particularidades de cada proyecto.
Nota 2: Cuando se trate de Análisis de precios unitarios correspondientes a ítems de la propuesta económica apro</v>
          </cell>
          <cell r="CT230" t="str">
            <v>A</v>
          </cell>
        </row>
        <row r="231">
          <cell r="C231" t="str">
            <v>462,2,2</v>
          </cell>
          <cell r="D231" t="str">
            <v>m3</v>
          </cell>
          <cell r="E231" t="str">
            <v xml:space="preserve">MEZCLA ASFÁLTICA RECICLADA EN CALIENTE DEL TIPO ______  PARA BACHEO
(Aplicado para mezcla reciclada en caliente tipo MDC-25, utilizada en reparaciones puntuales. Incluye preparación del fondo, colocación y compactación. No contempla el cemento asfáltico. </v>
          </cell>
          <cell r="F231" t="str">
            <v>HERMENINV</v>
          </cell>
          <cell r="G231">
            <v>0.01</v>
          </cell>
          <cell r="H231" t="str">
            <v>C0010160</v>
          </cell>
          <cell r="I231">
            <v>6.6666666666666666E-2</v>
          </cell>
          <cell r="J231" t="str">
            <v>C0010610</v>
          </cell>
          <cell r="K231">
            <v>6.6666666666666666E-2</v>
          </cell>
          <cell r="L231" t="str">
            <v>C0010730</v>
          </cell>
          <cell r="M231">
            <v>6.6666666666666666E-2</v>
          </cell>
          <cell r="N231" t="str">
            <v>C0010923</v>
          </cell>
          <cell r="O231">
            <v>6.6666666666666666E-2</v>
          </cell>
          <cell r="P231" t="str">
            <v/>
          </cell>
          <cell r="Q231" t="str">
            <v/>
          </cell>
          <cell r="R231" t="str">
            <v/>
          </cell>
          <cell r="S231" t="str">
            <v/>
          </cell>
          <cell r="T231" t="str">
            <v/>
          </cell>
          <cell r="U231" t="str">
            <v/>
          </cell>
          <cell r="V231" t="str">
            <v/>
          </cell>
          <cell r="W231" t="str">
            <v/>
          </cell>
          <cell r="X231" t="str">
            <v/>
          </cell>
          <cell r="Y231" t="str">
            <v/>
          </cell>
          <cell r="Z231" t="str">
            <v/>
          </cell>
          <cell r="AA231" t="str">
            <v/>
          </cell>
          <cell r="AB231" t="str">
            <v/>
          </cell>
          <cell r="AC231" t="str">
            <v/>
          </cell>
          <cell r="AD231" t="str">
            <v/>
          </cell>
          <cell r="AE231" t="str">
            <v/>
          </cell>
          <cell r="AF231" t="str">
            <v/>
          </cell>
          <cell r="AG231" t="str">
            <v/>
          </cell>
          <cell r="AH231" t="str">
            <v>B0014511</v>
          </cell>
          <cell r="AI231">
            <v>0.153</v>
          </cell>
          <cell r="AJ231" t="str">
            <v/>
          </cell>
          <cell r="AK231" t="str">
            <v/>
          </cell>
          <cell r="AL231" t="str">
            <v/>
          </cell>
          <cell r="AM231" t="str">
            <v/>
          </cell>
          <cell r="AN231" t="str">
            <v/>
          </cell>
          <cell r="AO231" t="str">
            <v/>
          </cell>
          <cell r="AP231" t="str">
            <v/>
          </cell>
          <cell r="AQ231" t="str">
            <v/>
          </cell>
          <cell r="AR231" t="str">
            <v/>
          </cell>
          <cell r="AS231" t="str">
            <v/>
          </cell>
          <cell r="AT231" t="str">
            <v/>
          </cell>
          <cell r="AU231" t="str">
            <v/>
          </cell>
          <cell r="AV231" t="str">
            <v/>
          </cell>
          <cell r="AW231" t="str">
            <v/>
          </cell>
          <cell r="AX231" t="str">
            <v/>
          </cell>
          <cell r="AY231" t="str">
            <v/>
          </cell>
          <cell r="AZ231" t="str">
            <v/>
          </cell>
          <cell r="BA231" t="str">
            <v/>
          </cell>
          <cell r="BB231" t="str">
            <v/>
          </cell>
          <cell r="BC231" t="str">
            <v/>
          </cell>
          <cell r="BD231" t="str">
            <v/>
          </cell>
          <cell r="BE231" t="str">
            <v/>
          </cell>
          <cell r="BF231" t="str">
            <v/>
          </cell>
          <cell r="BG231" t="str">
            <v/>
          </cell>
          <cell r="BH231" t="str">
            <v/>
          </cell>
          <cell r="BI231" t="str">
            <v/>
          </cell>
          <cell r="BJ231" t="str">
            <v/>
          </cell>
          <cell r="BK231" t="str">
            <v/>
          </cell>
          <cell r="BL231"/>
          <cell r="BM231"/>
          <cell r="BN231" t="str">
            <v>T0010065</v>
          </cell>
          <cell r="BO231">
            <v>0.153</v>
          </cell>
          <cell r="BP231" t="str">
            <v/>
          </cell>
          <cell r="BQ231" t="str">
            <v/>
          </cell>
          <cell r="BR231" t="str">
            <v/>
          </cell>
          <cell r="BS231" t="str">
            <v/>
          </cell>
          <cell r="BT231" t="str">
            <v/>
          </cell>
          <cell r="BU231" t="str">
            <v/>
          </cell>
          <cell r="BV231" t="str">
            <v/>
          </cell>
          <cell r="BW231" t="str">
            <v/>
          </cell>
          <cell r="BX231" t="str">
            <v>A0030060</v>
          </cell>
          <cell r="BY231">
            <v>120</v>
          </cell>
          <cell r="BZ231" t="str">
            <v>A0040010</v>
          </cell>
          <cell r="CA231">
            <v>120</v>
          </cell>
          <cell r="CB231" t="str">
            <v/>
          </cell>
          <cell r="CC231" t="str">
            <v/>
          </cell>
          <cell r="CD231" t="str">
            <v/>
          </cell>
          <cell r="CE231" t="str">
            <v/>
          </cell>
          <cell r="CF231" t="str">
            <v/>
          </cell>
          <cell r="CG231" t="str">
            <v/>
          </cell>
          <cell r="CH231" t="str">
            <v/>
          </cell>
          <cell r="CI231" t="str">
            <v/>
          </cell>
          <cell r="CJ231" t="str">
            <v/>
          </cell>
          <cell r="CK231" t="str">
            <v/>
          </cell>
          <cell r="CL231" t="str">
            <v/>
          </cell>
          <cell r="CM231" t="str">
            <v/>
          </cell>
          <cell r="CN231" t="str">
            <v/>
          </cell>
          <cell r="CO231" t="str">
            <v/>
          </cell>
          <cell r="CP231" t="str">
            <v/>
          </cell>
          <cell r="CQ231" t="str">
            <v/>
          </cell>
          <cell r="CR231" t="str">
            <v>Nota 1: Se recomienda ver la ficha técnica del producto a usar en el diseño.
Nota 2: Se debe verificar con el fabricante el transporte.
Nota 3: PROPIEDADES DEL PRODUCTO QUÍMICO NO TRADICIONAL: 
Óptimo para suelos tipo A-1, A-2, A-3, A-4, A-5, A-6, A7.
Cat</v>
          </cell>
          <cell r="CS231" t="str">
            <v>Nota 1: Este solo es un Análisis de Precios Unitario de referencia. De ser necesario, se debe ajustar a las particularidades de cada proyecto.
Nota 2: Cuando se trate de Análisis de precios unitarios correspondientes a ítems de la propuesta económica apro</v>
          </cell>
          <cell r="CT231" t="str">
            <v>A</v>
          </cell>
        </row>
        <row r="232">
          <cell r="C232" t="str">
            <v>464,1,1</v>
          </cell>
          <cell r="D232" t="str">
            <v>m2</v>
          </cell>
          <cell r="E232" t="str">
            <v xml:space="preserve">GEOTEXTIL PARA REPAVIMENTACIÓN 
(Analizado para un Geotextil NT con resistencia a la tensión Grab mín. de 450 N y una Emulsión asfáltica CRR-60) </v>
          </cell>
          <cell r="F232" t="str">
            <v>HERMENINV</v>
          </cell>
          <cell r="G232">
            <v>0.01</v>
          </cell>
          <cell r="H232" t="str">
            <v/>
          </cell>
          <cell r="I232" t="str">
            <v/>
          </cell>
          <cell r="J232" t="str">
            <v/>
          </cell>
          <cell r="K232" t="str">
            <v/>
          </cell>
          <cell r="L232" t="str">
            <v/>
          </cell>
          <cell r="M232" t="str">
            <v/>
          </cell>
          <cell r="N232" t="str">
            <v/>
          </cell>
          <cell r="O232" t="str">
            <v/>
          </cell>
          <cell r="P232" t="str">
            <v/>
          </cell>
          <cell r="Q232" t="str">
            <v/>
          </cell>
          <cell r="R232" t="str">
            <v/>
          </cell>
          <cell r="S232" t="str">
            <v/>
          </cell>
          <cell r="T232" t="str">
            <v/>
          </cell>
          <cell r="U232" t="str">
            <v/>
          </cell>
          <cell r="V232" t="str">
            <v/>
          </cell>
          <cell r="W232" t="str">
            <v/>
          </cell>
          <cell r="X232" t="str">
            <v/>
          </cell>
          <cell r="Y232" t="str">
            <v/>
          </cell>
          <cell r="Z232" t="str">
            <v/>
          </cell>
          <cell r="AA232" t="str">
            <v/>
          </cell>
          <cell r="AB232" t="str">
            <v/>
          </cell>
          <cell r="AC232" t="str">
            <v/>
          </cell>
          <cell r="AD232" t="str">
            <v/>
          </cell>
          <cell r="AE232" t="str">
            <v/>
          </cell>
          <cell r="AF232" t="str">
            <v/>
          </cell>
          <cell r="AG232" t="str">
            <v/>
          </cell>
          <cell r="AH232" t="str">
            <v>B025008</v>
          </cell>
          <cell r="AI232">
            <v>1.0549999999999999</v>
          </cell>
          <cell r="AJ232" t="str">
            <v>B020007</v>
          </cell>
          <cell r="AK232">
            <v>2</v>
          </cell>
          <cell r="AL232" t="str">
            <v/>
          </cell>
          <cell r="AM232" t="str">
            <v/>
          </cell>
          <cell r="AN232" t="str">
            <v/>
          </cell>
          <cell r="AO232" t="str">
            <v/>
          </cell>
          <cell r="AP232" t="str">
            <v/>
          </cell>
          <cell r="AQ232" t="str">
            <v/>
          </cell>
          <cell r="AR232" t="str">
            <v/>
          </cell>
          <cell r="AS232" t="str">
            <v/>
          </cell>
          <cell r="AT232" t="str">
            <v/>
          </cell>
          <cell r="AU232" t="str">
            <v/>
          </cell>
          <cell r="AV232" t="str">
            <v/>
          </cell>
          <cell r="AW232" t="str">
            <v/>
          </cell>
          <cell r="AX232" t="str">
            <v/>
          </cell>
          <cell r="AY232" t="str">
            <v/>
          </cell>
          <cell r="AZ232" t="str">
            <v/>
          </cell>
          <cell r="BA232" t="str">
            <v/>
          </cell>
          <cell r="BB232" t="str">
            <v/>
          </cell>
          <cell r="BC232" t="str">
            <v/>
          </cell>
          <cell r="BD232" t="str">
            <v/>
          </cell>
          <cell r="BE232" t="str">
            <v/>
          </cell>
          <cell r="BF232" t="str">
            <v/>
          </cell>
          <cell r="BG232" t="str">
            <v/>
          </cell>
          <cell r="BH232" t="str">
            <v/>
          </cell>
          <cell r="BI232" t="str">
            <v/>
          </cell>
          <cell r="BJ232" t="str">
            <v/>
          </cell>
          <cell r="BK232" t="str">
            <v/>
          </cell>
          <cell r="BL232"/>
          <cell r="BM232"/>
          <cell r="BN232" t="str">
            <v/>
          </cell>
          <cell r="BO232" t="str">
            <v/>
          </cell>
          <cell r="BP232" t="str">
            <v/>
          </cell>
          <cell r="BQ232" t="str">
            <v/>
          </cell>
          <cell r="BR232" t="str">
            <v/>
          </cell>
          <cell r="BS232" t="str">
            <v/>
          </cell>
          <cell r="BT232" t="str">
            <v/>
          </cell>
          <cell r="BU232" t="str">
            <v/>
          </cell>
          <cell r="BV232" t="str">
            <v/>
          </cell>
          <cell r="BW232" t="str">
            <v/>
          </cell>
          <cell r="BX232" t="str">
            <v>A0030060</v>
          </cell>
          <cell r="BY232">
            <v>1000</v>
          </cell>
          <cell r="BZ232" t="str">
            <v>A0040010</v>
          </cell>
          <cell r="CA232">
            <v>1000</v>
          </cell>
          <cell r="CB232" t="str">
            <v/>
          </cell>
          <cell r="CC232" t="str">
            <v/>
          </cell>
          <cell r="CD232" t="str">
            <v/>
          </cell>
          <cell r="CE232" t="str">
            <v/>
          </cell>
          <cell r="CF232" t="str">
            <v/>
          </cell>
          <cell r="CG232" t="str">
            <v/>
          </cell>
          <cell r="CH232" t="str">
            <v/>
          </cell>
          <cell r="CI232" t="str">
            <v/>
          </cell>
          <cell r="CJ232" t="str">
            <v/>
          </cell>
          <cell r="CK232" t="str">
            <v/>
          </cell>
          <cell r="CL232" t="str">
            <v/>
          </cell>
          <cell r="CM232" t="str">
            <v/>
          </cell>
          <cell r="CN232" t="str">
            <v/>
          </cell>
          <cell r="CO232" t="str">
            <v/>
          </cell>
          <cell r="CP232" t="str">
            <v/>
          </cell>
          <cell r="CQ232" t="str">
            <v/>
          </cell>
          <cell r="CR232" t="str">
            <v>Nota 1: Se recomienda ver la ficha técnica del producto a usar en el diseño.
Nota 2: Se debe verificar con el fabricante el transporte.
Nota 3: PROPIEDADES DEL PRODUCTO QUÍMICO NO TRADICIONAL: 
Escarificación de 15 cm, la nanomolécula penetra por gravedad</v>
          </cell>
          <cell r="CS232" t="str">
            <v>Nota 1: Este solo es un Análisis de Precios Unitario de referencia. De ser necesario, se debe ajustar a las particularidades de cada proyecto.
Nota 2: Cuando se trate de Análisis de precios unitarios correspondientes a ítems de la propuesta económica apro</v>
          </cell>
          <cell r="CT232" t="str">
            <v>C</v>
          </cell>
        </row>
        <row r="233">
          <cell r="C233" t="str">
            <v>464,1,2</v>
          </cell>
          <cell r="D233" t="str">
            <v>m2</v>
          </cell>
          <cell r="E233" t="str">
            <v xml:space="preserve">GEOTEXTIL PARA REPAVIMENTACIÓN 
(Analizado para un Geotextil NT con resistencia a la tensión Grab mín. de 450 N y una Emulsión asfáltica modificada CRR-60) </v>
          </cell>
          <cell r="F233" t="str">
            <v>HERMENINV</v>
          </cell>
          <cell r="G233">
            <v>0.01</v>
          </cell>
          <cell r="H233" t="str">
            <v/>
          </cell>
          <cell r="I233" t="str">
            <v/>
          </cell>
          <cell r="J233" t="str">
            <v/>
          </cell>
          <cell r="K233" t="str">
            <v/>
          </cell>
          <cell r="L233" t="str">
            <v/>
          </cell>
          <cell r="M233" t="str">
            <v/>
          </cell>
          <cell r="N233" t="str">
            <v/>
          </cell>
          <cell r="O233" t="str">
            <v/>
          </cell>
          <cell r="P233" t="str">
            <v/>
          </cell>
          <cell r="Q233" t="str">
            <v/>
          </cell>
          <cell r="R233" t="str">
            <v/>
          </cell>
          <cell r="S233" t="str">
            <v/>
          </cell>
          <cell r="T233" t="str">
            <v/>
          </cell>
          <cell r="U233" t="str">
            <v/>
          </cell>
          <cell r="V233" t="str">
            <v/>
          </cell>
          <cell r="W233" t="str">
            <v/>
          </cell>
          <cell r="X233" t="str">
            <v/>
          </cell>
          <cell r="Y233" t="str">
            <v/>
          </cell>
          <cell r="Z233" t="str">
            <v/>
          </cell>
          <cell r="AA233" t="str">
            <v/>
          </cell>
          <cell r="AB233" t="str">
            <v/>
          </cell>
          <cell r="AC233" t="str">
            <v/>
          </cell>
          <cell r="AD233" t="str">
            <v/>
          </cell>
          <cell r="AE233" t="str">
            <v/>
          </cell>
          <cell r="AF233" t="str">
            <v/>
          </cell>
          <cell r="AG233" t="str">
            <v/>
          </cell>
          <cell r="AH233" t="str">
            <v>B025008</v>
          </cell>
          <cell r="AI233">
            <v>1.0549999999999999</v>
          </cell>
          <cell r="AJ233" t="str">
            <v>B020006</v>
          </cell>
          <cell r="AK233">
            <v>2</v>
          </cell>
          <cell r="AL233" t="str">
            <v/>
          </cell>
          <cell r="AM233" t="str">
            <v/>
          </cell>
          <cell r="AN233" t="str">
            <v/>
          </cell>
          <cell r="AO233" t="str">
            <v/>
          </cell>
          <cell r="AP233" t="str">
            <v/>
          </cell>
          <cell r="AQ233" t="str">
            <v/>
          </cell>
          <cell r="AR233" t="str">
            <v/>
          </cell>
          <cell r="AS233" t="str">
            <v/>
          </cell>
          <cell r="AT233" t="str">
            <v/>
          </cell>
          <cell r="AU233" t="str">
            <v/>
          </cell>
          <cell r="AV233" t="str">
            <v/>
          </cell>
          <cell r="AW233" t="str">
            <v/>
          </cell>
          <cell r="AX233" t="str">
            <v/>
          </cell>
          <cell r="AY233" t="str">
            <v/>
          </cell>
          <cell r="AZ233" t="str">
            <v/>
          </cell>
          <cell r="BA233" t="str">
            <v/>
          </cell>
          <cell r="BB233" t="str">
            <v/>
          </cell>
          <cell r="BC233" t="str">
            <v/>
          </cell>
          <cell r="BD233" t="str">
            <v/>
          </cell>
          <cell r="BE233" t="str">
            <v/>
          </cell>
          <cell r="BF233" t="str">
            <v/>
          </cell>
          <cell r="BG233" t="str">
            <v/>
          </cell>
          <cell r="BH233" t="str">
            <v/>
          </cell>
          <cell r="BI233" t="str">
            <v/>
          </cell>
          <cell r="BJ233" t="str">
            <v/>
          </cell>
          <cell r="BK233" t="str">
            <v/>
          </cell>
          <cell r="BL233"/>
          <cell r="BM233"/>
          <cell r="BN233" t="str">
            <v/>
          </cell>
          <cell r="BO233" t="str">
            <v/>
          </cell>
          <cell r="BP233" t="str">
            <v/>
          </cell>
          <cell r="BQ233" t="str">
            <v/>
          </cell>
          <cell r="BR233" t="str">
            <v/>
          </cell>
          <cell r="BS233" t="str">
            <v/>
          </cell>
          <cell r="BT233" t="str">
            <v/>
          </cell>
          <cell r="BU233" t="str">
            <v/>
          </cell>
          <cell r="BV233" t="str">
            <v/>
          </cell>
          <cell r="BW233" t="str">
            <v/>
          </cell>
          <cell r="BX233" t="str">
            <v>A0030060</v>
          </cell>
          <cell r="BY233">
            <v>1000</v>
          </cell>
          <cell r="BZ233" t="str">
            <v>A0040010</v>
          </cell>
          <cell r="CA233">
            <v>1000</v>
          </cell>
          <cell r="CB233" t="str">
            <v/>
          </cell>
          <cell r="CC233" t="str">
            <v/>
          </cell>
          <cell r="CD233" t="str">
            <v/>
          </cell>
          <cell r="CE233" t="str">
            <v/>
          </cell>
          <cell r="CF233" t="str">
            <v/>
          </cell>
          <cell r="CG233" t="str">
            <v/>
          </cell>
          <cell r="CH233" t="str">
            <v/>
          </cell>
          <cell r="CI233" t="str">
            <v/>
          </cell>
          <cell r="CJ233" t="str">
            <v/>
          </cell>
          <cell r="CK233" t="str">
            <v/>
          </cell>
          <cell r="CL233" t="str">
            <v/>
          </cell>
          <cell r="CM233" t="str">
            <v/>
          </cell>
          <cell r="CN233" t="str">
            <v/>
          </cell>
          <cell r="CO233" t="str">
            <v/>
          </cell>
          <cell r="CP233" t="str">
            <v/>
          </cell>
          <cell r="CQ233" t="str">
            <v/>
          </cell>
          <cell r="CR233" t="str">
            <v>Nota 1: Se recomienda ver la ficha técnica del producto a usar en el diseño.
Nota 2: La dosificación recomendada incluye 50 kg de Cemento hidráulico NTC 121 tipo UG por cada m3 de capa estabilizada. Este ítem debe cumplir el artículo 501 y reconocerse a t</v>
          </cell>
          <cell r="CS233" t="str">
            <v>Nota 1: Este solo es un Análisis de Precios Unitario de referencia. De ser necesario, se debe ajustar a las particularidades de cada proyecto.
Nota 2: Cuando se trate de Análisis de precios unitarios correspondientes a ítems de la propuesta económica apro</v>
          </cell>
          <cell r="CT233" t="str">
            <v>C</v>
          </cell>
        </row>
        <row r="234">
          <cell r="C234" t="str">
            <v>465,1</v>
          </cell>
          <cell r="D234" t="str">
            <v>m3</v>
          </cell>
          <cell r="E234" t="str">
            <v>EXCAVACIÓN PARA REPARACIÓN DE PAVIMENTO ASFÁLTICO EXISTENTE INCLUYENDO EL CORTE Y LA REMOCIÓN DE LAS CAPAS ASFÁLTICAS Y DE LAS SUBYACENTES</v>
          </cell>
          <cell r="F234" t="str">
            <v>HERMENINV</v>
          </cell>
          <cell r="G234">
            <v>0.05</v>
          </cell>
          <cell r="H234" t="str">
            <v>C0010923</v>
          </cell>
          <cell r="I234">
            <v>0.125</v>
          </cell>
          <cell r="J234" t="str">
            <v>C0010270</v>
          </cell>
          <cell r="K234">
            <v>0.125</v>
          </cell>
          <cell r="L234" t="str">
            <v>C0010290</v>
          </cell>
          <cell r="M234">
            <v>0.125</v>
          </cell>
          <cell r="N234" t="str">
            <v>C0010750</v>
          </cell>
          <cell r="O234">
            <v>0.125</v>
          </cell>
          <cell r="P234" t="str">
            <v/>
          </cell>
          <cell r="Q234" t="str">
            <v/>
          </cell>
          <cell r="R234" t="str">
            <v/>
          </cell>
          <cell r="S234" t="str">
            <v/>
          </cell>
          <cell r="T234" t="str">
            <v/>
          </cell>
          <cell r="U234" t="str">
            <v/>
          </cell>
          <cell r="V234" t="str">
            <v/>
          </cell>
          <cell r="W234" t="str">
            <v/>
          </cell>
          <cell r="X234" t="str">
            <v/>
          </cell>
          <cell r="Y234" t="str">
            <v/>
          </cell>
          <cell r="Z234" t="str">
            <v/>
          </cell>
          <cell r="AA234" t="str">
            <v/>
          </cell>
          <cell r="AB234" t="str">
            <v/>
          </cell>
          <cell r="AC234" t="str">
            <v/>
          </cell>
          <cell r="AD234" t="str">
            <v/>
          </cell>
          <cell r="AE234" t="str">
            <v/>
          </cell>
          <cell r="AF234" t="str">
            <v/>
          </cell>
          <cell r="AG234" t="str">
            <v/>
          </cell>
          <cell r="AH234" t="str">
            <v>B0013790</v>
          </cell>
          <cell r="AI234">
            <v>1.25</v>
          </cell>
          <cell r="AJ234" t="str">
            <v/>
          </cell>
          <cell r="AK234" t="str">
            <v/>
          </cell>
          <cell r="AL234" t="str">
            <v/>
          </cell>
          <cell r="AM234" t="str">
            <v/>
          </cell>
          <cell r="AN234" t="str">
            <v/>
          </cell>
          <cell r="AO234" t="str">
            <v/>
          </cell>
          <cell r="AP234" t="str">
            <v/>
          </cell>
          <cell r="AQ234" t="str">
            <v/>
          </cell>
          <cell r="AR234" t="str">
            <v/>
          </cell>
          <cell r="AS234" t="str">
            <v/>
          </cell>
          <cell r="AT234" t="str">
            <v/>
          </cell>
          <cell r="AU234" t="str">
            <v/>
          </cell>
          <cell r="AV234" t="str">
            <v/>
          </cell>
          <cell r="AW234" t="str">
            <v/>
          </cell>
          <cell r="AX234" t="str">
            <v/>
          </cell>
          <cell r="AY234" t="str">
            <v/>
          </cell>
          <cell r="AZ234" t="str">
            <v/>
          </cell>
          <cell r="BA234" t="str">
            <v/>
          </cell>
          <cell r="BB234" t="str">
            <v/>
          </cell>
          <cell r="BC234" t="str">
            <v/>
          </cell>
          <cell r="BD234" t="str">
            <v/>
          </cell>
          <cell r="BE234" t="str">
            <v/>
          </cell>
          <cell r="BF234" t="str">
            <v/>
          </cell>
          <cell r="BG234" t="str">
            <v/>
          </cell>
          <cell r="BH234" t="str">
            <v/>
          </cell>
          <cell r="BI234" t="str">
            <v/>
          </cell>
          <cell r="BJ234" t="str">
            <v/>
          </cell>
          <cell r="BK234" t="str">
            <v/>
          </cell>
          <cell r="BL234"/>
          <cell r="BM234"/>
          <cell r="BN234" t="str">
            <v>T0010025</v>
          </cell>
          <cell r="BO234">
            <v>1.25</v>
          </cell>
          <cell r="BP234" t="str">
            <v/>
          </cell>
          <cell r="BQ234" t="str">
            <v/>
          </cell>
          <cell r="BR234" t="str">
            <v/>
          </cell>
          <cell r="BS234" t="str">
            <v/>
          </cell>
          <cell r="BT234" t="str">
            <v/>
          </cell>
          <cell r="BU234" t="str">
            <v/>
          </cell>
          <cell r="BV234" t="str">
            <v/>
          </cell>
          <cell r="BW234" t="str">
            <v/>
          </cell>
          <cell r="BX234" t="str">
            <v>A0030050</v>
          </cell>
          <cell r="BY234">
            <v>64</v>
          </cell>
          <cell r="BZ234" t="str">
            <v/>
          </cell>
          <cell r="CA234" t="str">
            <v/>
          </cell>
          <cell r="CB234" t="str">
            <v/>
          </cell>
          <cell r="CC234" t="str">
            <v/>
          </cell>
          <cell r="CD234" t="str">
            <v/>
          </cell>
          <cell r="CE234" t="str">
            <v/>
          </cell>
          <cell r="CF234" t="str">
            <v/>
          </cell>
          <cell r="CG234" t="str">
            <v/>
          </cell>
          <cell r="CH234" t="str">
            <v/>
          </cell>
          <cell r="CI234" t="str">
            <v/>
          </cell>
          <cell r="CJ234" t="str">
            <v/>
          </cell>
          <cell r="CK234" t="str">
            <v/>
          </cell>
          <cell r="CL234" t="str">
            <v/>
          </cell>
          <cell r="CM234" t="str">
            <v/>
          </cell>
          <cell r="CN234" t="str">
            <v/>
          </cell>
          <cell r="CO234" t="str">
            <v/>
          </cell>
          <cell r="CP234" t="str">
            <v/>
          </cell>
          <cell r="CQ234" t="str">
            <v/>
          </cell>
          <cell r="CR234" t="str">
            <v>Nota 1: Se recomienda ver la ficha técnica del producto a usar en el diseño.
Nota 2: La implementación del presente ítem de pago en un contrato de obra obliga al contratista a garantizar la presencia de un ingeniero supervisor experto en la aplicación del</v>
          </cell>
          <cell r="CS234" t="str">
            <v>Nota 1: Este solo es un Análisis de Precios Unitario de referencia. De ser necesario, se debe ajustar a las particularidades de cada proyecto.
Nota 2: Cuando se trate de Análisis de precios unitarios correspondientes a ítems de la propuesta económica apro</v>
          </cell>
          <cell r="CT234" t="str">
            <v>A</v>
          </cell>
        </row>
        <row r="235">
          <cell r="C235" t="str">
            <v>465,2</v>
          </cell>
          <cell r="D235" t="str">
            <v>m3</v>
          </cell>
          <cell r="E235" t="str">
            <v>EXCAVACIÓN PARA LA REPARACIÓN DE PAVIMENTO ASFÁLTICO EXISTENTE EXCLUYENDO EL CORTE Y LA REMOCIÓN DE LAS CAPAS ASFÁLTICAS Y DE LAS SUBYACENTES</v>
          </cell>
          <cell r="F235" t="str">
            <v>HERMENINV</v>
          </cell>
          <cell r="G235">
            <v>0.05</v>
          </cell>
          <cell r="H235" t="str">
            <v>C0010190</v>
          </cell>
          <cell r="I235">
            <v>0.5</v>
          </cell>
          <cell r="J235" t="str">
            <v>C0010750</v>
          </cell>
          <cell r="K235">
            <v>0.1</v>
          </cell>
          <cell r="L235" t="str">
            <v/>
          </cell>
          <cell r="M235" t="str">
            <v/>
          </cell>
          <cell r="N235" t="str">
            <v/>
          </cell>
          <cell r="O235" t="str">
            <v/>
          </cell>
          <cell r="P235" t="str">
            <v/>
          </cell>
          <cell r="Q235" t="str">
            <v/>
          </cell>
          <cell r="R235" t="str">
            <v/>
          </cell>
          <cell r="S235" t="str">
            <v/>
          </cell>
          <cell r="T235" t="str">
            <v/>
          </cell>
          <cell r="U235" t="str">
            <v/>
          </cell>
          <cell r="V235" t="str">
            <v/>
          </cell>
          <cell r="W235" t="str">
            <v/>
          </cell>
          <cell r="X235" t="str">
            <v/>
          </cell>
          <cell r="Y235" t="str">
            <v/>
          </cell>
          <cell r="Z235" t="str">
            <v/>
          </cell>
          <cell r="AA235" t="str">
            <v/>
          </cell>
          <cell r="AB235" t="str">
            <v/>
          </cell>
          <cell r="AC235" t="str">
            <v/>
          </cell>
          <cell r="AD235" t="str">
            <v/>
          </cell>
          <cell r="AE235" t="str">
            <v/>
          </cell>
          <cell r="AF235" t="str">
            <v/>
          </cell>
          <cell r="AG235" t="str">
            <v/>
          </cell>
          <cell r="AH235" t="str">
            <v/>
          </cell>
          <cell r="AI235" t="str">
            <v/>
          </cell>
          <cell r="AJ235" t="str">
            <v/>
          </cell>
          <cell r="AK235" t="str">
            <v/>
          </cell>
          <cell r="AL235" t="str">
            <v/>
          </cell>
          <cell r="AM235" t="str">
            <v/>
          </cell>
          <cell r="AN235" t="str">
            <v/>
          </cell>
          <cell r="AO235" t="str">
            <v/>
          </cell>
          <cell r="AP235" t="str">
            <v/>
          </cell>
          <cell r="AQ235" t="str">
            <v/>
          </cell>
          <cell r="AR235" t="str">
            <v/>
          </cell>
          <cell r="AS235" t="str">
            <v/>
          </cell>
          <cell r="AT235" t="str">
            <v/>
          </cell>
          <cell r="AU235" t="str">
            <v/>
          </cell>
          <cell r="AV235" t="str">
            <v/>
          </cell>
          <cell r="AW235" t="str">
            <v/>
          </cell>
          <cell r="AX235" t="str">
            <v/>
          </cell>
          <cell r="AY235" t="str">
            <v/>
          </cell>
          <cell r="AZ235" t="str">
            <v/>
          </cell>
          <cell r="BA235" t="str">
            <v/>
          </cell>
          <cell r="BB235" t="str">
            <v/>
          </cell>
          <cell r="BC235" t="str">
            <v/>
          </cell>
          <cell r="BD235" t="str">
            <v/>
          </cell>
          <cell r="BE235" t="str">
            <v/>
          </cell>
          <cell r="BF235" t="str">
            <v/>
          </cell>
          <cell r="BG235" t="str">
            <v/>
          </cell>
          <cell r="BH235" t="str">
            <v/>
          </cell>
          <cell r="BI235" t="str">
            <v/>
          </cell>
          <cell r="BJ235" t="str">
            <v/>
          </cell>
          <cell r="BK235" t="str">
            <v/>
          </cell>
          <cell r="BL235"/>
          <cell r="BM235"/>
          <cell r="BN235" t="str">
            <v/>
          </cell>
          <cell r="BO235" t="str">
            <v/>
          </cell>
          <cell r="BP235" t="str">
            <v/>
          </cell>
          <cell r="BQ235" t="str">
            <v/>
          </cell>
          <cell r="BR235" t="str">
            <v/>
          </cell>
          <cell r="BS235" t="str">
            <v/>
          </cell>
          <cell r="BT235" t="str">
            <v/>
          </cell>
          <cell r="BU235" t="str">
            <v/>
          </cell>
          <cell r="BV235" t="str">
            <v/>
          </cell>
          <cell r="BW235" t="str">
            <v/>
          </cell>
          <cell r="BX235" t="str">
            <v>A0030060</v>
          </cell>
          <cell r="BY235">
            <v>80</v>
          </cell>
          <cell r="BZ235" t="str">
            <v/>
          </cell>
          <cell r="CA235" t="str">
            <v/>
          </cell>
          <cell r="CB235" t="str">
            <v/>
          </cell>
          <cell r="CC235" t="str">
            <v/>
          </cell>
          <cell r="CD235" t="str">
            <v/>
          </cell>
          <cell r="CE235" t="str">
            <v/>
          </cell>
          <cell r="CF235" t="str">
            <v/>
          </cell>
          <cell r="CG235" t="str">
            <v/>
          </cell>
          <cell r="CH235" t="str">
            <v/>
          </cell>
          <cell r="CI235" t="str">
            <v/>
          </cell>
          <cell r="CJ235" t="str">
            <v/>
          </cell>
          <cell r="CK235" t="str">
            <v/>
          </cell>
          <cell r="CL235" t="str">
            <v/>
          </cell>
          <cell r="CM235" t="str">
            <v/>
          </cell>
          <cell r="CN235" t="str">
            <v/>
          </cell>
          <cell r="CO235" t="str">
            <v/>
          </cell>
          <cell r="CP235" t="str">
            <v>SUBTOTAL$</v>
          </cell>
          <cell r="CQ235" t="str">
            <v/>
          </cell>
          <cell r="CR235" t="str">
            <v xml:space="preserve">Nota 1: Se recomienda ver la ficha técnica del producto a usar en el diseño.
Nota 2: PROPIEDADES DEL PRODUCTO QUÍMICO NO TRADICIONAL: 
ÓPTIMO PARA UTILIZARSE CON TIPOS DE SUELO A-4, A-6, A-7-5, A-7-6
REDUCCIÓN LL MIN 10%, REDUCCIÓN HINCHAMIENTO MIN. 70%, </v>
          </cell>
          <cell r="CS235" t="str">
            <v>Nota 1: Este solo es un Análisis de Precios Unitario de referencia. De ser necesario, se debe ajustar a las particularidades de cada proyecto.
Nota 2: Cuando se trate de Análisis de precios unitarios correspondientes a ítems de la propuesta económica apro</v>
          </cell>
          <cell r="CT235" t="str">
            <v>A</v>
          </cell>
        </row>
        <row r="236">
          <cell r="C236" t="str">
            <v>466,1</v>
          </cell>
          <cell r="D236" t="str">
            <v>m</v>
          </cell>
          <cell r="E236" t="str">
            <v>SELLO DE GRIETAS EN PAVIMENTO ASFÁLTICO SIN RUTEO
(Incluye limpieza con aire comprimido, aplicación de sellador asfáltico en caliente (hot-pour) y acabado superficial.)</v>
          </cell>
          <cell r="F236" t="str">
            <v>HERMENINV</v>
          </cell>
          <cell r="G236">
            <v>0.05</v>
          </cell>
          <cell r="H236" t="str">
            <v>C0010311</v>
          </cell>
          <cell r="I236">
            <v>1.6666666666666666E-2</v>
          </cell>
          <cell r="J236" t="str">
            <v>C0010250</v>
          </cell>
          <cell r="K236">
            <v>1.6666666666666666E-2</v>
          </cell>
          <cell r="L236" t="str">
            <v>C0010120</v>
          </cell>
          <cell r="M236">
            <v>1.6666666666666666E-2</v>
          </cell>
          <cell r="N236" t="str">
            <v>C0010535</v>
          </cell>
          <cell r="O236">
            <v>1.6666666666666666E-2</v>
          </cell>
          <cell r="P236" t="str">
            <v/>
          </cell>
          <cell r="Q236" t="str">
            <v/>
          </cell>
          <cell r="R236" t="str">
            <v/>
          </cell>
          <cell r="S236" t="str">
            <v/>
          </cell>
          <cell r="T236" t="str">
            <v/>
          </cell>
          <cell r="U236" t="str">
            <v/>
          </cell>
          <cell r="V236" t="str">
            <v/>
          </cell>
          <cell r="W236" t="str">
            <v/>
          </cell>
          <cell r="X236" t="str">
            <v/>
          </cell>
          <cell r="Y236" t="str">
            <v/>
          </cell>
          <cell r="Z236" t="str">
            <v/>
          </cell>
          <cell r="AA236" t="str">
            <v/>
          </cell>
          <cell r="AB236" t="str">
            <v/>
          </cell>
          <cell r="AC236" t="str">
            <v/>
          </cell>
          <cell r="AD236" t="str">
            <v/>
          </cell>
          <cell r="AE236" t="str">
            <v/>
          </cell>
          <cell r="AF236" t="str">
            <v/>
          </cell>
          <cell r="AG236" t="str">
            <v/>
          </cell>
          <cell r="AH236" t="str">
            <v>B0014405</v>
          </cell>
          <cell r="AI236">
            <v>0.12</v>
          </cell>
          <cell r="AJ236" t="str">
            <v/>
          </cell>
          <cell r="AK236" t="str">
            <v/>
          </cell>
          <cell r="AL236" t="str">
            <v/>
          </cell>
          <cell r="AM236" t="str">
            <v/>
          </cell>
          <cell r="AN236" t="str">
            <v/>
          </cell>
          <cell r="AO236" t="str">
            <v/>
          </cell>
          <cell r="AP236" t="str">
            <v/>
          </cell>
          <cell r="AQ236" t="str">
            <v/>
          </cell>
          <cell r="AR236" t="str">
            <v/>
          </cell>
          <cell r="AS236" t="str">
            <v/>
          </cell>
          <cell r="AT236" t="str">
            <v/>
          </cell>
          <cell r="AU236" t="str">
            <v/>
          </cell>
          <cell r="AV236" t="str">
            <v/>
          </cell>
          <cell r="AW236" t="str">
            <v/>
          </cell>
          <cell r="AX236" t="str">
            <v/>
          </cell>
          <cell r="AY236" t="str">
            <v/>
          </cell>
          <cell r="AZ236" t="str">
            <v/>
          </cell>
          <cell r="BA236" t="str">
            <v/>
          </cell>
          <cell r="BB236" t="str">
            <v/>
          </cell>
          <cell r="BC236" t="str">
            <v/>
          </cell>
          <cell r="BD236" t="str">
            <v/>
          </cell>
          <cell r="BE236" t="str">
            <v/>
          </cell>
          <cell r="BF236" t="str">
            <v/>
          </cell>
          <cell r="BG236" t="str">
            <v/>
          </cell>
          <cell r="BH236" t="str">
            <v/>
          </cell>
          <cell r="BI236" t="str">
            <v/>
          </cell>
          <cell r="BJ236" t="str">
            <v/>
          </cell>
          <cell r="BK236" t="str">
            <v/>
          </cell>
          <cell r="BL236"/>
          <cell r="BM236"/>
          <cell r="BN236" t="str">
            <v/>
          </cell>
          <cell r="BO236" t="str">
            <v/>
          </cell>
          <cell r="BP236" t="str">
            <v/>
          </cell>
          <cell r="BQ236" t="str">
            <v/>
          </cell>
          <cell r="BR236" t="str">
            <v/>
          </cell>
          <cell r="BS236" t="str">
            <v/>
          </cell>
          <cell r="BT236" t="str">
            <v/>
          </cell>
          <cell r="BU236" t="str">
            <v/>
          </cell>
          <cell r="BV236" t="str">
            <v/>
          </cell>
          <cell r="BW236" t="str">
            <v/>
          </cell>
          <cell r="BX236" t="str">
            <v>A0030020</v>
          </cell>
          <cell r="BY236">
            <v>480</v>
          </cell>
          <cell r="BZ236" t="str">
            <v>A0040010</v>
          </cell>
          <cell r="CA236">
            <v>480</v>
          </cell>
          <cell r="CB236" t="str">
            <v/>
          </cell>
          <cell r="CC236" t="str">
            <v/>
          </cell>
          <cell r="CD236" t="str">
            <v/>
          </cell>
          <cell r="CE236" t="str">
            <v/>
          </cell>
          <cell r="CF236" t="str">
            <v/>
          </cell>
          <cell r="CG236" t="str">
            <v/>
          </cell>
          <cell r="CH236" t="str">
            <v/>
          </cell>
          <cell r="CI236" t="str">
            <v/>
          </cell>
          <cell r="CJ236" t="str">
            <v/>
          </cell>
          <cell r="CK236" t="str">
            <v/>
          </cell>
          <cell r="CL236" t="str">
            <v/>
          </cell>
          <cell r="CM236" t="str">
            <v/>
          </cell>
          <cell r="CN236" t="str">
            <v/>
          </cell>
          <cell r="CO236" t="str">
            <v/>
          </cell>
          <cell r="CP236" t="str">
            <v/>
          </cell>
          <cell r="CQ236" t="str">
            <v/>
          </cell>
          <cell r="CR236" t="str">
            <v>Nota 1: Se recomienda ver la ficha técnica del producto a usar en el diseño.
Nota 2: La dosificación recomendada incluye 54 kg de Cemento hidráulico NTC 121 tipo UG por cada m3 de capa estabilizada. Este ítem debe cumplir el artículo 501 y reconocerse a t</v>
          </cell>
          <cell r="CS236" t="str">
            <v>Nota 1: Este solo es un Análisis de Precios Unitario de referencia. De ser necesario, se debe ajustar a las particularidades de cada proyecto.
Nota 2: Cuando se trate de Análisis de precios unitarios correspondientes a ítems de la propuesta económica apro</v>
          </cell>
          <cell r="CT236" t="str">
            <v>A</v>
          </cell>
        </row>
        <row r="237">
          <cell r="C237" t="str">
            <v>466,2</v>
          </cell>
          <cell r="D237" t="str">
            <v>m</v>
          </cell>
          <cell r="E237" t="str">
            <v>SELLO DE GRIETAS EN PAVIMENTO ASFÁLTICO CON RUTEO
Incluye corte controlado de la grieta con ruteadora (20–30 mm de ancho y 15 mm de profundidad), limpieza con aire comprimido, aplicación de sellador asfáltico en caliente (hot-pour) y acabado superficial.</v>
          </cell>
          <cell r="F237" t="str">
            <v>HERMENINV</v>
          </cell>
          <cell r="G237">
            <v>0.05</v>
          </cell>
          <cell r="H237" t="str">
            <v>C0010311</v>
          </cell>
          <cell r="I237">
            <v>1.6666666666666666E-2</v>
          </cell>
          <cell r="J237" t="str">
            <v>C0010840</v>
          </cell>
          <cell r="K237">
            <v>1.6666666666666666E-2</v>
          </cell>
          <cell r="L237" t="str">
            <v>C0010250</v>
          </cell>
          <cell r="M237">
            <v>1.6666666666666666E-2</v>
          </cell>
          <cell r="N237" t="str">
            <v>C0010120</v>
          </cell>
          <cell r="O237">
            <v>1.6666666666666666E-2</v>
          </cell>
          <cell r="P237" t="str">
            <v>C0010535</v>
          </cell>
          <cell r="Q237">
            <v>1.6666666666666666E-2</v>
          </cell>
          <cell r="R237" t="str">
            <v/>
          </cell>
          <cell r="S237" t="str">
            <v/>
          </cell>
          <cell r="T237" t="str">
            <v/>
          </cell>
          <cell r="U237" t="str">
            <v/>
          </cell>
          <cell r="V237" t="str">
            <v/>
          </cell>
          <cell r="W237" t="str">
            <v/>
          </cell>
          <cell r="X237" t="str">
            <v/>
          </cell>
          <cell r="Y237" t="str">
            <v/>
          </cell>
          <cell r="Z237" t="str">
            <v/>
          </cell>
          <cell r="AA237" t="str">
            <v/>
          </cell>
          <cell r="AB237" t="str">
            <v/>
          </cell>
          <cell r="AC237" t="str">
            <v/>
          </cell>
          <cell r="AD237" t="str">
            <v/>
          </cell>
          <cell r="AE237" t="str">
            <v/>
          </cell>
          <cell r="AF237" t="str">
            <v/>
          </cell>
          <cell r="AG237" t="str">
            <v/>
          </cell>
          <cell r="AH237" t="str">
            <v>B0014405</v>
          </cell>
          <cell r="AI237">
            <v>0.2</v>
          </cell>
          <cell r="AJ237" t="str">
            <v/>
          </cell>
          <cell r="AK237" t="str">
            <v/>
          </cell>
          <cell r="AL237" t="str">
            <v/>
          </cell>
          <cell r="AM237" t="str">
            <v/>
          </cell>
          <cell r="AN237" t="str">
            <v/>
          </cell>
          <cell r="AO237" t="str">
            <v/>
          </cell>
          <cell r="AP237" t="str">
            <v/>
          </cell>
          <cell r="AQ237" t="str">
            <v/>
          </cell>
          <cell r="AR237" t="str">
            <v/>
          </cell>
          <cell r="AS237" t="str">
            <v/>
          </cell>
          <cell r="AT237" t="str">
            <v/>
          </cell>
          <cell r="AU237" t="str">
            <v/>
          </cell>
          <cell r="AV237" t="str">
            <v/>
          </cell>
          <cell r="AW237" t="str">
            <v/>
          </cell>
          <cell r="AX237" t="str">
            <v/>
          </cell>
          <cell r="AY237" t="str">
            <v/>
          </cell>
          <cell r="AZ237" t="str">
            <v/>
          </cell>
          <cell r="BA237" t="str">
            <v/>
          </cell>
          <cell r="BB237" t="str">
            <v/>
          </cell>
          <cell r="BC237" t="str">
            <v/>
          </cell>
          <cell r="BD237" t="str">
            <v/>
          </cell>
          <cell r="BE237" t="str">
            <v/>
          </cell>
          <cell r="BF237" t="str">
            <v/>
          </cell>
          <cell r="BG237" t="str">
            <v/>
          </cell>
          <cell r="BH237" t="str">
            <v/>
          </cell>
          <cell r="BI237" t="str">
            <v/>
          </cell>
          <cell r="BJ237" t="str">
            <v/>
          </cell>
          <cell r="BK237" t="str">
            <v/>
          </cell>
          <cell r="BL237"/>
          <cell r="BM237"/>
          <cell r="BN237" t="str">
            <v>T0100029</v>
          </cell>
          <cell r="BO237">
            <v>0.4</v>
          </cell>
          <cell r="BP237" t="str">
            <v/>
          </cell>
          <cell r="BQ237" t="str">
            <v/>
          </cell>
          <cell r="BR237" t="str">
            <v/>
          </cell>
          <cell r="BS237" t="str">
            <v/>
          </cell>
          <cell r="BT237" t="str">
            <v/>
          </cell>
          <cell r="BU237" t="str">
            <v/>
          </cell>
          <cell r="BV237" t="str">
            <v/>
          </cell>
          <cell r="BW237" t="str">
            <v/>
          </cell>
          <cell r="BX237" t="str">
            <v>A0030020</v>
          </cell>
          <cell r="BY237">
            <v>480</v>
          </cell>
          <cell r="BZ237" t="str">
            <v>A0040010</v>
          </cell>
          <cell r="CA237">
            <v>480</v>
          </cell>
          <cell r="CB237" t="str">
            <v/>
          </cell>
          <cell r="CC237" t="str">
            <v/>
          </cell>
          <cell r="CD237" t="str">
            <v/>
          </cell>
          <cell r="CE237" t="str">
            <v/>
          </cell>
          <cell r="CF237" t="str">
            <v/>
          </cell>
          <cell r="CG237" t="str">
            <v/>
          </cell>
          <cell r="CH237" t="str">
            <v/>
          </cell>
          <cell r="CI237" t="str">
            <v/>
          </cell>
          <cell r="CJ237" t="str">
            <v/>
          </cell>
          <cell r="CK237" t="str">
            <v/>
          </cell>
          <cell r="CL237" t="str">
            <v/>
          </cell>
          <cell r="CM237" t="str">
            <v/>
          </cell>
          <cell r="CN237" t="str">
            <v/>
          </cell>
          <cell r="CO237" t="str">
            <v/>
          </cell>
          <cell r="CP237" t="str">
            <v/>
          </cell>
          <cell r="CQ237" t="str">
            <v/>
          </cell>
          <cell r="CR237" t="str">
            <v/>
          </cell>
          <cell r="CS237" t="str">
            <v>Nota 1: Este solo es un Análisis de Precios Unitario de referencia. De ser necesario, se debe ajustar a las particularidades de cada proyecto.
Nota 2: Cuando se trate de Análisis de precios unitarios correspondientes a ítems de la propuesta económica apro</v>
          </cell>
          <cell r="CT237" t="str">
            <v>A</v>
          </cell>
        </row>
        <row r="238">
          <cell r="C238" t="str">
            <v>467,1</v>
          </cell>
          <cell r="D238" t="str">
            <v>m3</v>
          </cell>
          <cell r="E238" t="str">
            <v>MEZCLA ASFÁLTICA CON ASFALTO MODIFICADO CON GCR (M-GCR-25) NO INCLUYE SUMINISTRO DE CEMENTO ASFALTICO MODIFICADO CON GCR
Incluye elaboración en sitio con agregados pétreos y asfalto modificado con GCR, mezclado, extendido con pavimentadora, nivelación y c</v>
          </cell>
          <cell r="F238" t="str">
            <v>HERMENINV</v>
          </cell>
          <cell r="G238">
            <v>0.05</v>
          </cell>
          <cell r="H238" t="str">
            <v>C0010140</v>
          </cell>
          <cell r="I238">
            <v>0.1</v>
          </cell>
          <cell r="J238" t="str">
            <v>C0010211</v>
          </cell>
          <cell r="K238">
            <v>0.1</v>
          </cell>
          <cell r="L238" t="str">
            <v>C0010910</v>
          </cell>
          <cell r="M238">
            <v>0.1</v>
          </cell>
          <cell r="N238" t="str">
            <v>C0010660</v>
          </cell>
          <cell r="O238">
            <v>0.1</v>
          </cell>
          <cell r="P238" t="str">
            <v>C0010960</v>
          </cell>
          <cell r="Q238">
            <v>0.1</v>
          </cell>
          <cell r="R238" t="str">
            <v/>
          </cell>
          <cell r="S238" t="str">
            <v/>
          </cell>
          <cell r="T238" t="str">
            <v/>
          </cell>
          <cell r="U238" t="str">
            <v/>
          </cell>
          <cell r="V238" t="str">
            <v/>
          </cell>
          <cell r="W238" t="str">
            <v/>
          </cell>
          <cell r="X238" t="str">
            <v/>
          </cell>
          <cell r="Y238" t="str">
            <v/>
          </cell>
          <cell r="Z238" t="str">
            <v/>
          </cell>
          <cell r="AA238" t="str">
            <v/>
          </cell>
          <cell r="AB238" t="str">
            <v/>
          </cell>
          <cell r="AC238" t="str">
            <v/>
          </cell>
          <cell r="AD238" t="str">
            <v/>
          </cell>
          <cell r="AE238" t="str">
            <v/>
          </cell>
          <cell r="AF238" t="str">
            <v/>
          </cell>
          <cell r="AG238" t="str">
            <v/>
          </cell>
          <cell r="AH238" t="str">
            <v>B0033096</v>
          </cell>
          <cell r="AI238">
            <v>1.3</v>
          </cell>
          <cell r="AJ238" t="str">
            <v/>
          </cell>
          <cell r="AK238" t="str">
            <v/>
          </cell>
          <cell r="AL238" t="str">
            <v/>
          </cell>
          <cell r="AM238" t="str">
            <v/>
          </cell>
          <cell r="AN238" t="str">
            <v/>
          </cell>
          <cell r="AO238" t="str">
            <v/>
          </cell>
          <cell r="AP238" t="str">
            <v/>
          </cell>
          <cell r="AQ238" t="str">
            <v/>
          </cell>
          <cell r="AR238" t="str">
            <v/>
          </cell>
          <cell r="AS238" t="str">
            <v/>
          </cell>
          <cell r="AT238" t="str">
            <v/>
          </cell>
          <cell r="AU238" t="str">
            <v/>
          </cell>
          <cell r="AV238" t="str">
            <v/>
          </cell>
          <cell r="AW238" t="str">
            <v/>
          </cell>
          <cell r="AX238" t="str">
            <v/>
          </cell>
          <cell r="AY238" t="str">
            <v/>
          </cell>
          <cell r="AZ238" t="str">
            <v/>
          </cell>
          <cell r="BA238" t="str">
            <v/>
          </cell>
          <cell r="BB238" t="str">
            <v/>
          </cell>
          <cell r="BC238" t="str">
            <v/>
          </cell>
          <cell r="BD238" t="str">
            <v/>
          </cell>
          <cell r="BE238" t="str">
            <v/>
          </cell>
          <cell r="BF238" t="str">
            <v/>
          </cell>
          <cell r="BG238" t="str">
            <v/>
          </cell>
          <cell r="BH238" t="str">
            <v/>
          </cell>
          <cell r="BI238" t="str">
            <v/>
          </cell>
          <cell r="BJ238" t="str">
            <v/>
          </cell>
          <cell r="BK238" t="str">
            <v/>
          </cell>
          <cell r="BL238"/>
          <cell r="BM238"/>
          <cell r="BN238" t="str">
            <v>T0010400</v>
          </cell>
          <cell r="BO238">
            <v>1.3</v>
          </cell>
          <cell r="BP238" t="str">
            <v/>
          </cell>
          <cell r="BQ238" t="str">
            <v/>
          </cell>
          <cell r="BR238" t="str">
            <v/>
          </cell>
          <cell r="BS238" t="str">
            <v/>
          </cell>
          <cell r="BT238" t="str">
            <v/>
          </cell>
          <cell r="BU238" t="str">
            <v/>
          </cell>
          <cell r="BV238" t="str">
            <v/>
          </cell>
          <cell r="BW238" t="str">
            <v/>
          </cell>
          <cell r="BX238" t="str">
            <v>A0030080</v>
          </cell>
          <cell r="BY238">
            <v>80</v>
          </cell>
          <cell r="BZ238" t="str">
            <v>A0040010</v>
          </cell>
          <cell r="CA238">
            <v>80</v>
          </cell>
          <cell r="CB238" t="str">
            <v>A0070020</v>
          </cell>
          <cell r="CC238">
            <v>80</v>
          </cell>
          <cell r="CD238" t="str">
            <v/>
          </cell>
          <cell r="CE238" t="str">
            <v/>
          </cell>
          <cell r="CF238" t="str">
            <v/>
          </cell>
          <cell r="CG238" t="str">
            <v/>
          </cell>
          <cell r="CH238" t="str">
            <v/>
          </cell>
          <cell r="CI238" t="str">
            <v/>
          </cell>
          <cell r="CJ238" t="str">
            <v/>
          </cell>
          <cell r="CK238" t="str">
            <v/>
          </cell>
          <cell r="CL238" t="str">
            <v/>
          </cell>
          <cell r="CM238" t="str">
            <v/>
          </cell>
          <cell r="CN238" t="str">
            <v/>
          </cell>
          <cell r="CO238" t="str">
            <v/>
          </cell>
          <cell r="CP238" t="str">
            <v/>
          </cell>
          <cell r="CQ238" t="str">
            <v/>
          </cell>
          <cell r="CR238" t="str">
            <v/>
          </cell>
          <cell r="CS238" t="str">
            <v>Nota 1: Este solo es un Análisis de Precios Unitario de referencia. De ser necesario, se debe ajustar a las particularidades de cada proyecto.
Nota 2: Cuando se trate de Análisis de precios unitarios correspondientes a ítems de la propuesta económica apro</v>
          </cell>
          <cell r="CT238" t="str">
            <v>A</v>
          </cell>
        </row>
        <row r="239">
          <cell r="C239" t="str">
            <v>467,2</v>
          </cell>
          <cell r="D239" t="str">
            <v>m3</v>
          </cell>
          <cell r="E239" t="str">
            <v>MEZCLA ASFÁLTICA CON ASFALTO MODIFICADO CON GCR (M-GCR-19)
Incluye elaboración en sitio con agregados pétreos y asfalto modificado con GCR, mezclado, extendido con pavimentadora, nivelación y compactación. La dosificación se ajusta según diseño. No incluy</v>
          </cell>
          <cell r="F239" t="str">
            <v>HERMENINV</v>
          </cell>
          <cell r="G239">
            <v>0.05</v>
          </cell>
          <cell r="H239" t="str">
            <v>C0010140</v>
          </cell>
          <cell r="I239">
            <v>0.1</v>
          </cell>
          <cell r="J239" t="str">
            <v>C0010211</v>
          </cell>
          <cell r="K239">
            <v>0.1</v>
          </cell>
          <cell r="L239" t="str">
            <v>C0010910</v>
          </cell>
          <cell r="M239">
            <v>0.1</v>
          </cell>
          <cell r="N239" t="str">
            <v>C0010660</v>
          </cell>
          <cell r="O239">
            <v>0.1</v>
          </cell>
          <cell r="P239" t="str">
            <v>C0010960</v>
          </cell>
          <cell r="Q239">
            <v>0.1</v>
          </cell>
          <cell r="R239" t="str">
            <v/>
          </cell>
          <cell r="S239" t="str">
            <v/>
          </cell>
          <cell r="T239" t="str">
            <v/>
          </cell>
          <cell r="U239" t="str">
            <v/>
          </cell>
          <cell r="V239" t="str">
            <v/>
          </cell>
          <cell r="W239" t="str">
            <v/>
          </cell>
          <cell r="X239" t="str">
            <v/>
          </cell>
          <cell r="Y239" t="str">
            <v/>
          </cell>
          <cell r="Z239" t="str">
            <v/>
          </cell>
          <cell r="AA239" t="str">
            <v/>
          </cell>
          <cell r="AB239" t="str">
            <v/>
          </cell>
          <cell r="AC239" t="str">
            <v/>
          </cell>
          <cell r="AD239" t="str">
            <v/>
          </cell>
          <cell r="AE239" t="str">
            <v/>
          </cell>
          <cell r="AF239" t="str">
            <v/>
          </cell>
          <cell r="AG239" t="str">
            <v/>
          </cell>
          <cell r="AH239" t="str">
            <v>B0033096</v>
          </cell>
          <cell r="AI239">
            <v>1.4</v>
          </cell>
          <cell r="AJ239" t="str">
            <v/>
          </cell>
          <cell r="AK239">
            <v>22</v>
          </cell>
          <cell r="AL239" t="str">
            <v/>
          </cell>
          <cell r="AM239">
            <v>25</v>
          </cell>
          <cell r="AN239" t="str">
            <v/>
          </cell>
          <cell r="AO239" t="str">
            <v/>
          </cell>
          <cell r="AP239" t="str">
            <v/>
          </cell>
          <cell r="AQ239" t="str">
            <v/>
          </cell>
          <cell r="AR239" t="str">
            <v/>
          </cell>
          <cell r="AS239" t="str">
            <v/>
          </cell>
          <cell r="AT239" t="str">
            <v/>
          </cell>
          <cell r="AU239" t="str">
            <v/>
          </cell>
          <cell r="AV239" t="str">
            <v/>
          </cell>
          <cell r="AW239" t="str">
            <v/>
          </cell>
          <cell r="AX239" t="str">
            <v/>
          </cell>
          <cell r="AY239" t="str">
            <v/>
          </cell>
          <cell r="AZ239" t="str">
            <v/>
          </cell>
          <cell r="BA239" t="str">
            <v/>
          </cell>
          <cell r="BB239" t="str">
            <v/>
          </cell>
          <cell r="BC239" t="str">
            <v/>
          </cell>
          <cell r="BD239" t="str">
            <v/>
          </cell>
          <cell r="BE239" t="str">
            <v/>
          </cell>
          <cell r="BF239" t="str">
            <v/>
          </cell>
          <cell r="BG239" t="str">
            <v/>
          </cell>
          <cell r="BH239" t="str">
            <v/>
          </cell>
          <cell r="BI239" t="str">
            <v/>
          </cell>
          <cell r="BJ239" t="str">
            <v/>
          </cell>
          <cell r="BK239" t="str">
            <v/>
          </cell>
          <cell r="BL239"/>
          <cell r="BM239"/>
          <cell r="BN239" t="str">
            <v>T0010400</v>
          </cell>
          <cell r="BO239">
            <v>1.4</v>
          </cell>
          <cell r="BP239" t="str">
            <v/>
          </cell>
          <cell r="BQ239" t="str">
            <v/>
          </cell>
          <cell r="BR239" t="str">
            <v/>
          </cell>
          <cell r="BS239" t="str">
            <v/>
          </cell>
          <cell r="BT239" t="str">
            <v/>
          </cell>
          <cell r="BU239" t="str">
            <v/>
          </cell>
          <cell r="BV239" t="str">
            <v/>
          </cell>
          <cell r="BW239" t="str">
            <v/>
          </cell>
          <cell r="BX239" t="str">
            <v>A0030080</v>
          </cell>
          <cell r="BY239">
            <v>80</v>
          </cell>
          <cell r="BZ239" t="str">
            <v>A0040010</v>
          </cell>
          <cell r="CA239">
            <v>80</v>
          </cell>
          <cell r="CB239" t="str">
            <v>A0070020</v>
          </cell>
          <cell r="CC239">
            <v>80</v>
          </cell>
          <cell r="CD239" t="str">
            <v/>
          </cell>
          <cell r="CE239" t="str">
            <v/>
          </cell>
          <cell r="CF239" t="str">
            <v/>
          </cell>
          <cell r="CG239" t="str">
            <v/>
          </cell>
          <cell r="CH239" t="str">
            <v/>
          </cell>
          <cell r="CI239" t="str">
            <v/>
          </cell>
          <cell r="CJ239" t="str">
            <v/>
          </cell>
          <cell r="CK239" t="str">
            <v/>
          </cell>
          <cell r="CL239" t="str">
            <v/>
          </cell>
          <cell r="CM239" t="str">
            <v/>
          </cell>
          <cell r="CN239" t="str">
            <v/>
          </cell>
          <cell r="CO239" t="str">
            <v/>
          </cell>
          <cell r="CP239" t="str">
            <v/>
          </cell>
          <cell r="CQ239" t="str">
            <v/>
          </cell>
          <cell r="CR239" t="str">
            <v>Nota 1: Se recomienda ver la ficha técnica del producto a usar en el diseño.
Nota 2: PROPIEDADES DEL PRODUCTO QUÍMICO NO TRADICIONAL: 
Óptimo para suelos CL - CH - MH (A5 - A6 - A7 - A7-5 A7-6)
Nota 3: La implementación del presente ítem de pago en un con</v>
          </cell>
          <cell r="CS239" t="str">
            <v>Nota 1: Este solo es un Análisis de Precios Unitario de referencia. De ser necesario, se debe ajustar a las particularidades de cada proyecto.
Nota 2: Cuando se trate de Análisis de precios unitarios correspondientes a ítems de la propuesta económica apro</v>
          </cell>
          <cell r="CT239" t="str">
            <v>A</v>
          </cell>
        </row>
        <row r="240">
          <cell r="C240" t="str">
            <v>467,3</v>
          </cell>
          <cell r="D240" t="str">
            <v>m3</v>
          </cell>
          <cell r="E240" t="str">
            <v>MEZCLA ASFÁLTICA CON ASFALTO MODIFICADO CON GCR (M-GCR-12)
Incluye elaboración en sitio con agregados pétreos y asfalto modificado con GCR, mezclado, extendido con pavimentadora, nivelación y compactación. La dosificación se ajusta según diseño. No incluy</v>
          </cell>
          <cell r="F240" t="str">
            <v>HERMENINV</v>
          </cell>
          <cell r="G240">
            <v>0.05</v>
          </cell>
          <cell r="H240" t="str">
            <v>C0010140</v>
          </cell>
          <cell r="I240">
            <v>0.1</v>
          </cell>
          <cell r="J240" t="str">
            <v>C0010211</v>
          </cell>
          <cell r="K240">
            <v>0.1</v>
          </cell>
          <cell r="L240" t="str">
            <v>C0010910</v>
          </cell>
          <cell r="M240">
            <v>0.1</v>
          </cell>
          <cell r="N240" t="str">
            <v>C0010660</v>
          </cell>
          <cell r="O240">
            <v>0.1</v>
          </cell>
          <cell r="P240" t="str">
            <v>C0010960</v>
          </cell>
          <cell r="Q240">
            <v>0.1</v>
          </cell>
          <cell r="R240" t="str">
            <v/>
          </cell>
          <cell r="S240" t="str">
            <v/>
          </cell>
          <cell r="T240" t="str">
            <v/>
          </cell>
          <cell r="U240" t="str">
            <v/>
          </cell>
          <cell r="V240" t="str">
            <v/>
          </cell>
          <cell r="W240" t="str">
            <v/>
          </cell>
          <cell r="X240" t="str">
            <v/>
          </cell>
          <cell r="Y240" t="str">
            <v/>
          </cell>
          <cell r="Z240" t="str">
            <v/>
          </cell>
          <cell r="AA240" t="str">
            <v/>
          </cell>
          <cell r="AB240" t="str">
            <v/>
          </cell>
          <cell r="AC240" t="str">
            <v/>
          </cell>
          <cell r="AD240" t="str">
            <v/>
          </cell>
          <cell r="AE240" t="str">
            <v/>
          </cell>
          <cell r="AF240" t="str">
            <v/>
          </cell>
          <cell r="AG240" t="str">
            <v/>
          </cell>
          <cell r="AH240" t="str">
            <v>B0033096</v>
          </cell>
          <cell r="AI240">
            <v>1.4</v>
          </cell>
          <cell r="AJ240" t="str">
            <v/>
          </cell>
          <cell r="AK240">
            <v>24</v>
          </cell>
          <cell r="AL240" t="str">
            <v/>
          </cell>
          <cell r="AM240">
            <v>25</v>
          </cell>
          <cell r="AN240" t="str">
            <v/>
          </cell>
          <cell r="AO240" t="str">
            <v/>
          </cell>
          <cell r="AP240" t="str">
            <v/>
          </cell>
          <cell r="AQ240" t="str">
            <v/>
          </cell>
          <cell r="AR240" t="str">
            <v/>
          </cell>
          <cell r="AS240" t="str">
            <v/>
          </cell>
          <cell r="AT240" t="str">
            <v/>
          </cell>
          <cell r="AU240" t="str">
            <v/>
          </cell>
          <cell r="AV240" t="str">
            <v/>
          </cell>
          <cell r="AW240" t="str">
            <v/>
          </cell>
          <cell r="AX240" t="str">
            <v/>
          </cell>
          <cell r="AY240" t="str">
            <v/>
          </cell>
          <cell r="AZ240" t="str">
            <v/>
          </cell>
          <cell r="BA240" t="str">
            <v/>
          </cell>
          <cell r="BB240" t="str">
            <v/>
          </cell>
          <cell r="BC240" t="str">
            <v/>
          </cell>
          <cell r="BD240" t="str">
            <v/>
          </cell>
          <cell r="BE240" t="str">
            <v/>
          </cell>
          <cell r="BF240" t="str">
            <v/>
          </cell>
          <cell r="BG240" t="str">
            <v/>
          </cell>
          <cell r="BH240" t="str">
            <v/>
          </cell>
          <cell r="BI240" t="str">
            <v/>
          </cell>
          <cell r="BJ240" t="str">
            <v/>
          </cell>
          <cell r="BK240" t="str">
            <v/>
          </cell>
          <cell r="BL240"/>
          <cell r="BM240"/>
          <cell r="BN240" t="str">
            <v>T0010400</v>
          </cell>
          <cell r="BO240">
            <v>1.4</v>
          </cell>
          <cell r="BP240" t="str">
            <v/>
          </cell>
          <cell r="BQ240" t="str">
            <v/>
          </cell>
          <cell r="BR240" t="str">
            <v/>
          </cell>
          <cell r="BS240" t="str">
            <v/>
          </cell>
          <cell r="BT240" t="str">
            <v/>
          </cell>
          <cell r="BU240" t="str">
            <v/>
          </cell>
          <cell r="BV240" t="str">
            <v/>
          </cell>
          <cell r="BW240" t="str">
            <v/>
          </cell>
          <cell r="BX240" t="str">
            <v>A0030080</v>
          </cell>
          <cell r="BY240">
            <v>80</v>
          </cell>
          <cell r="BZ240" t="str">
            <v>A0040010</v>
          </cell>
          <cell r="CA240">
            <v>80</v>
          </cell>
          <cell r="CB240" t="str">
            <v>A0070020</v>
          </cell>
          <cell r="CC240">
            <v>80</v>
          </cell>
          <cell r="CD240" t="str">
            <v/>
          </cell>
          <cell r="CE240" t="str">
            <v/>
          </cell>
          <cell r="CF240" t="str">
            <v/>
          </cell>
          <cell r="CG240" t="str">
            <v/>
          </cell>
          <cell r="CH240" t="str">
            <v/>
          </cell>
          <cell r="CI240" t="str">
            <v/>
          </cell>
          <cell r="CJ240" t="str">
            <v/>
          </cell>
          <cell r="CK240" t="str">
            <v/>
          </cell>
          <cell r="CL240" t="str">
            <v/>
          </cell>
          <cell r="CM240" t="str">
            <v/>
          </cell>
          <cell r="CN240" t="str">
            <v/>
          </cell>
          <cell r="CO240" t="str">
            <v/>
          </cell>
          <cell r="CP240" t="str">
            <v/>
          </cell>
          <cell r="CQ240" t="str">
            <v/>
          </cell>
          <cell r="CR240" t="str">
            <v>Nota 1: Se recomienda ver la ficha técnica del producto a usar en el diseño.
Nota 2: La dosificación recomendada incluye 57 kg de Cemento hidráulico NTC 121 tipo UG por cada m3 de capa estabilizada. Este ítem debe cumplir el artículo 501 y reconocerse a t</v>
          </cell>
          <cell r="CS240" t="str">
            <v>Nota 1: Este solo es un Análisis de Precios Unitario de referencia. De ser necesario, se debe ajustar a las particularidades de cada proyecto.
Nota 2: Cuando se trate de Análisis de precios unitarios correspondientes a ítems de la propuesta económica apro</v>
          </cell>
          <cell r="CT240" t="str">
            <v>A</v>
          </cell>
        </row>
        <row r="241">
          <cell r="C241" t="str">
            <v>500,1,1</v>
          </cell>
          <cell r="D241" t="str">
            <v>m3</v>
          </cell>
          <cell r="E241" t="str">
            <v>PAVIMENTO DE CONCRETO HIDRÁULICO  
Incluye MR‑43 con barras de transferencia y unión, formaletas, corte y sellado de juntas, curado con emulsión parafínica, y fraguado. Considera preparación de subrasante y acabado superficial para tránsito NT3.</v>
          </cell>
          <cell r="F241" t="str">
            <v>HERMENINV</v>
          </cell>
          <cell r="G241">
            <v>0.1</v>
          </cell>
          <cell r="H241" t="str">
            <v>C0010010</v>
          </cell>
          <cell r="I241">
            <v>0.16</v>
          </cell>
          <cell r="J241" t="str">
            <v>C0010250</v>
          </cell>
          <cell r="K241">
            <v>0.16</v>
          </cell>
          <cell r="L241" t="str">
            <v>C0010290</v>
          </cell>
          <cell r="M241">
            <v>0.16</v>
          </cell>
          <cell r="N241" t="str">
            <v>C0010430</v>
          </cell>
          <cell r="O241">
            <v>0.16</v>
          </cell>
          <cell r="P241" t="str">
            <v>C0010740</v>
          </cell>
          <cell r="Q241">
            <v>0.16</v>
          </cell>
          <cell r="R241" t="str">
            <v>C0010922</v>
          </cell>
          <cell r="S241">
            <v>0.16</v>
          </cell>
          <cell r="T241" t="str">
            <v/>
          </cell>
          <cell r="U241" t="str">
            <v/>
          </cell>
          <cell r="V241" t="str">
            <v/>
          </cell>
          <cell r="W241" t="str">
            <v/>
          </cell>
          <cell r="X241" t="str">
            <v/>
          </cell>
          <cell r="Y241" t="str">
            <v/>
          </cell>
          <cell r="Z241" t="str">
            <v/>
          </cell>
          <cell r="AA241" t="str">
            <v/>
          </cell>
          <cell r="AB241" t="str">
            <v/>
          </cell>
          <cell r="AC241" t="str">
            <v/>
          </cell>
          <cell r="AD241" t="str">
            <v/>
          </cell>
          <cell r="AE241" t="str">
            <v/>
          </cell>
          <cell r="AF241" t="str">
            <v/>
          </cell>
          <cell r="AG241" t="str">
            <v/>
          </cell>
          <cell r="AH241" t="str">
            <v>B0013380</v>
          </cell>
          <cell r="AI241">
            <v>6.5650000000000004</v>
          </cell>
          <cell r="AJ241" t="str">
            <v>B0013390</v>
          </cell>
          <cell r="AK241">
            <v>0.52</v>
          </cell>
          <cell r="AL241" t="str">
            <v>B0013601</v>
          </cell>
          <cell r="AM241">
            <v>1.8080000000000001</v>
          </cell>
          <cell r="AN241" t="str">
            <v>B0063290</v>
          </cell>
          <cell r="AO241">
            <v>1.3162199999999999</v>
          </cell>
          <cell r="AP241" t="str">
            <v>B0133710</v>
          </cell>
          <cell r="AQ241">
            <v>1.01</v>
          </cell>
          <cell r="AR241" t="str">
            <v>B0033348</v>
          </cell>
          <cell r="AS241">
            <v>5.5</v>
          </cell>
          <cell r="AT241" t="str">
            <v/>
          </cell>
          <cell r="AU241" t="str">
            <v/>
          </cell>
          <cell r="AV241" t="str">
            <v/>
          </cell>
          <cell r="AW241" t="str">
            <v/>
          </cell>
          <cell r="AX241" t="str">
            <v/>
          </cell>
          <cell r="AY241" t="str">
            <v/>
          </cell>
          <cell r="AZ241" t="str">
            <v/>
          </cell>
          <cell r="BA241" t="str">
            <v/>
          </cell>
          <cell r="BB241" t="str">
            <v/>
          </cell>
          <cell r="BC241" t="str">
            <v/>
          </cell>
          <cell r="BD241" t="str">
            <v/>
          </cell>
          <cell r="BE241" t="str">
            <v/>
          </cell>
          <cell r="BF241" t="str">
            <v/>
          </cell>
          <cell r="BG241" t="str">
            <v/>
          </cell>
          <cell r="BH241" t="str">
            <v/>
          </cell>
          <cell r="BI241" t="str">
            <v/>
          </cell>
          <cell r="BJ241" t="str">
            <v/>
          </cell>
          <cell r="BK241" t="str">
            <v/>
          </cell>
          <cell r="BL241"/>
          <cell r="BM241"/>
          <cell r="BN241" t="str">
            <v>T0010009</v>
          </cell>
          <cell r="BO241">
            <v>1.01</v>
          </cell>
          <cell r="BP241" t="str">
            <v>T0100002</v>
          </cell>
          <cell r="BQ241">
            <v>7.0850000000000009</v>
          </cell>
          <cell r="BR241" t="str">
            <v/>
          </cell>
          <cell r="BS241" t="str">
            <v/>
          </cell>
          <cell r="BT241" t="str">
            <v/>
          </cell>
          <cell r="BU241" t="str">
            <v/>
          </cell>
          <cell r="BV241" t="str">
            <v/>
          </cell>
          <cell r="BW241" t="str">
            <v/>
          </cell>
          <cell r="BX241" t="str">
            <v>A0030070</v>
          </cell>
          <cell r="BY241">
            <v>50</v>
          </cell>
          <cell r="BZ241" t="str">
            <v>A0040010</v>
          </cell>
          <cell r="CA241">
            <v>50</v>
          </cell>
          <cell r="CB241" t="str">
            <v/>
          </cell>
          <cell r="CC241" t="str">
            <v/>
          </cell>
          <cell r="CD241" t="str">
            <v/>
          </cell>
          <cell r="CE241" t="str">
            <v/>
          </cell>
          <cell r="CF241" t="str">
            <v/>
          </cell>
          <cell r="CG241" t="str">
            <v/>
          </cell>
          <cell r="CH241" t="str">
            <v/>
          </cell>
          <cell r="CI241" t="str">
            <v/>
          </cell>
          <cell r="CJ241" t="str">
            <v/>
          </cell>
          <cell r="CK241" t="str">
            <v/>
          </cell>
          <cell r="CL241" t="str">
            <v/>
          </cell>
          <cell r="CM241" t="str">
            <v/>
          </cell>
          <cell r="CN241" t="str">
            <v/>
          </cell>
          <cell r="CO241" t="str">
            <v/>
          </cell>
          <cell r="CP241" t="str">
            <v/>
          </cell>
          <cell r="CQ241" t="str">
            <v/>
          </cell>
          <cell r="CR241" t="str">
            <v/>
          </cell>
          <cell r="CS241" t="str">
            <v>Nota 1: Este solo es un Análisis de Precios Unitario de referencia. De ser necesario, se debe ajustar a las particularidades de cada proyecto.
Nota 2: Cuando se trate de Análisis de precios unitarios correspondientes a ítems de la propuesta económica apro</v>
          </cell>
          <cell r="CT241" t="str">
            <v>A</v>
          </cell>
        </row>
        <row r="242">
          <cell r="C242" t="str">
            <v>500,1,2</v>
          </cell>
          <cell r="D242" t="str">
            <v>m3</v>
          </cell>
          <cell r="E242" t="str">
            <v>PAVIMENTO DE CONCRETO HIDRÁULICO 
Considera losa MR‑43 para tránsito NT2, con barras de transferencia y unión, formaletas, corte y sellado de juntas, curado con emulsión parafínica y acabado. Incluye preparación de subrasante.</v>
          </cell>
          <cell r="F242" t="str">
            <v>HERMENINV</v>
          </cell>
          <cell r="G242">
            <v>0.1</v>
          </cell>
          <cell r="H242" t="str">
            <v>C0010010</v>
          </cell>
          <cell r="I242">
            <v>0.16</v>
          </cell>
          <cell r="J242" t="str">
            <v>C0010250</v>
          </cell>
          <cell r="K242">
            <v>0.16</v>
          </cell>
          <cell r="L242" t="str">
            <v>C0010290</v>
          </cell>
          <cell r="M242">
            <v>0.16</v>
          </cell>
          <cell r="N242" t="str">
            <v>C0010430</v>
          </cell>
          <cell r="O242">
            <v>0.16</v>
          </cell>
          <cell r="P242" t="str">
            <v>C0010740</v>
          </cell>
          <cell r="Q242">
            <v>0.16</v>
          </cell>
          <cell r="R242" t="str">
            <v>C0010922</v>
          </cell>
          <cell r="S242">
            <v>0.16</v>
          </cell>
          <cell r="T242" t="str">
            <v/>
          </cell>
          <cell r="U242" t="str">
            <v/>
          </cell>
          <cell r="V242" t="str">
            <v/>
          </cell>
          <cell r="W242" t="str">
            <v/>
          </cell>
          <cell r="X242" t="str">
            <v/>
          </cell>
          <cell r="Y242" t="str">
            <v/>
          </cell>
          <cell r="Z242" t="str">
            <v/>
          </cell>
          <cell r="AA242" t="str">
            <v/>
          </cell>
          <cell r="AB242" t="str">
            <v/>
          </cell>
          <cell r="AC242" t="str">
            <v/>
          </cell>
          <cell r="AD242" t="str">
            <v/>
          </cell>
          <cell r="AE242" t="str">
            <v/>
          </cell>
          <cell r="AF242" t="str">
            <v/>
          </cell>
          <cell r="AG242" t="str">
            <v/>
          </cell>
          <cell r="AH242" t="str">
            <v>B0013380</v>
          </cell>
          <cell r="AI242">
            <v>6.5650000000000004</v>
          </cell>
          <cell r="AJ242" t="str">
            <v>B0013390</v>
          </cell>
          <cell r="AK242">
            <v>0.52</v>
          </cell>
          <cell r="AL242" t="str">
            <v>B0013601</v>
          </cell>
          <cell r="AM242">
            <v>1.8080000000000001</v>
          </cell>
          <cell r="AN242" t="str">
            <v>B0063290</v>
          </cell>
          <cell r="AO242">
            <v>1.3162199999999999</v>
          </cell>
          <cell r="AP242" t="str">
            <v>B0133710</v>
          </cell>
          <cell r="AQ242">
            <v>1.01</v>
          </cell>
          <cell r="AR242" t="str">
            <v>B0033348</v>
          </cell>
          <cell r="AS242">
            <v>5.5</v>
          </cell>
          <cell r="AT242" t="str">
            <v/>
          </cell>
          <cell r="AU242" t="str">
            <v/>
          </cell>
          <cell r="AV242" t="str">
            <v/>
          </cell>
          <cell r="AW242" t="str">
            <v/>
          </cell>
          <cell r="AX242" t="str">
            <v/>
          </cell>
          <cell r="AY242" t="str">
            <v/>
          </cell>
          <cell r="AZ242" t="str">
            <v/>
          </cell>
          <cell r="BA242" t="str">
            <v/>
          </cell>
          <cell r="BB242" t="str">
            <v/>
          </cell>
          <cell r="BC242" t="str">
            <v/>
          </cell>
          <cell r="BD242" t="str">
            <v/>
          </cell>
          <cell r="BE242" t="str">
            <v/>
          </cell>
          <cell r="BF242" t="str">
            <v/>
          </cell>
          <cell r="BG242" t="str">
            <v/>
          </cell>
          <cell r="BH242" t="str">
            <v/>
          </cell>
          <cell r="BI242" t="str">
            <v/>
          </cell>
          <cell r="BJ242" t="str">
            <v/>
          </cell>
          <cell r="BK242" t="str">
            <v/>
          </cell>
          <cell r="BL242"/>
          <cell r="BM242"/>
          <cell r="BN242" t="str">
            <v>T0010009</v>
          </cell>
          <cell r="BO242">
            <v>1.01</v>
          </cell>
          <cell r="BP242" t="str">
            <v>T0100002</v>
          </cell>
          <cell r="BQ242">
            <v>7.0850000000000009</v>
          </cell>
          <cell r="BR242" t="str">
            <v/>
          </cell>
          <cell r="BS242" t="str">
            <v/>
          </cell>
          <cell r="BT242" t="str">
            <v/>
          </cell>
          <cell r="BU242" t="str">
            <v/>
          </cell>
          <cell r="BV242" t="str">
            <v/>
          </cell>
          <cell r="BW242" t="str">
            <v/>
          </cell>
          <cell r="BX242" t="str">
            <v>A0030070</v>
          </cell>
          <cell r="BY242">
            <v>50</v>
          </cell>
          <cell r="BZ242" t="str">
            <v>A0040010</v>
          </cell>
          <cell r="CA242">
            <v>50</v>
          </cell>
          <cell r="CB242" t="str">
            <v/>
          </cell>
          <cell r="CC242" t="str">
            <v/>
          </cell>
          <cell r="CD242" t="str">
            <v/>
          </cell>
          <cell r="CE242" t="str">
            <v/>
          </cell>
          <cell r="CF242" t="str">
            <v/>
          </cell>
          <cell r="CG242" t="str">
            <v/>
          </cell>
          <cell r="CH242" t="str">
            <v/>
          </cell>
          <cell r="CI242" t="str">
            <v/>
          </cell>
          <cell r="CJ242" t="str">
            <v/>
          </cell>
          <cell r="CK242" t="str">
            <v/>
          </cell>
          <cell r="CL242" t="str">
            <v/>
          </cell>
          <cell r="CM242" t="str">
            <v/>
          </cell>
          <cell r="CN242" t="str">
            <v/>
          </cell>
          <cell r="CO242" t="str">
            <v/>
          </cell>
          <cell r="CP242" t="str">
            <v/>
          </cell>
          <cell r="CQ242" t="str">
            <v/>
          </cell>
          <cell r="CR242" t="str">
            <v>Nota 1: Las dosificaciones analizadas en la estructura del APU son de referencia, ya que las dosificaciones finales dependerán del diseño específico o de las particularidades propias de cada proyecto.</v>
          </cell>
          <cell r="CS242" t="str">
            <v>Nota 1: Este solo es un Análisis de Precios Unitario de referencia. De ser necesario, se debe ajustar a las particularidades de cada proyecto.
Nota 2: Cuando se trate de Análisis de precios unitarios correspondientes a ítems de la propuesta económica apro</v>
          </cell>
          <cell r="CT242" t="str">
            <v>A</v>
          </cell>
        </row>
        <row r="243">
          <cell r="C243" t="str">
            <v>500,2</v>
          </cell>
          <cell r="D243" t="str">
            <v>m3</v>
          </cell>
          <cell r="E243" t="str">
            <v>PAVIMENTO DE CONCRETO HIDRÁULICO DE FRAGUADO RÁPIDO (FAST TRACK)
Losa MR‑43 con aditivo acelerante para fraguado en 24 h. Incluye refuerzo, formaletas, corte y sellado de juntas, curado con emulsión parafínica y acabados.</v>
          </cell>
          <cell r="F243" t="str">
            <v>HERMENINV</v>
          </cell>
          <cell r="G243">
            <v>0.1</v>
          </cell>
          <cell r="H243" t="str">
            <v>C0010010</v>
          </cell>
          <cell r="I243">
            <v>0.16</v>
          </cell>
          <cell r="J243" t="str">
            <v>C0010250</v>
          </cell>
          <cell r="K243">
            <v>0.16</v>
          </cell>
          <cell r="L243" t="str">
            <v>C0010290</v>
          </cell>
          <cell r="M243">
            <v>0.16</v>
          </cell>
          <cell r="N243" t="str">
            <v>C0010430</v>
          </cell>
          <cell r="O243">
            <v>0.16</v>
          </cell>
          <cell r="P243" t="str">
            <v>C0010740</v>
          </cell>
          <cell r="Q243">
            <v>0.16</v>
          </cell>
          <cell r="R243" t="str">
            <v>C0010922</v>
          </cell>
          <cell r="S243">
            <v>0.16</v>
          </cell>
          <cell r="T243" t="str">
            <v/>
          </cell>
          <cell r="U243" t="str">
            <v/>
          </cell>
          <cell r="V243" t="str">
            <v/>
          </cell>
          <cell r="W243" t="str">
            <v/>
          </cell>
          <cell r="X243" t="str">
            <v/>
          </cell>
          <cell r="Y243" t="str">
            <v/>
          </cell>
          <cell r="Z243" t="str">
            <v/>
          </cell>
          <cell r="AA243" t="str">
            <v/>
          </cell>
          <cell r="AB243" t="str">
            <v/>
          </cell>
          <cell r="AC243" t="str">
            <v/>
          </cell>
          <cell r="AD243" t="str">
            <v/>
          </cell>
          <cell r="AE243" t="str">
            <v/>
          </cell>
          <cell r="AF243" t="str">
            <v/>
          </cell>
          <cell r="AG243" t="str">
            <v/>
          </cell>
          <cell r="AH243" t="str">
            <v>B0013380</v>
          </cell>
          <cell r="AI243">
            <v>6.5650000000000004</v>
          </cell>
          <cell r="AJ243" t="str">
            <v>B0013390</v>
          </cell>
          <cell r="AK243">
            <v>0.52</v>
          </cell>
          <cell r="AL243" t="str">
            <v>B0013601</v>
          </cell>
          <cell r="AM243">
            <v>1.8080000000000001</v>
          </cell>
          <cell r="AN243" t="str">
            <v>B0063290</v>
          </cell>
          <cell r="AO243">
            <v>1.3162199999999999</v>
          </cell>
          <cell r="AP243" t="str">
            <v>B0133700</v>
          </cell>
          <cell r="AQ243">
            <v>1.01</v>
          </cell>
          <cell r="AR243" t="str">
            <v>B0033348</v>
          </cell>
          <cell r="AS243">
            <v>5.5</v>
          </cell>
          <cell r="AT243" t="str">
            <v/>
          </cell>
          <cell r="AU243" t="str">
            <v/>
          </cell>
          <cell r="AV243" t="str">
            <v/>
          </cell>
          <cell r="AW243" t="str">
            <v/>
          </cell>
          <cell r="AX243" t="str">
            <v/>
          </cell>
          <cell r="AY243" t="str">
            <v/>
          </cell>
          <cell r="AZ243" t="str">
            <v/>
          </cell>
          <cell r="BA243" t="str">
            <v/>
          </cell>
          <cell r="BB243" t="str">
            <v/>
          </cell>
          <cell r="BC243" t="str">
            <v/>
          </cell>
          <cell r="BD243" t="str">
            <v/>
          </cell>
          <cell r="BE243" t="str">
            <v/>
          </cell>
          <cell r="BF243" t="str">
            <v/>
          </cell>
          <cell r="BG243" t="str">
            <v/>
          </cell>
          <cell r="BH243" t="str">
            <v/>
          </cell>
          <cell r="BI243" t="str">
            <v/>
          </cell>
          <cell r="BJ243" t="str">
            <v/>
          </cell>
          <cell r="BK243" t="str">
            <v/>
          </cell>
          <cell r="BL243"/>
          <cell r="BM243"/>
          <cell r="BN243" t="str">
            <v>T0010009</v>
          </cell>
          <cell r="BO243">
            <v>1.01</v>
          </cell>
          <cell r="BP243" t="str">
            <v>T0100002</v>
          </cell>
          <cell r="BQ243">
            <v>7.0850000000000009</v>
          </cell>
          <cell r="BR243" t="str">
            <v/>
          </cell>
          <cell r="BS243" t="str">
            <v/>
          </cell>
          <cell r="BT243" t="str">
            <v/>
          </cell>
          <cell r="BU243" t="str">
            <v/>
          </cell>
          <cell r="BV243" t="str">
            <v/>
          </cell>
          <cell r="BW243" t="str">
            <v/>
          </cell>
          <cell r="BX243" t="str">
            <v>A0030070</v>
          </cell>
          <cell r="BY243">
            <v>50</v>
          </cell>
          <cell r="BZ243" t="str">
            <v>A0040010</v>
          </cell>
          <cell r="CA243">
            <v>50</v>
          </cell>
          <cell r="CB243" t="str">
            <v/>
          </cell>
          <cell r="CC243" t="str">
            <v/>
          </cell>
          <cell r="CD243" t="str">
            <v/>
          </cell>
          <cell r="CE243" t="str">
            <v/>
          </cell>
          <cell r="CF243" t="str">
            <v/>
          </cell>
          <cell r="CG243" t="str">
            <v/>
          </cell>
          <cell r="CH243" t="str">
            <v/>
          </cell>
          <cell r="CI243" t="str">
            <v/>
          </cell>
          <cell r="CJ243" t="str">
            <v/>
          </cell>
          <cell r="CK243" t="str">
            <v/>
          </cell>
          <cell r="CL243" t="str">
            <v/>
          </cell>
          <cell r="CM243" t="str">
            <v/>
          </cell>
          <cell r="CN243" t="str">
            <v/>
          </cell>
          <cell r="CO243" t="str">
            <v/>
          </cell>
          <cell r="CP243" t="str">
            <v/>
          </cell>
          <cell r="CQ243" t="str">
            <v/>
          </cell>
          <cell r="CR243" t="str">
            <v/>
          </cell>
          <cell r="CS243" t="str">
            <v>Nota 1: Este solo es un Análisis de Precios Unitario de referencia. De ser necesario, se debe ajustar a las particularidades de cada proyecto.
Nota 2: Cuando se trate de Análisis de precios unitarios correspondientes a ítems de la propuesta económica apro</v>
          </cell>
          <cell r="CT243" t="str">
            <v>A</v>
          </cell>
        </row>
        <row r="244">
          <cell r="C244" t="str">
            <v>501,1</v>
          </cell>
          <cell r="D244" t="str">
            <v>kg</v>
          </cell>
          <cell r="E244" t="str">
            <v>CEMENTO PORTLAND, NORMA ASTM C150, TIPO ___ 
(Analizado para cemento hidraúlico TIPO I)</v>
          </cell>
          <cell r="F244" t="str">
            <v>HERMENINV</v>
          </cell>
          <cell r="G244">
            <v>0</v>
          </cell>
          <cell r="H244" t="str">
            <v/>
          </cell>
          <cell r="I244" t="str">
            <v/>
          </cell>
          <cell r="J244" t="str">
            <v/>
          </cell>
          <cell r="K244" t="str">
            <v/>
          </cell>
          <cell r="L244" t="str">
            <v/>
          </cell>
          <cell r="M244" t="str">
            <v/>
          </cell>
          <cell r="N244" t="str">
            <v/>
          </cell>
          <cell r="O244" t="str">
            <v/>
          </cell>
          <cell r="P244" t="str">
            <v/>
          </cell>
          <cell r="Q244" t="str">
            <v/>
          </cell>
          <cell r="R244" t="str">
            <v/>
          </cell>
          <cell r="S244" t="str">
            <v/>
          </cell>
          <cell r="T244" t="str">
            <v/>
          </cell>
          <cell r="U244" t="str">
            <v/>
          </cell>
          <cell r="V244" t="str">
            <v/>
          </cell>
          <cell r="W244" t="str">
            <v/>
          </cell>
          <cell r="X244" t="str">
            <v/>
          </cell>
          <cell r="Y244" t="str">
            <v/>
          </cell>
          <cell r="Z244" t="str">
            <v/>
          </cell>
          <cell r="AA244" t="str">
            <v/>
          </cell>
          <cell r="AB244" t="str">
            <v/>
          </cell>
          <cell r="AC244" t="str">
            <v/>
          </cell>
          <cell r="AD244" t="str">
            <v/>
          </cell>
          <cell r="AE244" t="str">
            <v/>
          </cell>
          <cell r="AF244" t="str">
            <v/>
          </cell>
          <cell r="AG244" t="str">
            <v/>
          </cell>
          <cell r="AH244" t="str">
            <v>B0103564</v>
          </cell>
          <cell r="AI244">
            <v>1</v>
          </cell>
          <cell r="AJ244" t="str">
            <v/>
          </cell>
          <cell r="AK244" t="str">
            <v/>
          </cell>
          <cell r="AL244" t="str">
            <v/>
          </cell>
          <cell r="AM244" t="str">
            <v/>
          </cell>
          <cell r="AN244" t="str">
            <v/>
          </cell>
          <cell r="AO244" t="str">
            <v/>
          </cell>
          <cell r="AP244" t="str">
            <v/>
          </cell>
          <cell r="AQ244" t="str">
            <v/>
          </cell>
          <cell r="AR244" t="str">
            <v/>
          </cell>
          <cell r="AS244" t="str">
            <v/>
          </cell>
          <cell r="AT244" t="str">
            <v/>
          </cell>
          <cell r="AU244" t="str">
            <v/>
          </cell>
          <cell r="AV244" t="str">
            <v/>
          </cell>
          <cell r="AW244" t="str">
            <v/>
          </cell>
          <cell r="AX244" t="str">
            <v/>
          </cell>
          <cell r="AY244" t="str">
            <v/>
          </cell>
          <cell r="AZ244" t="str">
            <v/>
          </cell>
          <cell r="BA244" t="str">
            <v/>
          </cell>
          <cell r="BB244" t="str">
            <v/>
          </cell>
          <cell r="BC244" t="str">
            <v/>
          </cell>
          <cell r="BD244" t="str">
            <v/>
          </cell>
          <cell r="BE244" t="str">
            <v/>
          </cell>
          <cell r="BF244" t="str">
            <v/>
          </cell>
          <cell r="BG244" t="str">
            <v/>
          </cell>
          <cell r="BH244" t="str">
            <v/>
          </cell>
          <cell r="BI244" t="str">
            <v/>
          </cell>
          <cell r="BJ244" t="str">
            <v/>
          </cell>
          <cell r="BK244" t="str">
            <v/>
          </cell>
          <cell r="BL244"/>
          <cell r="BM244"/>
          <cell r="BN244" t="str">
            <v/>
          </cell>
          <cell r="BO244" t="str">
            <v/>
          </cell>
          <cell r="BP244" t="str">
            <v/>
          </cell>
          <cell r="BQ244" t="str">
            <v/>
          </cell>
          <cell r="BR244" t="str">
            <v/>
          </cell>
          <cell r="BS244" t="str">
            <v/>
          </cell>
          <cell r="BT244" t="str">
            <v/>
          </cell>
          <cell r="BU244" t="str">
            <v/>
          </cell>
          <cell r="BV244" t="str">
            <v/>
          </cell>
          <cell r="BW244" t="str">
            <v/>
          </cell>
          <cell r="BX244" t="str">
            <v/>
          </cell>
          <cell r="BY244" t="str">
            <v/>
          </cell>
          <cell r="BZ244" t="str">
            <v/>
          </cell>
          <cell r="CA244" t="str">
            <v/>
          </cell>
          <cell r="CB244" t="str">
            <v/>
          </cell>
          <cell r="CC244" t="str">
            <v/>
          </cell>
          <cell r="CD244" t="str">
            <v/>
          </cell>
          <cell r="CE244" t="str">
            <v/>
          </cell>
          <cell r="CF244" t="str">
            <v/>
          </cell>
          <cell r="CG244" t="str">
            <v/>
          </cell>
          <cell r="CH244" t="str">
            <v/>
          </cell>
          <cell r="CI244" t="str">
            <v/>
          </cell>
          <cell r="CJ244" t="str">
            <v/>
          </cell>
          <cell r="CK244" t="str">
            <v/>
          </cell>
          <cell r="CL244" t="str">
            <v/>
          </cell>
          <cell r="CM244" t="str">
            <v/>
          </cell>
          <cell r="CN244" t="str">
            <v/>
          </cell>
          <cell r="CO244" t="str">
            <v/>
          </cell>
          <cell r="CP244" t="str">
            <v/>
          </cell>
          <cell r="CQ244" t="str">
            <v/>
          </cell>
          <cell r="CR244" t="str">
            <v/>
          </cell>
          <cell r="CS244" t="str">
            <v>Nota 1: Este solo es un Análisis de Precios Unitario de referencia. De ser necesario, se debe ajustar a las particularidades de cada proyecto.
Nota 2: Cuando se trate de Análisis de precios unitarios correspondientes a ítems de la propuesta económica apro</v>
          </cell>
          <cell r="CT244" t="str">
            <v>E</v>
          </cell>
        </row>
        <row r="245">
          <cell r="C245" t="str">
            <v>501,10</v>
          </cell>
          <cell r="D245" t="str">
            <v>kg</v>
          </cell>
          <cell r="E245" t="str">
            <v>CEMENTO HIDRÁULICO ADICIONADO, NORMA ASTM C595, TIPO ___  
(Analizado para cemento hidraúlico TIPO IP)</v>
          </cell>
          <cell r="F245" t="str">
            <v>HERMENINV</v>
          </cell>
          <cell r="G245">
            <v>0</v>
          </cell>
          <cell r="H245" t="str">
            <v/>
          </cell>
          <cell r="I245" t="str">
            <v/>
          </cell>
          <cell r="J245" t="str">
            <v/>
          </cell>
          <cell r="K245" t="str">
            <v/>
          </cell>
          <cell r="L245" t="str">
            <v/>
          </cell>
          <cell r="M245" t="str">
            <v/>
          </cell>
          <cell r="N245" t="str">
            <v/>
          </cell>
          <cell r="O245" t="str">
            <v/>
          </cell>
          <cell r="P245" t="str">
            <v/>
          </cell>
          <cell r="Q245" t="str">
            <v/>
          </cell>
          <cell r="R245" t="str">
            <v/>
          </cell>
          <cell r="S245" t="str">
            <v/>
          </cell>
          <cell r="T245" t="str">
            <v/>
          </cell>
          <cell r="U245" t="str">
            <v/>
          </cell>
          <cell r="V245" t="str">
            <v/>
          </cell>
          <cell r="W245" t="str">
            <v/>
          </cell>
          <cell r="X245" t="str">
            <v/>
          </cell>
          <cell r="Y245" t="str">
            <v/>
          </cell>
          <cell r="Z245" t="str">
            <v/>
          </cell>
          <cell r="AA245" t="str">
            <v/>
          </cell>
          <cell r="AB245" t="str">
            <v/>
          </cell>
          <cell r="AC245" t="str">
            <v/>
          </cell>
          <cell r="AD245" t="str">
            <v/>
          </cell>
          <cell r="AE245" t="str">
            <v/>
          </cell>
          <cell r="AF245" t="str">
            <v/>
          </cell>
          <cell r="AG245" t="str">
            <v/>
          </cell>
          <cell r="AH245" t="str">
            <v>B0103558</v>
          </cell>
          <cell r="AI245">
            <v>1</v>
          </cell>
          <cell r="AJ245" t="str">
            <v/>
          </cell>
          <cell r="AK245" t="str">
            <v/>
          </cell>
          <cell r="AL245" t="str">
            <v/>
          </cell>
          <cell r="AM245" t="str">
            <v/>
          </cell>
          <cell r="AN245" t="str">
            <v/>
          </cell>
          <cell r="AO245" t="str">
            <v/>
          </cell>
          <cell r="AP245" t="str">
            <v/>
          </cell>
          <cell r="AQ245" t="str">
            <v/>
          </cell>
          <cell r="AR245" t="str">
            <v/>
          </cell>
          <cell r="AS245" t="str">
            <v/>
          </cell>
          <cell r="AT245" t="str">
            <v/>
          </cell>
          <cell r="AU245" t="str">
            <v/>
          </cell>
          <cell r="AV245" t="str">
            <v/>
          </cell>
          <cell r="AW245" t="str">
            <v/>
          </cell>
          <cell r="AX245" t="str">
            <v/>
          </cell>
          <cell r="AY245" t="str">
            <v/>
          </cell>
          <cell r="AZ245" t="str">
            <v/>
          </cell>
          <cell r="BA245" t="str">
            <v/>
          </cell>
          <cell r="BB245" t="str">
            <v/>
          </cell>
          <cell r="BC245" t="str">
            <v/>
          </cell>
          <cell r="BD245" t="str">
            <v/>
          </cell>
          <cell r="BE245" t="str">
            <v/>
          </cell>
          <cell r="BF245" t="str">
            <v/>
          </cell>
          <cell r="BG245" t="str">
            <v/>
          </cell>
          <cell r="BH245" t="str">
            <v/>
          </cell>
          <cell r="BI245" t="str">
            <v/>
          </cell>
          <cell r="BJ245" t="str">
            <v/>
          </cell>
          <cell r="BK245" t="str">
            <v/>
          </cell>
          <cell r="BL245"/>
          <cell r="BM245"/>
          <cell r="BN245" t="str">
            <v/>
          </cell>
          <cell r="BO245" t="str">
            <v/>
          </cell>
          <cell r="BP245" t="str">
            <v/>
          </cell>
          <cell r="BQ245" t="str">
            <v/>
          </cell>
          <cell r="BR245" t="str">
            <v/>
          </cell>
          <cell r="BS245" t="str">
            <v/>
          </cell>
          <cell r="BT245" t="str">
            <v/>
          </cell>
          <cell r="BU245" t="str">
            <v/>
          </cell>
          <cell r="BV245" t="str">
            <v/>
          </cell>
          <cell r="BW245" t="str">
            <v/>
          </cell>
          <cell r="BX245" t="str">
            <v/>
          </cell>
          <cell r="BY245" t="str">
            <v/>
          </cell>
          <cell r="BZ245" t="str">
            <v/>
          </cell>
          <cell r="CA245" t="str">
            <v/>
          </cell>
          <cell r="CB245" t="str">
            <v/>
          </cell>
          <cell r="CC245" t="str">
            <v/>
          </cell>
          <cell r="CD245" t="str">
            <v/>
          </cell>
          <cell r="CE245" t="str">
            <v/>
          </cell>
          <cell r="CF245" t="str">
            <v/>
          </cell>
          <cell r="CG245" t="str">
            <v/>
          </cell>
          <cell r="CH245" t="str">
            <v/>
          </cell>
          <cell r="CI245" t="str">
            <v/>
          </cell>
          <cell r="CJ245" t="str">
            <v/>
          </cell>
          <cell r="CK245" t="str">
            <v/>
          </cell>
          <cell r="CL245" t="str">
            <v/>
          </cell>
          <cell r="CM245" t="str">
            <v/>
          </cell>
          <cell r="CN245" t="str">
            <v/>
          </cell>
          <cell r="CO245" t="str">
            <v/>
          </cell>
          <cell r="CP245" t="str">
            <v/>
          </cell>
          <cell r="CQ245" t="str">
            <v/>
          </cell>
          <cell r="CR245" t="str">
            <v/>
          </cell>
          <cell r="CS245" t="str">
            <v>Nota 1: Este solo es un Análisis de Precios Unitario de referencia. De ser necesario, se debe ajustar a las particularidades de cada proyecto.
Nota 2: Cuando se trate de Análisis de precios unitarios correspondientes a ítems de la propuesta económica apro</v>
          </cell>
          <cell r="CT245" t="str">
            <v>E</v>
          </cell>
        </row>
        <row r="246">
          <cell r="C246" t="str">
            <v>501,20</v>
          </cell>
          <cell r="D246" t="str">
            <v>kg</v>
          </cell>
          <cell r="E246" t="str">
            <v>CEMENTO HIDRÁULICO ESPECIFICADO POR DESEMPEÑO, NORMA NTC 121, TIPO __
(Analizado para cemento hidraúlico TIPO UG)</v>
          </cell>
          <cell r="F246" t="str">
            <v>HERMENINV</v>
          </cell>
          <cell r="G246">
            <v>0</v>
          </cell>
          <cell r="H246" t="str">
            <v/>
          </cell>
          <cell r="I246" t="str">
            <v/>
          </cell>
          <cell r="J246" t="str">
            <v/>
          </cell>
          <cell r="K246" t="str">
            <v/>
          </cell>
          <cell r="L246" t="str">
            <v/>
          </cell>
          <cell r="M246" t="str">
            <v/>
          </cell>
          <cell r="N246" t="str">
            <v/>
          </cell>
          <cell r="O246" t="str">
            <v/>
          </cell>
          <cell r="P246" t="str">
            <v/>
          </cell>
          <cell r="Q246" t="str">
            <v/>
          </cell>
          <cell r="R246" t="str">
            <v/>
          </cell>
          <cell r="S246" t="str">
            <v/>
          </cell>
          <cell r="T246" t="str">
            <v/>
          </cell>
          <cell r="U246" t="str">
            <v/>
          </cell>
          <cell r="V246" t="str">
            <v/>
          </cell>
          <cell r="W246" t="str">
            <v/>
          </cell>
          <cell r="X246" t="str">
            <v/>
          </cell>
          <cell r="Y246" t="str">
            <v/>
          </cell>
          <cell r="Z246" t="str">
            <v/>
          </cell>
          <cell r="AA246" t="str">
            <v/>
          </cell>
          <cell r="AB246" t="str">
            <v/>
          </cell>
          <cell r="AC246" t="str">
            <v/>
          </cell>
          <cell r="AD246" t="str">
            <v/>
          </cell>
          <cell r="AE246" t="str">
            <v/>
          </cell>
          <cell r="AF246" t="str">
            <v/>
          </cell>
          <cell r="AG246" t="str">
            <v/>
          </cell>
          <cell r="AH246" t="str">
            <v>B0103569</v>
          </cell>
          <cell r="AI246">
            <v>1</v>
          </cell>
          <cell r="AJ246" t="str">
            <v/>
          </cell>
          <cell r="AK246" t="str">
            <v/>
          </cell>
          <cell r="AL246" t="str">
            <v/>
          </cell>
          <cell r="AM246" t="str">
            <v/>
          </cell>
          <cell r="AN246" t="str">
            <v/>
          </cell>
          <cell r="AO246" t="str">
            <v/>
          </cell>
          <cell r="AP246" t="str">
            <v/>
          </cell>
          <cell r="AQ246" t="str">
            <v/>
          </cell>
          <cell r="AR246" t="str">
            <v/>
          </cell>
          <cell r="AS246" t="str">
            <v/>
          </cell>
          <cell r="AT246" t="str">
            <v/>
          </cell>
          <cell r="AU246" t="str">
            <v/>
          </cell>
          <cell r="AV246" t="str">
            <v/>
          </cell>
          <cell r="AW246" t="str">
            <v/>
          </cell>
          <cell r="AX246" t="str">
            <v/>
          </cell>
          <cell r="AY246" t="str">
            <v/>
          </cell>
          <cell r="AZ246" t="str">
            <v/>
          </cell>
          <cell r="BA246" t="str">
            <v/>
          </cell>
          <cell r="BB246" t="str">
            <v/>
          </cell>
          <cell r="BC246" t="str">
            <v/>
          </cell>
          <cell r="BD246" t="str">
            <v/>
          </cell>
          <cell r="BE246" t="str">
            <v/>
          </cell>
          <cell r="BF246" t="str">
            <v/>
          </cell>
          <cell r="BG246" t="str">
            <v/>
          </cell>
          <cell r="BH246" t="str">
            <v/>
          </cell>
          <cell r="BI246" t="str">
            <v/>
          </cell>
          <cell r="BJ246" t="str">
            <v/>
          </cell>
          <cell r="BK246" t="str">
            <v/>
          </cell>
          <cell r="BL246"/>
          <cell r="BM246"/>
          <cell r="BN246" t="str">
            <v/>
          </cell>
          <cell r="BO246" t="str">
            <v/>
          </cell>
          <cell r="BP246" t="str">
            <v/>
          </cell>
          <cell r="BQ246" t="str">
            <v/>
          </cell>
          <cell r="BR246" t="str">
            <v/>
          </cell>
          <cell r="BS246" t="str">
            <v/>
          </cell>
          <cell r="BT246" t="str">
            <v/>
          </cell>
          <cell r="BU246" t="str">
            <v/>
          </cell>
          <cell r="BV246" t="str">
            <v/>
          </cell>
          <cell r="BW246" t="str">
            <v/>
          </cell>
          <cell r="BX246" t="str">
            <v/>
          </cell>
          <cell r="BY246" t="str">
            <v/>
          </cell>
          <cell r="BZ246" t="str">
            <v/>
          </cell>
          <cell r="CA246" t="str">
            <v/>
          </cell>
          <cell r="CB246" t="str">
            <v/>
          </cell>
          <cell r="CC246" t="str">
            <v/>
          </cell>
          <cell r="CD246" t="str">
            <v/>
          </cell>
          <cell r="CE246" t="str">
            <v/>
          </cell>
          <cell r="CF246" t="str">
            <v/>
          </cell>
          <cell r="CG246" t="str">
            <v/>
          </cell>
          <cell r="CH246" t="str">
            <v/>
          </cell>
          <cell r="CI246" t="str">
            <v/>
          </cell>
          <cell r="CJ246" t="str">
            <v/>
          </cell>
          <cell r="CK246" t="str">
            <v/>
          </cell>
          <cell r="CL246" t="str">
            <v/>
          </cell>
          <cell r="CM246" t="str">
            <v/>
          </cell>
          <cell r="CN246" t="str">
            <v/>
          </cell>
          <cell r="CO246" t="str">
            <v/>
          </cell>
          <cell r="CP246" t="str">
            <v/>
          </cell>
          <cell r="CQ246" t="str">
            <v/>
          </cell>
          <cell r="CR246" t="str">
            <v/>
          </cell>
          <cell r="CS246" t="str">
            <v>Nota 1: Este solo es un Análisis de Precios Unitario de referencia. De ser necesario, se debe ajustar a las particularidades de cada proyecto.
Nota 2: Cuando se trate de Análisis de precios unitarios correspondientes a ítems de la propuesta económica apro</v>
          </cell>
          <cell r="CT246" t="str">
            <v>E</v>
          </cell>
        </row>
        <row r="247">
          <cell r="C247" t="str">
            <v>505,1</v>
          </cell>
          <cell r="D247" t="str">
            <v>m3</v>
          </cell>
          <cell r="E247" t="str">
            <v xml:space="preserve">BASE DE CONCRETO HIDRAULICO  
(Analizado para un tránsito NT2) </v>
          </cell>
          <cell r="F247" t="str">
            <v>HERMENINV</v>
          </cell>
          <cell r="G247">
            <v>0.1</v>
          </cell>
          <cell r="H247" t="str">
            <v>C0010010</v>
          </cell>
          <cell r="I247">
            <v>3.3333333333333333E-2</v>
          </cell>
          <cell r="J247" t="str">
            <v>C0010922</v>
          </cell>
          <cell r="K247">
            <v>3.3333333333333333E-2</v>
          </cell>
          <cell r="L247" t="str">
            <v>C0010430</v>
          </cell>
          <cell r="M247">
            <v>3.0030030030030028</v>
          </cell>
          <cell r="N247" t="str">
            <v/>
          </cell>
          <cell r="O247" t="str">
            <v/>
          </cell>
          <cell r="P247" t="str">
            <v/>
          </cell>
          <cell r="Q247" t="str">
            <v/>
          </cell>
          <cell r="R247" t="str">
            <v/>
          </cell>
          <cell r="S247" t="str">
            <v/>
          </cell>
          <cell r="T247" t="str">
            <v/>
          </cell>
          <cell r="U247" t="str">
            <v/>
          </cell>
          <cell r="V247" t="str">
            <v/>
          </cell>
          <cell r="W247" t="str">
            <v/>
          </cell>
          <cell r="X247" t="str">
            <v/>
          </cell>
          <cell r="Y247" t="str">
            <v/>
          </cell>
          <cell r="Z247" t="str">
            <v/>
          </cell>
          <cell r="AA247" t="str">
            <v/>
          </cell>
          <cell r="AB247" t="str">
            <v/>
          </cell>
          <cell r="AC247" t="str">
            <v/>
          </cell>
          <cell r="AD247" t="str">
            <v/>
          </cell>
          <cell r="AE247" t="str">
            <v/>
          </cell>
          <cell r="AF247" t="str">
            <v/>
          </cell>
          <cell r="AG247" t="str">
            <v/>
          </cell>
          <cell r="AH247" t="str">
            <v>B0133691</v>
          </cell>
          <cell r="AI247">
            <v>1.01</v>
          </cell>
          <cell r="AJ247" t="str">
            <v/>
          </cell>
          <cell r="AK247" t="str">
            <v/>
          </cell>
          <cell r="AL247" t="str">
            <v/>
          </cell>
          <cell r="AM247" t="str">
            <v/>
          </cell>
          <cell r="AN247" t="str">
            <v/>
          </cell>
          <cell r="AO247" t="str">
            <v/>
          </cell>
          <cell r="AP247" t="str">
            <v/>
          </cell>
          <cell r="AQ247" t="str">
            <v/>
          </cell>
          <cell r="AR247" t="str">
            <v/>
          </cell>
          <cell r="AS247" t="str">
            <v/>
          </cell>
          <cell r="AT247" t="str">
            <v/>
          </cell>
          <cell r="AU247" t="str">
            <v/>
          </cell>
          <cell r="AV247" t="str">
            <v/>
          </cell>
          <cell r="AW247" t="str">
            <v/>
          </cell>
          <cell r="AX247" t="str">
            <v/>
          </cell>
          <cell r="AY247" t="str">
            <v/>
          </cell>
          <cell r="AZ247" t="str">
            <v/>
          </cell>
          <cell r="BA247" t="str">
            <v/>
          </cell>
          <cell r="BB247" t="str">
            <v/>
          </cell>
          <cell r="BC247" t="str">
            <v/>
          </cell>
          <cell r="BD247" t="str">
            <v/>
          </cell>
          <cell r="BE247" t="str">
            <v/>
          </cell>
          <cell r="BF247" t="str">
            <v/>
          </cell>
          <cell r="BG247" t="str">
            <v/>
          </cell>
          <cell r="BH247" t="str">
            <v/>
          </cell>
          <cell r="BI247" t="str">
            <v/>
          </cell>
          <cell r="BJ247" t="str">
            <v/>
          </cell>
          <cell r="BK247" t="str">
            <v/>
          </cell>
          <cell r="BL247"/>
          <cell r="BM247"/>
          <cell r="BN247" t="str">
            <v>T0010009</v>
          </cell>
          <cell r="BO247">
            <v>1.01</v>
          </cell>
          <cell r="BP247" t="str">
            <v/>
          </cell>
          <cell r="BQ247" t="str">
            <v/>
          </cell>
          <cell r="BR247" t="str">
            <v/>
          </cell>
          <cell r="BS247" t="str">
            <v/>
          </cell>
          <cell r="BT247" t="str">
            <v/>
          </cell>
          <cell r="BU247" t="str">
            <v/>
          </cell>
          <cell r="BV247" t="str">
            <v/>
          </cell>
          <cell r="BW247" t="str">
            <v/>
          </cell>
          <cell r="BX247" t="str">
            <v>A0030080</v>
          </cell>
          <cell r="BY247">
            <v>240</v>
          </cell>
          <cell r="BZ247" t="str">
            <v>A0040010</v>
          </cell>
          <cell r="CA247">
            <v>240</v>
          </cell>
          <cell r="CB247" t="str">
            <v/>
          </cell>
          <cell r="CC247" t="str">
            <v/>
          </cell>
          <cell r="CD247" t="str">
            <v/>
          </cell>
          <cell r="CE247" t="str">
            <v/>
          </cell>
          <cell r="CF247" t="str">
            <v/>
          </cell>
          <cell r="CG247" t="str">
            <v/>
          </cell>
          <cell r="CH247" t="str">
            <v/>
          </cell>
          <cell r="CI247" t="str">
            <v/>
          </cell>
          <cell r="CJ247" t="str">
            <v/>
          </cell>
          <cell r="CK247" t="str">
            <v/>
          </cell>
          <cell r="CL247" t="str">
            <v/>
          </cell>
          <cell r="CM247" t="str">
            <v/>
          </cell>
          <cell r="CN247" t="str">
            <v/>
          </cell>
          <cell r="CO247" t="str">
            <v/>
          </cell>
          <cell r="CP247" t="str">
            <v/>
          </cell>
          <cell r="CQ247" t="str">
            <v/>
          </cell>
          <cell r="CR247" t="str">
            <v/>
          </cell>
          <cell r="CS247" t="str">
            <v>Nota 1: Este solo es un Análisis de Precios Unitario de referencia. De ser necesario, se debe ajustar a las particularidades de cada proyecto.
Nota 2: Cuando se trate de Análisis de precios unitarios correspondientes a ítems de la propuesta económica apro</v>
          </cell>
          <cell r="CT247" t="str">
            <v>A</v>
          </cell>
        </row>
        <row r="248">
          <cell r="C248" t="str">
            <v>510,1</v>
          </cell>
          <cell r="D248" t="str">
            <v>m2</v>
          </cell>
          <cell r="E248" t="str">
            <v>PAVIMENTO DE ADOQUINES DE CONCRETO
Colocación de adoquines 10×20×8 cm sobre cama de arena media, relleno de juntas con arena fina, compactación vibratoria, cortes para ajuste y limpieza final.</v>
          </cell>
          <cell r="F248" t="str">
            <v>HERMENINV</v>
          </cell>
          <cell r="G248">
            <v>0.1</v>
          </cell>
          <cell r="H248" t="str">
            <v>C0010190</v>
          </cell>
          <cell r="I248">
            <v>0.16</v>
          </cell>
          <cell r="J248" t="str">
            <v>C0010295</v>
          </cell>
          <cell r="K248">
            <v>0.16</v>
          </cell>
          <cell r="L248" t="str">
            <v/>
          </cell>
          <cell r="M248" t="str">
            <v/>
          </cell>
          <cell r="N248" t="str">
            <v/>
          </cell>
          <cell r="O248" t="str">
            <v/>
          </cell>
          <cell r="P248" t="str">
            <v/>
          </cell>
          <cell r="Q248" t="str">
            <v/>
          </cell>
          <cell r="R248" t="str">
            <v/>
          </cell>
          <cell r="S248" t="str">
            <v/>
          </cell>
          <cell r="T248" t="str">
            <v/>
          </cell>
          <cell r="U248" t="str">
            <v/>
          </cell>
          <cell r="V248" t="str">
            <v/>
          </cell>
          <cell r="W248" t="str">
            <v/>
          </cell>
          <cell r="X248" t="str">
            <v/>
          </cell>
          <cell r="Y248" t="str">
            <v/>
          </cell>
          <cell r="Z248" t="str">
            <v/>
          </cell>
          <cell r="AA248" t="str">
            <v/>
          </cell>
          <cell r="AB248" t="str">
            <v/>
          </cell>
          <cell r="AC248" t="str">
            <v/>
          </cell>
          <cell r="AD248" t="str">
            <v/>
          </cell>
          <cell r="AE248" t="str">
            <v/>
          </cell>
          <cell r="AF248" t="str">
            <v/>
          </cell>
          <cell r="AG248" t="str">
            <v/>
          </cell>
          <cell r="AH248" t="str">
            <v>B0043080</v>
          </cell>
          <cell r="AI248">
            <v>1.03</v>
          </cell>
          <cell r="AJ248" t="str">
            <v>B0093320</v>
          </cell>
          <cell r="AK248">
            <v>0.01</v>
          </cell>
          <cell r="AL248" t="str">
            <v>B0093330</v>
          </cell>
          <cell r="AM248">
            <v>0.05</v>
          </cell>
          <cell r="AN248" t="str">
            <v/>
          </cell>
          <cell r="AO248" t="str">
            <v/>
          </cell>
          <cell r="AP248" t="str">
            <v/>
          </cell>
          <cell r="AQ248" t="str">
            <v/>
          </cell>
          <cell r="AR248" t="str">
            <v/>
          </cell>
          <cell r="AS248" t="str">
            <v/>
          </cell>
          <cell r="AT248" t="str">
            <v/>
          </cell>
          <cell r="AU248" t="str">
            <v/>
          </cell>
          <cell r="AV248" t="str">
            <v/>
          </cell>
          <cell r="AW248" t="str">
            <v/>
          </cell>
          <cell r="AX248" t="str">
            <v/>
          </cell>
          <cell r="AY248" t="str">
            <v/>
          </cell>
          <cell r="AZ248" t="str">
            <v/>
          </cell>
          <cell r="BA248" t="str">
            <v/>
          </cell>
          <cell r="BB248" t="str">
            <v/>
          </cell>
          <cell r="BC248" t="str">
            <v/>
          </cell>
          <cell r="BD248" t="str">
            <v/>
          </cell>
          <cell r="BE248" t="str">
            <v/>
          </cell>
          <cell r="BF248" t="str">
            <v/>
          </cell>
          <cell r="BG248" t="str">
            <v/>
          </cell>
          <cell r="BH248" t="str">
            <v/>
          </cell>
          <cell r="BI248" t="str">
            <v/>
          </cell>
          <cell r="BJ248" t="str">
            <v/>
          </cell>
          <cell r="BK248" t="str">
            <v/>
          </cell>
          <cell r="BL248"/>
          <cell r="BM248"/>
          <cell r="BN248" t="str">
            <v>T0010004</v>
          </cell>
          <cell r="BO248">
            <v>6.0000000000000005E-2</v>
          </cell>
          <cell r="BP248" t="str">
            <v>T0010011</v>
          </cell>
          <cell r="BQ248">
            <v>8.2400000000000001E-2</v>
          </cell>
          <cell r="BR248" t="str">
            <v/>
          </cell>
          <cell r="BS248" t="str">
            <v/>
          </cell>
          <cell r="BT248" t="str">
            <v/>
          </cell>
          <cell r="BU248" t="str">
            <v/>
          </cell>
          <cell r="BV248" t="str">
            <v/>
          </cell>
          <cell r="BW248" t="str">
            <v/>
          </cell>
          <cell r="BX248" t="str">
            <v>A0030040</v>
          </cell>
          <cell r="BY248">
            <v>50</v>
          </cell>
          <cell r="BZ248" t="str">
            <v>A0040010</v>
          </cell>
          <cell r="CA248">
            <v>50</v>
          </cell>
          <cell r="CB248" t="str">
            <v/>
          </cell>
          <cell r="CC248" t="str">
            <v/>
          </cell>
          <cell r="CD248" t="str">
            <v/>
          </cell>
          <cell r="CE248" t="str">
            <v/>
          </cell>
          <cell r="CF248" t="str">
            <v/>
          </cell>
          <cell r="CG248" t="str">
            <v/>
          </cell>
          <cell r="CH248" t="str">
            <v/>
          </cell>
          <cell r="CI248" t="str">
            <v/>
          </cell>
          <cell r="CJ248" t="str">
            <v/>
          </cell>
          <cell r="CK248" t="str">
            <v/>
          </cell>
          <cell r="CL248" t="str">
            <v/>
          </cell>
          <cell r="CM248" t="str">
            <v/>
          </cell>
          <cell r="CN248" t="str">
            <v/>
          </cell>
          <cell r="CO248" t="str">
            <v/>
          </cell>
          <cell r="CP248" t="str">
            <v/>
          </cell>
          <cell r="CQ248" t="str">
            <v/>
          </cell>
          <cell r="CR248" t="str">
            <v/>
          </cell>
          <cell r="CS248" t="str">
            <v>Nota 1: Este solo es un Análisis de Precios Unitario de referencia. De ser necesario, se debe ajustar a las particularidades de cada proyecto.
Nota 2: Cuando se trate de Análisis de precios unitarios correspondientes a ítems de la propuesta económica apro</v>
          </cell>
          <cell r="CT248" t="str">
            <v>B</v>
          </cell>
        </row>
        <row r="249">
          <cell r="C249" t="str">
            <v>600,1,1</v>
          </cell>
          <cell r="D249" t="str">
            <v>m3</v>
          </cell>
          <cell r="E249" t="str">
            <v>EXCAVACIONES VARIAS SIN CLASIFICAR
(Analisis aplicado para la excavación manual mecánica en materiales sin clasificar (sin diferenciación por tipo de material), incluyendo retiro y disposición final.)</v>
          </cell>
          <cell r="F249" t="str">
            <v>HERMENINV</v>
          </cell>
          <cell r="G249">
            <v>0.05</v>
          </cell>
          <cell r="H249" t="str">
            <v>C0010270</v>
          </cell>
          <cell r="I249">
            <v>0.04</v>
          </cell>
          <cell r="J249" t="str">
            <v>C0010790</v>
          </cell>
          <cell r="K249">
            <v>0.04</v>
          </cell>
          <cell r="L249" t="str">
            <v/>
          </cell>
          <cell r="M249" t="str">
            <v/>
          </cell>
          <cell r="N249" t="str">
            <v/>
          </cell>
          <cell r="O249" t="str">
            <v/>
          </cell>
          <cell r="P249" t="str">
            <v/>
          </cell>
          <cell r="Q249" t="str">
            <v/>
          </cell>
          <cell r="R249" t="str">
            <v/>
          </cell>
          <cell r="S249" t="str">
            <v/>
          </cell>
          <cell r="T249" t="str">
            <v/>
          </cell>
          <cell r="U249" t="str">
            <v/>
          </cell>
          <cell r="V249" t="str">
            <v/>
          </cell>
          <cell r="W249" t="str">
            <v/>
          </cell>
          <cell r="X249" t="str">
            <v/>
          </cell>
          <cell r="Y249" t="str">
            <v/>
          </cell>
          <cell r="Z249" t="str">
            <v/>
          </cell>
          <cell r="AA249" t="str">
            <v/>
          </cell>
          <cell r="AB249" t="str">
            <v/>
          </cell>
          <cell r="AC249" t="str">
            <v/>
          </cell>
          <cell r="AD249" t="str">
            <v/>
          </cell>
          <cell r="AE249" t="str">
            <v/>
          </cell>
          <cell r="AF249" t="str">
            <v/>
          </cell>
          <cell r="AG249" t="str">
            <v/>
          </cell>
          <cell r="AH249" t="str">
            <v>B0013790</v>
          </cell>
          <cell r="AI249">
            <v>1.3</v>
          </cell>
          <cell r="AJ249" t="str">
            <v/>
          </cell>
          <cell r="AK249" t="str">
            <v/>
          </cell>
          <cell r="AL249" t="str">
            <v/>
          </cell>
          <cell r="AM249" t="str">
            <v/>
          </cell>
          <cell r="AN249" t="str">
            <v/>
          </cell>
          <cell r="AO249" t="str">
            <v/>
          </cell>
          <cell r="AP249" t="str">
            <v/>
          </cell>
          <cell r="AQ249" t="str">
            <v/>
          </cell>
          <cell r="AR249" t="str">
            <v/>
          </cell>
          <cell r="AS249" t="str">
            <v/>
          </cell>
          <cell r="AT249" t="str">
            <v/>
          </cell>
          <cell r="AU249" t="str">
            <v/>
          </cell>
          <cell r="AV249" t="str">
            <v/>
          </cell>
          <cell r="AW249" t="str">
            <v/>
          </cell>
          <cell r="AX249" t="str">
            <v/>
          </cell>
          <cell r="AY249" t="str">
            <v/>
          </cell>
          <cell r="AZ249" t="str">
            <v/>
          </cell>
          <cell r="BA249" t="str">
            <v/>
          </cell>
          <cell r="BB249" t="str">
            <v/>
          </cell>
          <cell r="BC249" t="str">
            <v/>
          </cell>
          <cell r="BD249" t="str">
            <v/>
          </cell>
          <cell r="BE249" t="str">
            <v/>
          </cell>
          <cell r="BF249" t="str">
            <v/>
          </cell>
          <cell r="BG249" t="str">
            <v/>
          </cell>
          <cell r="BH249" t="str">
            <v/>
          </cell>
          <cell r="BI249" t="str">
            <v/>
          </cell>
          <cell r="BJ249" t="str">
            <v/>
          </cell>
          <cell r="BK249" t="str">
            <v/>
          </cell>
          <cell r="BL249"/>
          <cell r="BM249"/>
          <cell r="BN249" t="str">
            <v>T0010025</v>
          </cell>
          <cell r="BO249">
            <v>1.3</v>
          </cell>
          <cell r="BP249" t="str">
            <v/>
          </cell>
          <cell r="BQ249" t="str">
            <v/>
          </cell>
          <cell r="BR249" t="str">
            <v/>
          </cell>
          <cell r="BS249" t="str">
            <v/>
          </cell>
          <cell r="BT249" t="str">
            <v/>
          </cell>
          <cell r="BU249" t="str">
            <v/>
          </cell>
          <cell r="BV249" t="str">
            <v/>
          </cell>
          <cell r="BW249" t="str">
            <v/>
          </cell>
          <cell r="BX249" t="str">
            <v>A0030020</v>
          </cell>
          <cell r="BY249">
            <v>200</v>
          </cell>
          <cell r="BZ249" t="str">
            <v>A0040010</v>
          </cell>
          <cell r="CA249">
            <v>200</v>
          </cell>
          <cell r="CB249" t="str">
            <v/>
          </cell>
          <cell r="CC249" t="str">
            <v/>
          </cell>
          <cell r="CD249" t="str">
            <v/>
          </cell>
          <cell r="CE249" t="str">
            <v/>
          </cell>
          <cell r="CF249" t="str">
            <v/>
          </cell>
          <cell r="CG249" t="str">
            <v/>
          </cell>
          <cell r="CH249" t="str">
            <v/>
          </cell>
          <cell r="CI249" t="str">
            <v/>
          </cell>
          <cell r="CJ249" t="str">
            <v/>
          </cell>
          <cell r="CK249" t="str">
            <v/>
          </cell>
          <cell r="CL249" t="str">
            <v/>
          </cell>
          <cell r="CM249" t="str">
            <v/>
          </cell>
          <cell r="CN249" t="str">
            <v/>
          </cell>
          <cell r="CO249" t="str">
            <v/>
          </cell>
          <cell r="CP249" t="str">
            <v/>
          </cell>
          <cell r="CQ249" t="str">
            <v/>
          </cell>
          <cell r="CR249" t="str">
            <v/>
          </cell>
          <cell r="CS249" t="str">
            <v>Nota 1: Este solo es un Análisis de Precios Unitario de referencia. De ser necesario, se debe ajustar a las particularidades de cada proyecto.
Nota 2: Cuando se trate de Análisis de precios unitarios correspondientes a ítems de la propuesta económica apro</v>
          </cell>
          <cell r="CT249" t="str">
            <v>B</v>
          </cell>
        </row>
        <row r="250">
          <cell r="C250" t="str">
            <v>600,2,1</v>
          </cell>
          <cell r="D250" t="str">
            <v>m3</v>
          </cell>
          <cell r="E250" t="str">
            <v>EXCAVACIONES VARIAS EN ROCA EN SECO
(Análisis aplicado para Excavaciónes en material rocoso en estado seco, mediante  metodo de voladura controlada, seguida por el retiro mecánico del material fracturado,  incluye el cargue, transporte y disposición del m</v>
          </cell>
          <cell r="F250" t="str">
            <v>HERMENINV</v>
          </cell>
          <cell r="G250">
            <v>0.01</v>
          </cell>
          <cell r="H250" t="str">
            <v>C0010270</v>
          </cell>
          <cell r="I250">
            <v>0.1</v>
          </cell>
          <cell r="J250" t="str">
            <v>C0010790</v>
          </cell>
          <cell r="K250">
            <v>6.25E-2</v>
          </cell>
          <cell r="L250" t="str">
            <v/>
          </cell>
          <cell r="M250" t="str">
            <v/>
          </cell>
          <cell r="N250" t="str">
            <v/>
          </cell>
          <cell r="O250" t="str">
            <v/>
          </cell>
          <cell r="P250" t="str">
            <v/>
          </cell>
          <cell r="Q250" t="str">
            <v/>
          </cell>
          <cell r="R250" t="str">
            <v/>
          </cell>
          <cell r="S250" t="str">
            <v/>
          </cell>
          <cell r="T250" t="str">
            <v/>
          </cell>
          <cell r="U250" t="str">
            <v/>
          </cell>
          <cell r="V250" t="str">
            <v/>
          </cell>
          <cell r="W250" t="str">
            <v/>
          </cell>
          <cell r="X250" t="str">
            <v/>
          </cell>
          <cell r="Y250" t="str">
            <v/>
          </cell>
          <cell r="Z250" t="str">
            <v/>
          </cell>
          <cell r="AA250" t="str">
            <v/>
          </cell>
          <cell r="AB250" t="str">
            <v/>
          </cell>
          <cell r="AC250" t="str">
            <v/>
          </cell>
          <cell r="AD250" t="str">
            <v/>
          </cell>
          <cell r="AE250" t="str">
            <v/>
          </cell>
          <cell r="AF250" t="str">
            <v/>
          </cell>
          <cell r="AG250" t="str">
            <v/>
          </cell>
          <cell r="AH250" t="str">
            <v>B0013270</v>
          </cell>
          <cell r="AI250">
            <v>0.3</v>
          </cell>
          <cell r="AJ250" t="str">
            <v>B0013730</v>
          </cell>
          <cell r="AK250">
            <v>3</v>
          </cell>
          <cell r="AL250" t="str">
            <v>B0013980</v>
          </cell>
          <cell r="AM250">
            <v>0.25</v>
          </cell>
          <cell r="AN250" t="str">
            <v>B0014040</v>
          </cell>
          <cell r="AO250">
            <v>1</v>
          </cell>
          <cell r="AP250" t="str">
            <v>B0014420</v>
          </cell>
          <cell r="AQ250">
            <v>1</v>
          </cell>
          <cell r="AR250" t="str">
            <v>B0013790</v>
          </cell>
          <cell r="AS250">
            <v>1.4</v>
          </cell>
          <cell r="AT250" t="str">
            <v/>
          </cell>
          <cell r="AU250" t="str">
            <v/>
          </cell>
          <cell r="AV250" t="str">
            <v/>
          </cell>
          <cell r="AW250" t="str">
            <v/>
          </cell>
          <cell r="AX250" t="str">
            <v/>
          </cell>
          <cell r="AY250" t="str">
            <v/>
          </cell>
          <cell r="AZ250" t="str">
            <v/>
          </cell>
          <cell r="BA250" t="str">
            <v/>
          </cell>
          <cell r="BB250" t="str">
            <v/>
          </cell>
          <cell r="BC250" t="str">
            <v/>
          </cell>
          <cell r="BD250" t="str">
            <v/>
          </cell>
          <cell r="BE250" t="str">
            <v/>
          </cell>
          <cell r="BF250" t="str">
            <v/>
          </cell>
          <cell r="BG250" t="str">
            <v/>
          </cell>
          <cell r="BH250" t="str">
            <v/>
          </cell>
          <cell r="BI250" t="str">
            <v/>
          </cell>
          <cell r="BJ250" t="str">
            <v/>
          </cell>
          <cell r="BK250" t="str">
            <v/>
          </cell>
          <cell r="BL250"/>
          <cell r="BM250"/>
          <cell r="BN250" t="str">
            <v>T0010025</v>
          </cell>
          <cell r="BO250">
            <v>1.4</v>
          </cell>
          <cell r="BP250" t="str">
            <v/>
          </cell>
          <cell r="BQ250" t="str">
            <v/>
          </cell>
          <cell r="BR250" t="str">
            <v/>
          </cell>
          <cell r="BS250" t="str">
            <v/>
          </cell>
          <cell r="BT250" t="str">
            <v/>
          </cell>
          <cell r="BU250" t="str">
            <v/>
          </cell>
          <cell r="BV250" t="str">
            <v/>
          </cell>
          <cell r="BW250" t="str">
            <v/>
          </cell>
          <cell r="BX250" t="str">
            <v>A0030040</v>
          </cell>
          <cell r="BY250">
            <v>128</v>
          </cell>
          <cell r="BZ250" t="str">
            <v>A0041001</v>
          </cell>
          <cell r="CA250">
            <v>128</v>
          </cell>
          <cell r="CB250" t="str">
            <v/>
          </cell>
          <cell r="CC250" t="str">
            <v/>
          </cell>
          <cell r="CD250" t="str">
            <v/>
          </cell>
          <cell r="CE250" t="str">
            <v/>
          </cell>
          <cell r="CF250" t="str">
            <v/>
          </cell>
          <cell r="CG250" t="str">
            <v/>
          </cell>
          <cell r="CH250" t="str">
            <v/>
          </cell>
          <cell r="CI250" t="str">
            <v/>
          </cell>
          <cell r="CJ250" t="str">
            <v/>
          </cell>
          <cell r="CK250" t="str">
            <v/>
          </cell>
          <cell r="CL250" t="str">
            <v/>
          </cell>
          <cell r="CM250" t="str">
            <v/>
          </cell>
          <cell r="CN250" t="str">
            <v/>
          </cell>
          <cell r="CO250" t="str">
            <v/>
          </cell>
          <cell r="CP250" t="str">
            <v/>
          </cell>
          <cell r="CQ250" t="str">
            <v/>
          </cell>
          <cell r="CR250" t="str">
            <v/>
          </cell>
          <cell r="CS250" t="str">
            <v>Nota 1: Este solo es un Análisis de Precios Unitario de referencia. De ser necesario, se debe ajustar a las particularidades de cada proyecto.
Nota 2: Cuando se trate de Análisis de precios unitarios correspondientes a ítems de la propuesta económica apro</v>
          </cell>
          <cell r="CT250" t="str">
            <v>A</v>
          </cell>
        </row>
        <row r="251">
          <cell r="C251" t="str">
            <v>600,2,2</v>
          </cell>
          <cell r="D251" t="str">
            <v>m3</v>
          </cell>
          <cell r="E251" t="str">
            <v>EXCAVACIONES VARIAS EN ROCA BAJO AGUA
(Análisis aplicado para excavaciónes de material rocoso consolidado sumergido, mediante metodo de voladura controlada seguida por el retiro mecánico del material fracturado, incluye el cargue, transporte y disposición</v>
          </cell>
          <cell r="F251" t="str">
            <v>HERMENINV</v>
          </cell>
          <cell r="G251">
            <v>0.01</v>
          </cell>
          <cell r="H251" t="str">
            <v>C0010270</v>
          </cell>
          <cell r="I251">
            <v>0.4</v>
          </cell>
          <cell r="J251" t="str">
            <v>C0010790</v>
          </cell>
          <cell r="K251">
            <v>0.125</v>
          </cell>
          <cell r="L251" t="str">
            <v>C0010570</v>
          </cell>
          <cell r="M251">
            <v>0.125</v>
          </cell>
          <cell r="N251" t="str">
            <v/>
          </cell>
          <cell r="O251" t="str">
            <v/>
          </cell>
          <cell r="P251" t="str">
            <v/>
          </cell>
          <cell r="Q251" t="str">
            <v/>
          </cell>
          <cell r="R251" t="str">
            <v/>
          </cell>
          <cell r="S251" t="str">
            <v/>
          </cell>
          <cell r="T251" t="str">
            <v/>
          </cell>
          <cell r="U251" t="str">
            <v/>
          </cell>
          <cell r="V251" t="str">
            <v/>
          </cell>
          <cell r="W251" t="str">
            <v/>
          </cell>
          <cell r="X251" t="str">
            <v/>
          </cell>
          <cell r="Y251" t="str">
            <v/>
          </cell>
          <cell r="Z251" t="str">
            <v/>
          </cell>
          <cell r="AA251" t="str">
            <v/>
          </cell>
          <cell r="AB251" t="str">
            <v/>
          </cell>
          <cell r="AC251" t="str">
            <v/>
          </cell>
          <cell r="AD251" t="str">
            <v/>
          </cell>
          <cell r="AE251" t="str">
            <v/>
          </cell>
          <cell r="AF251" t="str">
            <v/>
          </cell>
          <cell r="AG251" t="str">
            <v/>
          </cell>
          <cell r="AH251" t="str">
            <v>B0013270</v>
          </cell>
          <cell r="AI251">
            <v>0.3</v>
          </cell>
          <cell r="AJ251" t="str">
            <v>B0013730</v>
          </cell>
          <cell r="AK251">
            <v>3</v>
          </cell>
          <cell r="AL251" t="str">
            <v>B0013980</v>
          </cell>
          <cell r="AM251">
            <v>0.25</v>
          </cell>
          <cell r="AN251" t="str">
            <v>B0014040</v>
          </cell>
          <cell r="AO251">
            <v>1</v>
          </cell>
          <cell r="AP251" t="str">
            <v>B0014420</v>
          </cell>
          <cell r="AQ251">
            <v>1</v>
          </cell>
          <cell r="AR251" t="str">
            <v>B0013790</v>
          </cell>
          <cell r="AS251">
            <v>1.4</v>
          </cell>
          <cell r="AT251" t="str">
            <v/>
          </cell>
          <cell r="AU251" t="str">
            <v/>
          </cell>
          <cell r="AV251" t="str">
            <v/>
          </cell>
          <cell r="AW251" t="str">
            <v/>
          </cell>
          <cell r="AX251" t="str">
            <v/>
          </cell>
          <cell r="AY251" t="str">
            <v/>
          </cell>
          <cell r="AZ251" t="str">
            <v/>
          </cell>
          <cell r="BA251" t="str">
            <v/>
          </cell>
          <cell r="BB251" t="str">
            <v/>
          </cell>
          <cell r="BC251" t="str">
            <v/>
          </cell>
          <cell r="BD251" t="str">
            <v/>
          </cell>
          <cell r="BE251" t="str">
            <v/>
          </cell>
          <cell r="BF251" t="str">
            <v/>
          </cell>
          <cell r="BG251" t="str">
            <v/>
          </cell>
          <cell r="BH251" t="str">
            <v/>
          </cell>
          <cell r="BI251" t="str">
            <v/>
          </cell>
          <cell r="BJ251" t="str">
            <v/>
          </cell>
          <cell r="BK251" t="str">
            <v/>
          </cell>
          <cell r="BL251"/>
          <cell r="BM251"/>
          <cell r="BN251" t="str">
            <v>T0010025</v>
          </cell>
          <cell r="BO251">
            <v>1.4</v>
          </cell>
          <cell r="BP251" t="str">
            <v/>
          </cell>
          <cell r="BQ251" t="str">
            <v/>
          </cell>
          <cell r="BR251" t="str">
            <v/>
          </cell>
          <cell r="BS251" t="str">
            <v/>
          </cell>
          <cell r="BT251" t="str">
            <v/>
          </cell>
          <cell r="BU251" t="str">
            <v/>
          </cell>
          <cell r="BV251" t="str">
            <v/>
          </cell>
          <cell r="BW251" t="str">
            <v/>
          </cell>
          <cell r="BX251" t="str">
            <v>A0030060</v>
          </cell>
          <cell r="BY251">
            <v>20</v>
          </cell>
          <cell r="BZ251" t="str">
            <v>A0041001</v>
          </cell>
          <cell r="CA251">
            <v>20</v>
          </cell>
          <cell r="CB251" t="str">
            <v/>
          </cell>
          <cell r="CC251" t="str">
            <v/>
          </cell>
          <cell r="CD251" t="str">
            <v/>
          </cell>
          <cell r="CE251" t="str">
            <v/>
          </cell>
          <cell r="CF251" t="str">
            <v/>
          </cell>
          <cell r="CG251" t="str">
            <v/>
          </cell>
          <cell r="CH251" t="str">
            <v/>
          </cell>
          <cell r="CI251" t="str">
            <v/>
          </cell>
          <cell r="CJ251" t="str">
            <v/>
          </cell>
          <cell r="CK251" t="str">
            <v/>
          </cell>
          <cell r="CL251" t="str">
            <v/>
          </cell>
          <cell r="CM251" t="str">
            <v/>
          </cell>
          <cell r="CN251" t="str">
            <v/>
          </cell>
          <cell r="CO251" t="str">
            <v/>
          </cell>
          <cell r="CP251" t="str">
            <v/>
          </cell>
          <cell r="CQ251" t="str">
            <v/>
          </cell>
          <cell r="CR251" t="str">
            <v/>
          </cell>
          <cell r="CS251" t="str">
            <v>Nota 1: Este solo es un Análisis de Precios Unitario de referencia. De ser necesario, se debe ajustar a las particularidades de cada proyecto.
Nota 2: Cuando se trate de Análisis de precios unitarios correspondientes a ítems de la propuesta económica apro</v>
          </cell>
          <cell r="CT251" t="str">
            <v>A</v>
          </cell>
        </row>
        <row r="252">
          <cell r="C252" t="str">
            <v>600,2,3</v>
          </cell>
          <cell r="D252" t="str">
            <v>m3</v>
          </cell>
          <cell r="E252" t="str">
            <v>EXCAVACIONES VARIAS EN MATERIAL COMUN EN SECO
(Análisis aplicado para excavaciónes en seco en material común no clasificado en condiciones normales (sin presencia de agua ni materiales duros como roca), mediante métodos mecánico, incluye el cargue, transp</v>
          </cell>
          <cell r="F252" t="str">
            <v>HERMENINV</v>
          </cell>
          <cell r="G252">
            <v>0.01</v>
          </cell>
          <cell r="H252" t="str">
            <v>C0010790</v>
          </cell>
          <cell r="I252">
            <v>2.8571428571428571E-2</v>
          </cell>
          <cell r="J252" t="str">
            <v/>
          </cell>
          <cell r="K252" t="str">
            <v/>
          </cell>
          <cell r="L252" t="str">
            <v/>
          </cell>
          <cell r="M252" t="str">
            <v/>
          </cell>
          <cell r="N252" t="str">
            <v/>
          </cell>
          <cell r="O252" t="str">
            <v/>
          </cell>
          <cell r="P252" t="str">
            <v/>
          </cell>
          <cell r="Q252" t="str">
            <v/>
          </cell>
          <cell r="R252" t="str">
            <v/>
          </cell>
          <cell r="S252" t="str">
            <v/>
          </cell>
          <cell r="T252" t="str">
            <v/>
          </cell>
          <cell r="U252" t="str">
            <v/>
          </cell>
          <cell r="V252" t="str">
            <v/>
          </cell>
          <cell r="W252" t="str">
            <v/>
          </cell>
          <cell r="X252" t="str">
            <v/>
          </cell>
          <cell r="Y252" t="str">
            <v/>
          </cell>
          <cell r="Z252" t="str">
            <v/>
          </cell>
          <cell r="AA252" t="str">
            <v/>
          </cell>
          <cell r="AB252" t="str">
            <v/>
          </cell>
          <cell r="AC252" t="str">
            <v/>
          </cell>
          <cell r="AD252" t="str">
            <v/>
          </cell>
          <cell r="AE252" t="str">
            <v/>
          </cell>
          <cell r="AF252" t="str">
            <v/>
          </cell>
          <cell r="AG252" t="str">
            <v/>
          </cell>
          <cell r="AH252" t="str">
            <v>B0013790</v>
          </cell>
          <cell r="AI252">
            <v>1.3</v>
          </cell>
          <cell r="AJ252" t="str">
            <v/>
          </cell>
          <cell r="AK252" t="str">
            <v/>
          </cell>
          <cell r="AL252" t="str">
            <v/>
          </cell>
          <cell r="AM252" t="str">
            <v/>
          </cell>
          <cell r="AN252" t="str">
            <v/>
          </cell>
          <cell r="AO252" t="str">
            <v/>
          </cell>
          <cell r="AP252" t="str">
            <v/>
          </cell>
          <cell r="AQ252" t="str">
            <v/>
          </cell>
          <cell r="AR252" t="str">
            <v/>
          </cell>
          <cell r="AS252" t="str">
            <v/>
          </cell>
          <cell r="AT252" t="str">
            <v/>
          </cell>
          <cell r="AU252" t="str">
            <v/>
          </cell>
          <cell r="AV252" t="str">
            <v/>
          </cell>
          <cell r="AW252" t="str">
            <v/>
          </cell>
          <cell r="AX252" t="str">
            <v/>
          </cell>
          <cell r="AY252" t="str">
            <v/>
          </cell>
          <cell r="AZ252" t="str">
            <v/>
          </cell>
          <cell r="BA252" t="str">
            <v/>
          </cell>
          <cell r="BB252" t="str">
            <v/>
          </cell>
          <cell r="BC252" t="str">
            <v/>
          </cell>
          <cell r="BD252" t="str">
            <v/>
          </cell>
          <cell r="BE252" t="str">
            <v/>
          </cell>
          <cell r="BF252" t="str">
            <v/>
          </cell>
          <cell r="BG252" t="str">
            <v/>
          </cell>
          <cell r="BH252" t="str">
            <v/>
          </cell>
          <cell r="BI252" t="str">
            <v/>
          </cell>
          <cell r="BJ252" t="str">
            <v/>
          </cell>
          <cell r="BK252" t="str">
            <v/>
          </cell>
          <cell r="BL252"/>
          <cell r="BM252"/>
          <cell r="BN252" t="str">
            <v>T0010025</v>
          </cell>
          <cell r="BO252">
            <v>1.3</v>
          </cell>
          <cell r="BP252" t="str">
            <v/>
          </cell>
          <cell r="BQ252" t="str">
            <v/>
          </cell>
          <cell r="BR252" t="str">
            <v/>
          </cell>
          <cell r="BS252" t="str">
            <v/>
          </cell>
          <cell r="BT252" t="str">
            <v/>
          </cell>
          <cell r="BU252" t="str">
            <v/>
          </cell>
          <cell r="BV252" t="str">
            <v/>
          </cell>
          <cell r="BW252" t="str">
            <v/>
          </cell>
          <cell r="BX252" t="str">
            <v>A0040010</v>
          </cell>
          <cell r="BY252">
            <v>280</v>
          </cell>
          <cell r="BZ252" t="str">
            <v>A0030020</v>
          </cell>
          <cell r="CA252">
            <v>280</v>
          </cell>
          <cell r="CB252" t="str">
            <v/>
          </cell>
          <cell r="CC252" t="str">
            <v/>
          </cell>
          <cell r="CD252" t="str">
            <v/>
          </cell>
          <cell r="CE252" t="str">
            <v/>
          </cell>
          <cell r="CF252" t="str">
            <v/>
          </cell>
          <cell r="CG252" t="str">
            <v/>
          </cell>
          <cell r="CH252" t="str">
            <v/>
          </cell>
          <cell r="CI252" t="str">
            <v/>
          </cell>
          <cell r="CJ252" t="str">
            <v/>
          </cell>
          <cell r="CK252" t="str">
            <v/>
          </cell>
          <cell r="CL252" t="str">
            <v/>
          </cell>
          <cell r="CM252" t="str">
            <v/>
          </cell>
          <cell r="CN252" t="str">
            <v/>
          </cell>
          <cell r="CO252" t="str">
            <v/>
          </cell>
          <cell r="CP252" t="str">
            <v/>
          </cell>
          <cell r="CQ252" t="str">
            <v/>
          </cell>
          <cell r="CR252" t="str">
            <v/>
          </cell>
          <cell r="CS252" t="str">
            <v>Nota 1: Este solo es un Análisis de Precios Unitario de referencia. De ser necesario, se debe ajustar a las particularidades de cada proyecto.
Nota 2: Cuando se trate de Análisis de precios unitarios correspondientes a ítems de la propuesta económica apro</v>
          </cell>
          <cell r="CT252" t="str">
            <v>A</v>
          </cell>
        </row>
        <row r="253">
          <cell r="C253" t="str">
            <v>600,2,4</v>
          </cell>
          <cell r="D253" t="str">
            <v>m3</v>
          </cell>
          <cell r="E253" t="str">
            <v>EXCAVACIONES VARIAS EN MATERIAL COMÚN BAJO AGUA
(Análisis aplicado para excavaciónes en material común sumergido, no clasificado, mediante metodo mecánico, incluye el cargue, transporte y disposición del material.)</v>
          </cell>
          <cell r="F253" t="str">
            <v>HERMENINV</v>
          </cell>
          <cell r="G253">
            <v>0.01</v>
          </cell>
          <cell r="H253" t="str">
            <v>C0010580</v>
          </cell>
          <cell r="I253">
            <v>4.7619047619047616E-2</v>
          </cell>
          <cell r="J253" t="str">
            <v>C0010790</v>
          </cell>
          <cell r="K253">
            <v>4.7619047619047616E-2</v>
          </cell>
          <cell r="L253" t="str">
            <v/>
          </cell>
          <cell r="M253" t="str">
            <v/>
          </cell>
          <cell r="N253" t="str">
            <v/>
          </cell>
          <cell r="O253" t="str">
            <v/>
          </cell>
          <cell r="P253" t="str">
            <v/>
          </cell>
          <cell r="Q253" t="str">
            <v/>
          </cell>
          <cell r="R253" t="str">
            <v/>
          </cell>
          <cell r="S253" t="str">
            <v/>
          </cell>
          <cell r="T253" t="str">
            <v/>
          </cell>
          <cell r="U253" t="str">
            <v/>
          </cell>
          <cell r="V253" t="str">
            <v/>
          </cell>
          <cell r="W253" t="str">
            <v/>
          </cell>
          <cell r="X253" t="str">
            <v/>
          </cell>
          <cell r="Y253" t="str">
            <v/>
          </cell>
          <cell r="Z253" t="str">
            <v/>
          </cell>
          <cell r="AA253" t="str">
            <v/>
          </cell>
          <cell r="AB253" t="str">
            <v/>
          </cell>
          <cell r="AC253" t="str">
            <v/>
          </cell>
          <cell r="AD253" t="str">
            <v/>
          </cell>
          <cell r="AE253" t="str">
            <v/>
          </cell>
          <cell r="AF253" t="str">
            <v/>
          </cell>
          <cell r="AG253" t="str">
            <v/>
          </cell>
          <cell r="AH253" t="str">
            <v>B0013790</v>
          </cell>
          <cell r="AI253">
            <v>1.3</v>
          </cell>
          <cell r="AJ253" t="str">
            <v/>
          </cell>
          <cell r="AK253" t="str">
            <v/>
          </cell>
          <cell r="AL253" t="str">
            <v/>
          </cell>
          <cell r="AM253" t="str">
            <v/>
          </cell>
          <cell r="AN253" t="str">
            <v/>
          </cell>
          <cell r="AO253" t="str">
            <v/>
          </cell>
          <cell r="AP253" t="str">
            <v/>
          </cell>
          <cell r="AQ253" t="str">
            <v/>
          </cell>
          <cell r="AR253" t="str">
            <v/>
          </cell>
          <cell r="AS253" t="str">
            <v/>
          </cell>
          <cell r="AT253" t="str">
            <v/>
          </cell>
          <cell r="AU253" t="str">
            <v/>
          </cell>
          <cell r="AV253" t="str">
            <v/>
          </cell>
          <cell r="AW253" t="str">
            <v/>
          </cell>
          <cell r="AX253" t="str">
            <v/>
          </cell>
          <cell r="AY253" t="str">
            <v/>
          </cell>
          <cell r="AZ253" t="str">
            <v/>
          </cell>
          <cell r="BA253" t="str">
            <v/>
          </cell>
          <cell r="BB253" t="str">
            <v/>
          </cell>
          <cell r="BC253" t="str">
            <v/>
          </cell>
          <cell r="BD253" t="str">
            <v/>
          </cell>
          <cell r="BE253" t="str">
            <v/>
          </cell>
          <cell r="BF253" t="str">
            <v/>
          </cell>
          <cell r="BG253" t="str">
            <v/>
          </cell>
          <cell r="BH253" t="str">
            <v/>
          </cell>
          <cell r="BI253" t="str">
            <v/>
          </cell>
          <cell r="BJ253" t="str">
            <v/>
          </cell>
          <cell r="BK253" t="str">
            <v/>
          </cell>
          <cell r="BL253" t="str">
            <v>SUBTOTAL$</v>
          </cell>
          <cell r="BM253" t="str">
            <v/>
          </cell>
          <cell r="BN253" t="str">
            <v/>
          </cell>
          <cell r="BO253" t="str">
            <v/>
          </cell>
          <cell r="BP253" t="str">
            <v/>
          </cell>
          <cell r="BQ253" t="str">
            <v/>
          </cell>
          <cell r="BR253" t="str">
            <v/>
          </cell>
          <cell r="BS253" t="str">
            <v/>
          </cell>
          <cell r="BT253" t="str">
            <v/>
          </cell>
          <cell r="BU253" t="str">
            <v/>
          </cell>
          <cell r="BV253" t="str">
            <v/>
          </cell>
          <cell r="BW253" t="str">
            <v/>
          </cell>
          <cell r="BX253" t="str">
            <v/>
          </cell>
          <cell r="BY253" t="str">
            <v/>
          </cell>
          <cell r="BZ253" t="str">
            <v/>
          </cell>
          <cell r="CA253" t="str">
            <v/>
          </cell>
          <cell r="CB253" t="str">
            <v/>
          </cell>
          <cell r="CC253" t="str">
            <v/>
          </cell>
          <cell r="CD253" t="str">
            <v/>
          </cell>
          <cell r="CE253" t="str">
            <v/>
          </cell>
          <cell r="CF253" t="str">
            <v/>
          </cell>
          <cell r="CG253" t="str">
            <v/>
          </cell>
          <cell r="CH253" t="str">
            <v/>
          </cell>
          <cell r="CI253" t="str">
            <v/>
          </cell>
          <cell r="CJ253" t="str">
            <v/>
          </cell>
          <cell r="CK253" t="str">
            <v/>
          </cell>
          <cell r="CL253" t="str">
            <v/>
          </cell>
          <cell r="CM253" t="str">
            <v/>
          </cell>
          <cell r="CN253" t="str">
            <v/>
          </cell>
          <cell r="CO253" t="str">
            <v/>
          </cell>
          <cell r="CP253" t="str">
            <v/>
          </cell>
          <cell r="CQ253" t="str">
            <v/>
          </cell>
          <cell r="CR253" t="str">
            <v/>
          </cell>
          <cell r="CS253" t="str">
            <v>Nota 1: Este solo es un Análisis de Precios Unitario de referencia. De ser necesario, se debe ajustar a las particularidades de cada proyecto.
Nota 2: Cuando se trate de Análisis de precios unitarios correspondientes a ítems de la propuesta económica apro</v>
          </cell>
          <cell r="CT253" t="str">
            <v>A</v>
          </cell>
        </row>
        <row r="254">
          <cell r="C254" t="str">
            <v>610,1</v>
          </cell>
          <cell r="D254" t="str">
            <v>m3</v>
          </cell>
          <cell r="E254" t="str">
            <v>RELLENOS PARA ESTRUCTURAS CON SUELO 
(Análisis aplicado para rellenos para uso estructural, con material seleccionado proveniente de cantera autorizada, colocado, extendido, humedecido y compactado. No incluye preparación de superficie base.)</v>
          </cell>
          <cell r="F254" t="str">
            <v>HERMENINV</v>
          </cell>
          <cell r="G254">
            <v>0.05</v>
          </cell>
          <cell r="H254" t="str">
            <v>C0010200</v>
          </cell>
          <cell r="I254">
            <v>0.38095238095238093</v>
          </cell>
          <cell r="J254" t="str">
            <v/>
          </cell>
          <cell r="K254" t="str">
            <v/>
          </cell>
          <cell r="L254" t="str">
            <v/>
          </cell>
          <cell r="M254" t="str">
            <v/>
          </cell>
          <cell r="N254" t="str">
            <v/>
          </cell>
          <cell r="O254" t="str">
            <v/>
          </cell>
          <cell r="P254" t="str">
            <v/>
          </cell>
          <cell r="Q254" t="str">
            <v/>
          </cell>
          <cell r="R254" t="str">
            <v/>
          </cell>
          <cell r="S254" t="str">
            <v/>
          </cell>
          <cell r="T254" t="str">
            <v/>
          </cell>
          <cell r="U254" t="str">
            <v/>
          </cell>
          <cell r="V254" t="str">
            <v/>
          </cell>
          <cell r="W254" t="str">
            <v/>
          </cell>
          <cell r="X254" t="str">
            <v/>
          </cell>
          <cell r="Y254" t="str">
            <v/>
          </cell>
          <cell r="Z254" t="str">
            <v/>
          </cell>
          <cell r="AA254" t="str">
            <v/>
          </cell>
          <cell r="AB254" t="str">
            <v/>
          </cell>
          <cell r="AC254" t="str">
            <v/>
          </cell>
          <cell r="AD254" t="str">
            <v/>
          </cell>
          <cell r="AE254" t="str">
            <v/>
          </cell>
          <cell r="AF254" t="str">
            <v/>
          </cell>
          <cell r="AG254" t="str">
            <v/>
          </cell>
          <cell r="AH254" t="str">
            <v>B0014410</v>
          </cell>
          <cell r="AI254">
            <v>1.3</v>
          </cell>
          <cell r="AJ254" t="str">
            <v>B0063200</v>
          </cell>
          <cell r="AK254">
            <v>30</v>
          </cell>
          <cell r="AL254" t="str">
            <v/>
          </cell>
          <cell r="AM254" t="str">
            <v/>
          </cell>
          <cell r="AN254" t="str">
            <v/>
          </cell>
          <cell r="AO254" t="str">
            <v/>
          </cell>
          <cell r="AP254" t="str">
            <v/>
          </cell>
          <cell r="AQ254" t="str">
            <v/>
          </cell>
          <cell r="AR254" t="str">
            <v/>
          </cell>
          <cell r="AS254" t="str">
            <v/>
          </cell>
          <cell r="AT254" t="str">
            <v/>
          </cell>
          <cell r="AU254" t="str">
            <v/>
          </cell>
          <cell r="AV254" t="str">
            <v/>
          </cell>
          <cell r="AW254" t="str">
            <v/>
          </cell>
          <cell r="AX254" t="str">
            <v/>
          </cell>
          <cell r="AY254" t="str">
            <v/>
          </cell>
          <cell r="AZ254" t="str">
            <v/>
          </cell>
          <cell r="BA254" t="str">
            <v/>
          </cell>
          <cell r="BB254" t="str">
            <v/>
          </cell>
          <cell r="BC254" t="str">
            <v/>
          </cell>
          <cell r="BD254" t="str">
            <v/>
          </cell>
          <cell r="BE254" t="str">
            <v/>
          </cell>
          <cell r="BF254" t="str">
            <v/>
          </cell>
          <cell r="BG254" t="str">
            <v/>
          </cell>
          <cell r="BH254" t="str">
            <v/>
          </cell>
          <cell r="BI254" t="str">
            <v/>
          </cell>
          <cell r="BJ254" t="str">
            <v/>
          </cell>
          <cell r="BK254" t="str">
            <v/>
          </cell>
          <cell r="BL254"/>
          <cell r="BM254"/>
          <cell r="BN254" t="str">
            <v>T0010062</v>
          </cell>
          <cell r="BO254">
            <v>1.3</v>
          </cell>
          <cell r="BP254" t="str">
            <v/>
          </cell>
          <cell r="BQ254" t="str">
            <v/>
          </cell>
          <cell r="BR254" t="str">
            <v/>
          </cell>
          <cell r="BS254" t="str">
            <v/>
          </cell>
          <cell r="BT254" t="str">
            <v/>
          </cell>
          <cell r="BU254" t="str">
            <v/>
          </cell>
          <cell r="BV254" t="str">
            <v/>
          </cell>
          <cell r="BW254" t="str">
            <v/>
          </cell>
          <cell r="BX254" t="str">
            <v>A0030040</v>
          </cell>
          <cell r="BY254">
            <v>21</v>
          </cell>
          <cell r="BZ254" t="str">
            <v>A0040010</v>
          </cell>
          <cell r="CA254">
            <v>21</v>
          </cell>
          <cell r="CB254" t="str">
            <v/>
          </cell>
          <cell r="CC254" t="str">
            <v/>
          </cell>
          <cell r="CD254" t="str">
            <v/>
          </cell>
          <cell r="CE254" t="str">
            <v/>
          </cell>
          <cell r="CF254" t="str">
            <v/>
          </cell>
          <cell r="CG254" t="str">
            <v/>
          </cell>
          <cell r="CH254" t="str">
            <v/>
          </cell>
          <cell r="CI254" t="str">
            <v/>
          </cell>
          <cell r="CJ254" t="str">
            <v/>
          </cell>
          <cell r="CK254" t="str">
            <v/>
          </cell>
          <cell r="CL254" t="str">
            <v/>
          </cell>
          <cell r="CM254" t="str">
            <v/>
          </cell>
          <cell r="CN254" t="str">
            <v/>
          </cell>
          <cell r="CO254" t="str">
            <v/>
          </cell>
          <cell r="CP254" t="str">
            <v/>
          </cell>
          <cell r="CQ254" t="str">
            <v/>
          </cell>
          <cell r="CR254" t="str">
            <v/>
          </cell>
          <cell r="CS254" t="str">
            <v>Nota 1: Este solo es un Análisis de Precios Unitario de referencia. De ser necesario, se debe ajustar a las particularidades de cada proyecto.
Nota 2: Cuando se trate de Análisis de precios unitarios correspondientes a ítems de la propuesta económica apro</v>
          </cell>
          <cell r="CT254" t="str">
            <v>B</v>
          </cell>
        </row>
        <row r="255">
          <cell r="C255" t="str">
            <v>610,10</v>
          </cell>
          <cell r="D255" t="str">
            <v>m3</v>
          </cell>
          <cell r="E255" t="str">
            <v>RELLENOS CON ARENA
(Análisis aplicado para el Suministro, transporte, extendido, humectación y compactación de arena limpia (natural o lavada) para uso estructural. No incluye preparación de la superficie base.)</v>
          </cell>
          <cell r="F255" t="str">
            <v>HERMENINV</v>
          </cell>
          <cell r="G255">
            <v>0.05</v>
          </cell>
          <cell r="H255" t="str">
            <v>C0010200</v>
          </cell>
          <cell r="I255">
            <v>0.4</v>
          </cell>
          <cell r="J255" t="str">
            <v/>
          </cell>
          <cell r="K255" t="str">
            <v/>
          </cell>
          <cell r="L255" t="str">
            <v/>
          </cell>
          <cell r="M255" t="str">
            <v/>
          </cell>
          <cell r="N255" t="str">
            <v/>
          </cell>
          <cell r="O255" t="str">
            <v/>
          </cell>
          <cell r="P255" t="str">
            <v/>
          </cell>
          <cell r="Q255" t="str">
            <v/>
          </cell>
          <cell r="R255" t="str">
            <v/>
          </cell>
          <cell r="S255" t="str">
            <v/>
          </cell>
          <cell r="T255" t="str">
            <v/>
          </cell>
          <cell r="U255" t="str">
            <v/>
          </cell>
          <cell r="V255" t="str">
            <v/>
          </cell>
          <cell r="W255" t="str">
            <v/>
          </cell>
          <cell r="X255" t="str">
            <v/>
          </cell>
          <cell r="Y255" t="str">
            <v/>
          </cell>
          <cell r="Z255" t="str">
            <v/>
          </cell>
          <cell r="AA255" t="str">
            <v/>
          </cell>
          <cell r="AB255" t="str">
            <v/>
          </cell>
          <cell r="AC255" t="str">
            <v/>
          </cell>
          <cell r="AD255" t="str">
            <v/>
          </cell>
          <cell r="AE255" t="str">
            <v/>
          </cell>
          <cell r="AF255" t="str">
            <v/>
          </cell>
          <cell r="AG255" t="str">
            <v/>
          </cell>
          <cell r="AH255" t="str">
            <v>B009111</v>
          </cell>
          <cell r="AI255">
            <v>1.3</v>
          </cell>
          <cell r="AJ255" t="str">
            <v/>
          </cell>
          <cell r="AK255" t="str">
            <v/>
          </cell>
          <cell r="AL255" t="str">
            <v/>
          </cell>
          <cell r="AM255" t="str">
            <v/>
          </cell>
          <cell r="AN255" t="str">
            <v/>
          </cell>
          <cell r="AO255" t="str">
            <v/>
          </cell>
          <cell r="AP255" t="str">
            <v/>
          </cell>
          <cell r="AQ255" t="str">
            <v/>
          </cell>
          <cell r="AR255" t="str">
            <v/>
          </cell>
          <cell r="AS255" t="str">
            <v/>
          </cell>
          <cell r="AT255" t="str">
            <v/>
          </cell>
          <cell r="AU255" t="str">
            <v/>
          </cell>
          <cell r="AV255" t="str">
            <v/>
          </cell>
          <cell r="AW255" t="str">
            <v/>
          </cell>
          <cell r="AX255" t="str">
            <v/>
          </cell>
          <cell r="AY255" t="str">
            <v/>
          </cell>
          <cell r="AZ255" t="str">
            <v/>
          </cell>
          <cell r="BA255" t="str">
            <v/>
          </cell>
          <cell r="BB255" t="str">
            <v/>
          </cell>
          <cell r="BC255" t="str">
            <v/>
          </cell>
          <cell r="BD255" t="str">
            <v/>
          </cell>
          <cell r="BE255" t="str">
            <v/>
          </cell>
          <cell r="BF255" t="str">
            <v/>
          </cell>
          <cell r="BG255" t="str">
            <v/>
          </cell>
          <cell r="BH255" t="str">
            <v/>
          </cell>
          <cell r="BI255" t="str">
            <v/>
          </cell>
          <cell r="BJ255" t="str">
            <v/>
          </cell>
          <cell r="BK255" t="str">
            <v/>
          </cell>
          <cell r="BL255"/>
          <cell r="BM255"/>
          <cell r="BN255" t="str">
            <v>T0010004</v>
          </cell>
          <cell r="BO255">
            <v>1.3</v>
          </cell>
          <cell r="BP255" t="str">
            <v/>
          </cell>
          <cell r="BQ255" t="str">
            <v/>
          </cell>
          <cell r="BR255" t="str">
            <v/>
          </cell>
          <cell r="BS255" t="str">
            <v/>
          </cell>
          <cell r="BT255" t="str">
            <v/>
          </cell>
          <cell r="BU255" t="str">
            <v/>
          </cell>
          <cell r="BV255" t="str">
            <v/>
          </cell>
          <cell r="BW255" t="str">
            <v/>
          </cell>
          <cell r="BX255" t="str">
            <v>A0030020</v>
          </cell>
          <cell r="BY255">
            <v>20</v>
          </cell>
          <cell r="BZ255" t="str">
            <v/>
          </cell>
          <cell r="CA255" t="str">
            <v/>
          </cell>
          <cell r="CB255" t="str">
            <v/>
          </cell>
          <cell r="CC255" t="str">
            <v/>
          </cell>
          <cell r="CD255" t="str">
            <v/>
          </cell>
          <cell r="CE255" t="str">
            <v/>
          </cell>
          <cell r="CF255" t="str">
            <v/>
          </cell>
          <cell r="CG255" t="str">
            <v/>
          </cell>
          <cell r="CH255" t="str">
            <v/>
          </cell>
          <cell r="CI255" t="str">
            <v/>
          </cell>
          <cell r="CJ255" t="str">
            <v/>
          </cell>
          <cell r="CK255" t="str">
            <v/>
          </cell>
          <cell r="CL255" t="str">
            <v/>
          </cell>
          <cell r="CM255" t="str">
            <v/>
          </cell>
          <cell r="CN255" t="str">
            <v/>
          </cell>
          <cell r="CO255" t="str">
            <v/>
          </cell>
          <cell r="CP255" t="str">
            <v/>
          </cell>
          <cell r="CQ255" t="str">
            <v/>
          </cell>
          <cell r="CR255" t="str">
            <v/>
          </cell>
          <cell r="CS255" t="str">
            <v>Nota 1: Este solo es un Análisis de Precios Unitario de referencia. De ser necesario, se debe ajustar a las particularidades de cada proyecto.
Nota 2: Cuando se trate de Análisis de precios unitarios correspondientes a ítems de la propuesta económica apro</v>
          </cell>
          <cell r="CT255" t="str">
            <v>B</v>
          </cell>
        </row>
        <row r="256">
          <cell r="C256" t="str">
            <v>610,2</v>
          </cell>
          <cell r="D256" t="str">
            <v>m3</v>
          </cell>
          <cell r="E256" t="str">
            <v>RELLENOS PARA ESTRUCTURAS CON RECEBO
(Análisis aplicado para rellenos para uso estructural, con material de recebo (material granular fino con buena gradación), incluye Suministro, colocación, extendido, humedecido y compactación. No incluye preparación d</v>
          </cell>
          <cell r="F256" t="str">
            <v>HERMENINV</v>
          </cell>
          <cell r="G256">
            <v>0.05</v>
          </cell>
          <cell r="H256" t="str">
            <v>C0010200</v>
          </cell>
          <cell r="I256">
            <v>0.38095238095238093</v>
          </cell>
          <cell r="J256" t="str">
            <v/>
          </cell>
          <cell r="K256" t="str">
            <v/>
          </cell>
          <cell r="L256" t="str">
            <v/>
          </cell>
          <cell r="M256" t="str">
            <v/>
          </cell>
          <cell r="N256" t="str">
            <v/>
          </cell>
          <cell r="O256" t="str">
            <v/>
          </cell>
          <cell r="P256" t="str">
            <v/>
          </cell>
          <cell r="Q256" t="str">
            <v/>
          </cell>
          <cell r="R256" t="str">
            <v/>
          </cell>
          <cell r="S256" t="str">
            <v/>
          </cell>
          <cell r="T256" t="str">
            <v/>
          </cell>
          <cell r="U256" t="str">
            <v/>
          </cell>
          <cell r="V256" t="str">
            <v/>
          </cell>
          <cell r="W256" t="str">
            <v/>
          </cell>
          <cell r="X256" t="str">
            <v/>
          </cell>
          <cell r="Y256" t="str">
            <v/>
          </cell>
          <cell r="Z256" t="str">
            <v/>
          </cell>
          <cell r="AA256" t="str">
            <v/>
          </cell>
          <cell r="AB256" t="str">
            <v/>
          </cell>
          <cell r="AC256" t="str">
            <v/>
          </cell>
          <cell r="AD256" t="str">
            <v/>
          </cell>
          <cell r="AE256" t="str">
            <v/>
          </cell>
          <cell r="AF256" t="str">
            <v/>
          </cell>
          <cell r="AG256" t="str">
            <v/>
          </cell>
          <cell r="AH256" t="str">
            <v>B0014373</v>
          </cell>
          <cell r="AI256">
            <v>1.3</v>
          </cell>
          <cell r="AJ256" t="str">
            <v>B0063200</v>
          </cell>
          <cell r="AK256">
            <v>45</v>
          </cell>
          <cell r="AL256" t="str">
            <v/>
          </cell>
          <cell r="AM256" t="str">
            <v/>
          </cell>
          <cell r="AN256" t="str">
            <v/>
          </cell>
          <cell r="AO256" t="str">
            <v/>
          </cell>
          <cell r="AP256" t="str">
            <v/>
          </cell>
          <cell r="AQ256" t="str">
            <v/>
          </cell>
          <cell r="AR256" t="str">
            <v/>
          </cell>
          <cell r="AS256" t="str">
            <v/>
          </cell>
          <cell r="AT256" t="str">
            <v/>
          </cell>
          <cell r="AU256" t="str">
            <v/>
          </cell>
          <cell r="AV256" t="str">
            <v/>
          </cell>
          <cell r="AW256" t="str">
            <v/>
          </cell>
          <cell r="AX256" t="str">
            <v/>
          </cell>
          <cell r="AY256" t="str">
            <v/>
          </cell>
          <cell r="AZ256" t="str">
            <v/>
          </cell>
          <cell r="BA256" t="str">
            <v/>
          </cell>
          <cell r="BB256" t="str">
            <v/>
          </cell>
          <cell r="BC256" t="str">
            <v/>
          </cell>
          <cell r="BD256" t="str">
            <v/>
          </cell>
          <cell r="BE256" t="str">
            <v/>
          </cell>
          <cell r="BF256" t="str">
            <v/>
          </cell>
          <cell r="BG256" t="str">
            <v/>
          </cell>
          <cell r="BH256" t="str">
            <v/>
          </cell>
          <cell r="BI256" t="str">
            <v/>
          </cell>
          <cell r="BJ256" t="str">
            <v/>
          </cell>
          <cell r="BK256" t="str">
            <v/>
          </cell>
          <cell r="BL256"/>
          <cell r="BM256"/>
          <cell r="BN256" t="str">
            <v>T0010062</v>
          </cell>
          <cell r="BO256">
            <v>1.3</v>
          </cell>
          <cell r="BP256" t="str">
            <v/>
          </cell>
          <cell r="BQ256" t="str">
            <v/>
          </cell>
          <cell r="BR256" t="str">
            <v/>
          </cell>
          <cell r="BS256" t="str">
            <v/>
          </cell>
          <cell r="BT256" t="str">
            <v/>
          </cell>
          <cell r="BU256" t="str">
            <v/>
          </cell>
          <cell r="BV256" t="str">
            <v/>
          </cell>
          <cell r="BW256" t="str">
            <v/>
          </cell>
          <cell r="BX256" t="str">
            <v>A0030030</v>
          </cell>
          <cell r="BY256">
            <v>21</v>
          </cell>
          <cell r="BZ256" t="str">
            <v/>
          </cell>
          <cell r="CA256" t="str">
            <v/>
          </cell>
          <cell r="CB256" t="str">
            <v/>
          </cell>
          <cell r="CC256" t="str">
            <v/>
          </cell>
          <cell r="CD256" t="str">
            <v/>
          </cell>
          <cell r="CE256" t="str">
            <v/>
          </cell>
          <cell r="CF256" t="str">
            <v/>
          </cell>
          <cell r="CG256" t="str">
            <v/>
          </cell>
          <cell r="CH256" t="str">
            <v/>
          </cell>
          <cell r="CI256" t="str">
            <v/>
          </cell>
          <cell r="CJ256" t="str">
            <v/>
          </cell>
          <cell r="CK256" t="str">
            <v/>
          </cell>
          <cell r="CL256" t="str">
            <v/>
          </cell>
          <cell r="CM256" t="str">
            <v/>
          </cell>
          <cell r="CN256" t="str">
            <v/>
          </cell>
          <cell r="CO256" t="str">
            <v/>
          </cell>
          <cell r="CP256" t="str">
            <v/>
          </cell>
          <cell r="CQ256" t="str">
            <v/>
          </cell>
          <cell r="CR256" t="str">
            <v/>
          </cell>
          <cell r="CS256" t="str">
            <v>Nota 1: Este solo es un Análisis de Precios Unitario de referencia. De ser necesario, se debe ajustar a las particularidades de cada proyecto.
Nota 2: Cuando se trate de Análisis de precios unitarios correspondientes a ítems de la propuesta económica apro</v>
          </cell>
          <cell r="CT256" t="str">
            <v>B</v>
          </cell>
        </row>
        <row r="257">
          <cell r="C257" t="str">
            <v>610,3</v>
          </cell>
          <cell r="D257" t="str">
            <v>m3</v>
          </cell>
          <cell r="E257" t="str">
            <v>RELLENOS PARA ESTRUCTURA CON MATERIAL GRANULAR TIPO SBG-50
(Análisis aplicado para rellenos para uso estructural, con material granular tipo SBG-50 (Sub-base Gradación 50), incluye Suministro, colocación, extendido, humedecido y compactación. No incluye p</v>
          </cell>
          <cell r="F257" t="str">
            <v>HERMENINV</v>
          </cell>
          <cell r="G257">
            <v>0.05</v>
          </cell>
          <cell r="H257" t="str">
            <v>C0010200</v>
          </cell>
          <cell r="I257">
            <v>0.4</v>
          </cell>
          <cell r="J257" t="str">
            <v/>
          </cell>
          <cell r="K257" t="str">
            <v/>
          </cell>
          <cell r="L257" t="str">
            <v/>
          </cell>
          <cell r="M257" t="str">
            <v/>
          </cell>
          <cell r="N257" t="str">
            <v/>
          </cell>
          <cell r="O257" t="str">
            <v/>
          </cell>
          <cell r="P257" t="str">
            <v/>
          </cell>
          <cell r="Q257" t="str">
            <v/>
          </cell>
          <cell r="R257" t="str">
            <v/>
          </cell>
          <cell r="S257" t="str">
            <v/>
          </cell>
          <cell r="T257" t="str">
            <v/>
          </cell>
          <cell r="U257" t="str">
            <v/>
          </cell>
          <cell r="V257" t="str">
            <v/>
          </cell>
          <cell r="W257" t="str">
            <v/>
          </cell>
          <cell r="X257" t="str">
            <v/>
          </cell>
          <cell r="Y257" t="str">
            <v/>
          </cell>
          <cell r="Z257" t="str">
            <v/>
          </cell>
          <cell r="AA257" t="str">
            <v/>
          </cell>
          <cell r="AB257" t="str">
            <v/>
          </cell>
          <cell r="AC257" t="str">
            <v/>
          </cell>
          <cell r="AD257" t="str">
            <v/>
          </cell>
          <cell r="AE257" t="str">
            <v/>
          </cell>
          <cell r="AF257" t="str">
            <v/>
          </cell>
          <cell r="AG257" t="str">
            <v/>
          </cell>
          <cell r="AH257" t="str">
            <v>B0014347</v>
          </cell>
          <cell r="AI257">
            <v>1.3</v>
          </cell>
          <cell r="AJ257" t="str">
            <v>B0063200</v>
          </cell>
          <cell r="AK257">
            <v>30</v>
          </cell>
          <cell r="AL257" t="str">
            <v/>
          </cell>
          <cell r="AM257" t="str">
            <v/>
          </cell>
          <cell r="AN257" t="str">
            <v/>
          </cell>
          <cell r="AO257" t="str">
            <v/>
          </cell>
          <cell r="AP257" t="str">
            <v/>
          </cell>
          <cell r="AQ257" t="str">
            <v/>
          </cell>
          <cell r="AR257" t="str">
            <v/>
          </cell>
          <cell r="AS257" t="str">
            <v/>
          </cell>
          <cell r="AT257" t="str">
            <v/>
          </cell>
          <cell r="AU257" t="str">
            <v/>
          </cell>
          <cell r="AV257" t="str">
            <v/>
          </cell>
          <cell r="AW257" t="str">
            <v/>
          </cell>
          <cell r="AX257" t="str">
            <v/>
          </cell>
          <cell r="AY257" t="str">
            <v/>
          </cell>
          <cell r="AZ257" t="str">
            <v/>
          </cell>
          <cell r="BA257" t="str">
            <v/>
          </cell>
          <cell r="BB257" t="str">
            <v/>
          </cell>
          <cell r="BC257" t="str">
            <v/>
          </cell>
          <cell r="BD257" t="str">
            <v/>
          </cell>
          <cell r="BE257" t="str">
            <v/>
          </cell>
          <cell r="BF257" t="str">
            <v/>
          </cell>
          <cell r="BG257" t="str">
            <v/>
          </cell>
          <cell r="BH257" t="str">
            <v/>
          </cell>
          <cell r="BI257" t="str">
            <v/>
          </cell>
          <cell r="BJ257" t="str">
            <v/>
          </cell>
          <cell r="BK257" t="str">
            <v/>
          </cell>
          <cell r="BL257"/>
          <cell r="BM257"/>
          <cell r="BN257" t="str">
            <v>T0010062</v>
          </cell>
          <cell r="BO257">
            <v>1.3</v>
          </cell>
          <cell r="BP257" t="str">
            <v/>
          </cell>
          <cell r="BQ257" t="str">
            <v/>
          </cell>
          <cell r="BR257" t="str">
            <v/>
          </cell>
          <cell r="BS257" t="str">
            <v/>
          </cell>
          <cell r="BT257" t="str">
            <v/>
          </cell>
          <cell r="BU257" t="str">
            <v/>
          </cell>
          <cell r="BV257" t="str">
            <v/>
          </cell>
          <cell r="BW257" t="str">
            <v/>
          </cell>
          <cell r="BX257" t="str">
            <v>A0030030</v>
          </cell>
          <cell r="BY257">
            <v>20</v>
          </cell>
          <cell r="BZ257" t="str">
            <v/>
          </cell>
          <cell r="CA257" t="str">
            <v/>
          </cell>
          <cell r="CB257" t="str">
            <v/>
          </cell>
          <cell r="CC257" t="str">
            <v/>
          </cell>
          <cell r="CD257" t="str">
            <v/>
          </cell>
          <cell r="CE257" t="str">
            <v/>
          </cell>
          <cell r="CF257" t="str">
            <v/>
          </cell>
          <cell r="CG257" t="str">
            <v/>
          </cell>
          <cell r="CH257" t="str">
            <v/>
          </cell>
          <cell r="CI257" t="str">
            <v/>
          </cell>
          <cell r="CJ257" t="str">
            <v/>
          </cell>
          <cell r="CK257" t="str">
            <v/>
          </cell>
          <cell r="CL257" t="str">
            <v/>
          </cell>
          <cell r="CM257" t="str">
            <v/>
          </cell>
          <cell r="CN257" t="str">
            <v/>
          </cell>
          <cell r="CO257" t="str">
            <v/>
          </cell>
          <cell r="CP257" t="str">
            <v/>
          </cell>
          <cell r="CQ257" t="str">
            <v/>
          </cell>
          <cell r="CR257" t="str">
            <v/>
          </cell>
          <cell r="CS257" t="str">
            <v>Nota 1: Este solo es un Análisis de Precios Unitario de referencia. De ser necesario, se debe ajustar a las particularidades de cada proyecto.
Nota 2: Cuando se trate de Análisis de precios unitarios correspondientes a ítems de la propuesta económica apro</v>
          </cell>
          <cell r="CT257" t="str">
            <v>B</v>
          </cell>
        </row>
        <row r="258">
          <cell r="C258" t="str">
            <v>610,4</v>
          </cell>
          <cell r="D258" t="str">
            <v>m3</v>
          </cell>
          <cell r="E258" t="str">
            <v xml:space="preserve">RELLENOS PARA ESTRUCTURAS CON MATERIAL GRANULAR TIPO SBG-38
(Análisis aplicado para rellenos para uso estructural, con material granular tipo SBG-38 (Sub-base Gradación 38), incluye Suministro, colocación, extendido, humedecido y compactación. No incluye </v>
          </cell>
          <cell r="F258" t="str">
            <v>HERMENINV</v>
          </cell>
          <cell r="G258">
            <v>0.05</v>
          </cell>
          <cell r="H258" t="str">
            <v>C0010200</v>
          </cell>
          <cell r="I258">
            <v>0.4</v>
          </cell>
          <cell r="J258" t="str">
            <v/>
          </cell>
          <cell r="K258" t="str">
            <v/>
          </cell>
          <cell r="L258" t="str">
            <v/>
          </cell>
          <cell r="M258" t="str">
            <v/>
          </cell>
          <cell r="N258" t="str">
            <v/>
          </cell>
          <cell r="O258" t="str">
            <v/>
          </cell>
          <cell r="P258" t="str">
            <v/>
          </cell>
          <cell r="Q258" t="str">
            <v/>
          </cell>
          <cell r="R258" t="str">
            <v/>
          </cell>
          <cell r="S258" t="str">
            <v/>
          </cell>
          <cell r="T258" t="str">
            <v/>
          </cell>
          <cell r="U258" t="str">
            <v/>
          </cell>
          <cell r="V258" t="str">
            <v/>
          </cell>
          <cell r="W258" t="str">
            <v/>
          </cell>
          <cell r="X258" t="str">
            <v/>
          </cell>
          <cell r="Y258" t="str">
            <v/>
          </cell>
          <cell r="Z258" t="str">
            <v/>
          </cell>
          <cell r="AA258" t="str">
            <v/>
          </cell>
          <cell r="AB258" t="str">
            <v/>
          </cell>
          <cell r="AC258" t="str">
            <v/>
          </cell>
          <cell r="AD258" t="str">
            <v/>
          </cell>
          <cell r="AE258" t="str">
            <v/>
          </cell>
          <cell r="AF258" t="str">
            <v/>
          </cell>
          <cell r="AG258" t="str">
            <v/>
          </cell>
          <cell r="AH258" t="str">
            <v>B0014346</v>
          </cell>
          <cell r="AI258">
            <v>1.3</v>
          </cell>
          <cell r="AJ258" t="str">
            <v>B0063200</v>
          </cell>
          <cell r="AK258">
            <v>30</v>
          </cell>
          <cell r="AL258" t="str">
            <v/>
          </cell>
          <cell r="AM258" t="str">
            <v/>
          </cell>
          <cell r="AN258" t="str">
            <v/>
          </cell>
          <cell r="AO258" t="str">
            <v/>
          </cell>
          <cell r="AP258" t="str">
            <v/>
          </cell>
          <cell r="AQ258" t="str">
            <v/>
          </cell>
          <cell r="AR258" t="str">
            <v/>
          </cell>
          <cell r="AS258" t="str">
            <v/>
          </cell>
          <cell r="AT258" t="str">
            <v/>
          </cell>
          <cell r="AU258" t="str">
            <v/>
          </cell>
          <cell r="AV258" t="str">
            <v/>
          </cell>
          <cell r="AW258" t="str">
            <v/>
          </cell>
          <cell r="AX258" t="str">
            <v/>
          </cell>
          <cell r="AY258" t="str">
            <v/>
          </cell>
          <cell r="AZ258" t="str">
            <v/>
          </cell>
          <cell r="BA258" t="str">
            <v/>
          </cell>
          <cell r="BB258" t="str">
            <v/>
          </cell>
          <cell r="BC258" t="str">
            <v/>
          </cell>
          <cell r="BD258" t="str">
            <v/>
          </cell>
          <cell r="BE258" t="str">
            <v/>
          </cell>
          <cell r="BF258" t="str">
            <v/>
          </cell>
          <cell r="BG258" t="str">
            <v/>
          </cell>
          <cell r="BH258" t="str">
            <v/>
          </cell>
          <cell r="BI258" t="str">
            <v/>
          </cell>
          <cell r="BJ258" t="str">
            <v/>
          </cell>
          <cell r="BK258" t="str">
            <v/>
          </cell>
          <cell r="BL258"/>
          <cell r="BM258"/>
          <cell r="BN258" t="str">
            <v>T0010062</v>
          </cell>
          <cell r="BO258">
            <v>1.3</v>
          </cell>
          <cell r="BP258" t="str">
            <v/>
          </cell>
          <cell r="BQ258" t="str">
            <v/>
          </cell>
          <cell r="BR258" t="str">
            <v/>
          </cell>
          <cell r="BS258" t="str">
            <v/>
          </cell>
          <cell r="BT258" t="str">
            <v/>
          </cell>
          <cell r="BU258" t="str">
            <v/>
          </cell>
          <cell r="BV258" t="str">
            <v/>
          </cell>
          <cell r="BW258" t="str">
            <v/>
          </cell>
          <cell r="BX258" t="str">
            <v>A0030030</v>
          </cell>
          <cell r="BY258">
            <v>20</v>
          </cell>
          <cell r="BZ258" t="str">
            <v/>
          </cell>
          <cell r="CA258" t="str">
            <v/>
          </cell>
          <cell r="CB258" t="str">
            <v/>
          </cell>
          <cell r="CC258" t="str">
            <v/>
          </cell>
          <cell r="CD258" t="str">
            <v/>
          </cell>
          <cell r="CE258" t="str">
            <v/>
          </cell>
          <cell r="CF258" t="str">
            <v/>
          </cell>
          <cell r="CG258" t="str">
            <v/>
          </cell>
          <cell r="CH258" t="str">
            <v/>
          </cell>
          <cell r="CI258" t="str">
            <v/>
          </cell>
          <cell r="CJ258" t="str">
            <v/>
          </cell>
          <cell r="CK258" t="str">
            <v/>
          </cell>
          <cell r="CL258" t="str">
            <v/>
          </cell>
          <cell r="CM258" t="str">
            <v/>
          </cell>
          <cell r="CN258" t="str">
            <v/>
          </cell>
          <cell r="CO258" t="str">
            <v/>
          </cell>
          <cell r="CP258" t="str">
            <v/>
          </cell>
          <cell r="CQ258" t="str">
            <v/>
          </cell>
          <cell r="CR258" t="str">
            <v/>
          </cell>
          <cell r="CS258" t="str">
            <v>Nota 1: Este solo es un Análisis de Precios Unitario de referencia. De ser necesario, se debe ajustar a las particularidades de cada proyecto.
Nota 2: Cuando se trate de Análisis de precios unitarios correspondientes a ítems de la propuesta económica apro</v>
          </cell>
          <cell r="CT258" t="str">
            <v>B</v>
          </cell>
        </row>
        <row r="259">
          <cell r="C259" t="str">
            <v>610,5</v>
          </cell>
          <cell r="D259" t="str">
            <v>m3</v>
          </cell>
          <cell r="E259" t="str">
            <v xml:space="preserve">RELLENOS PARA ESTRUCTURAS CON MATERIAL GRANULAR TIPO SBG-20
(Análisis aplicado para rellenos para uso estructural, con material granular tipo SBG-20 (Sub-base Gradación 20), incluye Suministro, colocación, extendido, humedecido y compactación. No incluye </v>
          </cell>
          <cell r="F259" t="str">
            <v>HERMENINV</v>
          </cell>
          <cell r="G259">
            <v>0.05</v>
          </cell>
          <cell r="H259" t="str">
            <v>C0010200</v>
          </cell>
          <cell r="I259">
            <v>0.4</v>
          </cell>
          <cell r="J259" t="str">
            <v/>
          </cell>
          <cell r="K259" t="str">
            <v/>
          </cell>
          <cell r="L259" t="str">
            <v/>
          </cell>
          <cell r="M259" t="str">
            <v/>
          </cell>
          <cell r="N259" t="str">
            <v/>
          </cell>
          <cell r="O259" t="str">
            <v/>
          </cell>
          <cell r="P259" t="str">
            <v/>
          </cell>
          <cell r="Q259" t="str">
            <v/>
          </cell>
          <cell r="R259" t="str">
            <v/>
          </cell>
          <cell r="S259" t="str">
            <v/>
          </cell>
          <cell r="T259" t="str">
            <v/>
          </cell>
          <cell r="U259" t="str">
            <v/>
          </cell>
          <cell r="V259" t="str">
            <v/>
          </cell>
          <cell r="W259" t="str">
            <v/>
          </cell>
          <cell r="X259" t="str">
            <v/>
          </cell>
          <cell r="Y259" t="str">
            <v/>
          </cell>
          <cell r="Z259" t="str">
            <v/>
          </cell>
          <cell r="AA259" t="str">
            <v/>
          </cell>
          <cell r="AB259" t="str">
            <v/>
          </cell>
          <cell r="AC259" t="str">
            <v/>
          </cell>
          <cell r="AD259" t="str">
            <v/>
          </cell>
          <cell r="AE259" t="str">
            <v/>
          </cell>
          <cell r="AF259" t="str">
            <v/>
          </cell>
          <cell r="AG259" t="str">
            <v/>
          </cell>
          <cell r="AH259" t="str">
            <v>B0014345</v>
          </cell>
          <cell r="AI259">
            <v>1.3</v>
          </cell>
          <cell r="AJ259" t="str">
            <v>B0063200</v>
          </cell>
          <cell r="AK259">
            <v>30</v>
          </cell>
          <cell r="AL259" t="str">
            <v/>
          </cell>
          <cell r="AM259" t="str">
            <v/>
          </cell>
          <cell r="AN259" t="str">
            <v/>
          </cell>
          <cell r="AO259" t="str">
            <v/>
          </cell>
          <cell r="AP259" t="str">
            <v/>
          </cell>
          <cell r="AQ259" t="str">
            <v/>
          </cell>
          <cell r="AR259" t="str">
            <v/>
          </cell>
          <cell r="AS259" t="str">
            <v/>
          </cell>
          <cell r="AT259" t="str">
            <v/>
          </cell>
          <cell r="AU259" t="str">
            <v/>
          </cell>
          <cell r="AV259" t="str">
            <v/>
          </cell>
          <cell r="AW259" t="str">
            <v/>
          </cell>
          <cell r="AX259" t="str">
            <v/>
          </cell>
          <cell r="AY259" t="str">
            <v/>
          </cell>
          <cell r="AZ259" t="str">
            <v/>
          </cell>
          <cell r="BA259" t="str">
            <v/>
          </cell>
          <cell r="BB259" t="str">
            <v/>
          </cell>
          <cell r="BC259" t="str">
            <v/>
          </cell>
          <cell r="BD259" t="str">
            <v/>
          </cell>
          <cell r="BE259" t="str">
            <v/>
          </cell>
          <cell r="BF259" t="str">
            <v/>
          </cell>
          <cell r="BG259" t="str">
            <v/>
          </cell>
          <cell r="BH259" t="str">
            <v/>
          </cell>
          <cell r="BI259" t="str">
            <v/>
          </cell>
          <cell r="BJ259" t="str">
            <v/>
          </cell>
          <cell r="BK259" t="str">
            <v/>
          </cell>
          <cell r="BL259"/>
          <cell r="BM259"/>
          <cell r="BN259" t="str">
            <v>T0010062</v>
          </cell>
          <cell r="BO259">
            <v>1.3</v>
          </cell>
          <cell r="BP259" t="str">
            <v/>
          </cell>
          <cell r="BQ259" t="str">
            <v/>
          </cell>
          <cell r="BR259" t="str">
            <v/>
          </cell>
          <cell r="BS259" t="str">
            <v/>
          </cell>
          <cell r="BT259" t="str">
            <v/>
          </cell>
          <cell r="BU259" t="str">
            <v/>
          </cell>
          <cell r="BV259" t="str">
            <v/>
          </cell>
          <cell r="BW259" t="str">
            <v/>
          </cell>
          <cell r="BX259" t="str">
            <v>A0030030</v>
          </cell>
          <cell r="BY259">
            <v>20</v>
          </cell>
          <cell r="BZ259" t="str">
            <v/>
          </cell>
          <cell r="CA259" t="str">
            <v/>
          </cell>
          <cell r="CB259" t="str">
            <v/>
          </cell>
          <cell r="CC259" t="str">
            <v/>
          </cell>
          <cell r="CD259" t="str">
            <v/>
          </cell>
          <cell r="CE259" t="str">
            <v/>
          </cell>
          <cell r="CF259" t="str">
            <v/>
          </cell>
          <cell r="CG259" t="str">
            <v/>
          </cell>
          <cell r="CH259" t="str">
            <v/>
          </cell>
          <cell r="CI259" t="str">
            <v/>
          </cell>
          <cell r="CJ259" t="str">
            <v/>
          </cell>
          <cell r="CK259" t="str">
            <v/>
          </cell>
          <cell r="CL259" t="str">
            <v/>
          </cell>
          <cell r="CM259" t="str">
            <v/>
          </cell>
          <cell r="CN259" t="str">
            <v/>
          </cell>
          <cell r="CO259" t="str">
            <v/>
          </cell>
          <cell r="CP259" t="str">
            <v/>
          </cell>
          <cell r="CQ259" t="str">
            <v/>
          </cell>
          <cell r="CR259" t="str">
            <v/>
          </cell>
          <cell r="CS259" t="str">
            <v>Nota 1: Este solo es un Análisis de Precios Unitario de referencia. De ser necesario, se debe ajustar a las particularidades de cada proyecto.
Nota 2: Cuando se trate de Análisis de precios unitarios correspondientes a ítems de la propuesta económica apro</v>
          </cell>
          <cell r="CT259" t="str">
            <v>B</v>
          </cell>
        </row>
        <row r="260">
          <cell r="C260" t="str">
            <v>610,6</v>
          </cell>
          <cell r="D260" t="str">
            <v>m3</v>
          </cell>
          <cell r="E260" t="str">
            <v>RELLENOS PARA ESTRUCTURAS CON MATERIAL GRANULAR TIPO BG 38
(Análisis aplicado para rellenos para uso estructural, con material granular tipo BG-38 (Sub-base Gradación 38), incluye Suministro, colocación, extendido, humedecido y compactación. No incluye pr</v>
          </cell>
          <cell r="F260" t="str">
            <v>HERMENINV</v>
          </cell>
          <cell r="G260">
            <v>0.05</v>
          </cell>
          <cell r="H260" t="str">
            <v>C0010200</v>
          </cell>
          <cell r="I260">
            <v>0.4</v>
          </cell>
          <cell r="J260" t="str">
            <v/>
          </cell>
          <cell r="K260" t="str">
            <v/>
          </cell>
          <cell r="L260" t="str">
            <v/>
          </cell>
          <cell r="M260" t="str">
            <v/>
          </cell>
          <cell r="N260" t="str">
            <v/>
          </cell>
          <cell r="O260" t="str">
            <v/>
          </cell>
          <cell r="P260" t="str">
            <v/>
          </cell>
          <cell r="Q260" t="str">
            <v/>
          </cell>
          <cell r="R260" t="str">
            <v/>
          </cell>
          <cell r="S260" t="str">
            <v/>
          </cell>
          <cell r="T260" t="str">
            <v/>
          </cell>
          <cell r="U260" t="str">
            <v/>
          </cell>
          <cell r="V260" t="str">
            <v/>
          </cell>
          <cell r="W260" t="str">
            <v/>
          </cell>
          <cell r="X260" t="str">
            <v/>
          </cell>
          <cell r="Y260" t="str">
            <v/>
          </cell>
          <cell r="Z260" t="str">
            <v/>
          </cell>
          <cell r="AA260" t="str">
            <v/>
          </cell>
          <cell r="AB260" t="str">
            <v/>
          </cell>
          <cell r="AC260" t="str">
            <v/>
          </cell>
          <cell r="AD260" t="str">
            <v/>
          </cell>
          <cell r="AE260" t="str">
            <v/>
          </cell>
          <cell r="AF260" t="str">
            <v/>
          </cell>
          <cell r="AG260" t="str">
            <v/>
          </cell>
          <cell r="AH260" t="str">
            <v>B0014311</v>
          </cell>
          <cell r="AI260">
            <v>1.3</v>
          </cell>
          <cell r="AJ260" t="str">
            <v>B0063200</v>
          </cell>
          <cell r="AK260">
            <v>30</v>
          </cell>
          <cell r="AL260" t="str">
            <v/>
          </cell>
          <cell r="AM260" t="str">
            <v/>
          </cell>
          <cell r="AN260" t="str">
            <v/>
          </cell>
          <cell r="AO260" t="str">
            <v/>
          </cell>
          <cell r="AP260" t="str">
            <v/>
          </cell>
          <cell r="AQ260" t="str">
            <v/>
          </cell>
          <cell r="AR260" t="str">
            <v/>
          </cell>
          <cell r="AS260" t="str">
            <v/>
          </cell>
          <cell r="AT260" t="str">
            <v/>
          </cell>
          <cell r="AU260" t="str">
            <v/>
          </cell>
          <cell r="AV260" t="str">
            <v/>
          </cell>
          <cell r="AW260" t="str">
            <v/>
          </cell>
          <cell r="AX260" t="str">
            <v/>
          </cell>
          <cell r="AY260" t="str">
            <v/>
          </cell>
          <cell r="AZ260" t="str">
            <v/>
          </cell>
          <cell r="BA260" t="str">
            <v/>
          </cell>
          <cell r="BB260" t="str">
            <v/>
          </cell>
          <cell r="BC260" t="str">
            <v/>
          </cell>
          <cell r="BD260" t="str">
            <v/>
          </cell>
          <cell r="BE260" t="str">
            <v/>
          </cell>
          <cell r="BF260" t="str">
            <v/>
          </cell>
          <cell r="BG260" t="str">
            <v/>
          </cell>
          <cell r="BH260" t="str">
            <v/>
          </cell>
          <cell r="BI260" t="str">
            <v/>
          </cell>
          <cell r="BJ260" t="str">
            <v/>
          </cell>
          <cell r="BK260" t="str">
            <v/>
          </cell>
          <cell r="BL260"/>
          <cell r="BM260"/>
          <cell r="BN260" t="str">
            <v>T0010062</v>
          </cell>
          <cell r="BO260">
            <v>1.3</v>
          </cell>
          <cell r="BP260" t="str">
            <v/>
          </cell>
          <cell r="BQ260" t="str">
            <v/>
          </cell>
          <cell r="BR260" t="str">
            <v/>
          </cell>
          <cell r="BS260" t="str">
            <v/>
          </cell>
          <cell r="BT260" t="str">
            <v/>
          </cell>
          <cell r="BU260" t="str">
            <v/>
          </cell>
          <cell r="BV260" t="str">
            <v/>
          </cell>
          <cell r="BW260" t="str">
            <v/>
          </cell>
          <cell r="BX260" t="str">
            <v>A0030030</v>
          </cell>
          <cell r="BY260">
            <v>20</v>
          </cell>
          <cell r="BZ260" t="str">
            <v/>
          </cell>
          <cell r="CA260" t="str">
            <v/>
          </cell>
          <cell r="CB260" t="str">
            <v/>
          </cell>
          <cell r="CC260" t="str">
            <v/>
          </cell>
          <cell r="CD260" t="str">
            <v/>
          </cell>
          <cell r="CE260" t="str">
            <v/>
          </cell>
          <cell r="CF260" t="str">
            <v/>
          </cell>
          <cell r="CG260" t="str">
            <v/>
          </cell>
          <cell r="CH260" t="str">
            <v/>
          </cell>
          <cell r="CI260" t="str">
            <v/>
          </cell>
          <cell r="CJ260" t="str">
            <v/>
          </cell>
          <cell r="CK260" t="str">
            <v/>
          </cell>
          <cell r="CL260" t="str">
            <v/>
          </cell>
          <cell r="CM260" t="str">
            <v/>
          </cell>
          <cell r="CN260" t="str">
            <v/>
          </cell>
          <cell r="CO260" t="str">
            <v/>
          </cell>
          <cell r="CP260" t="str">
            <v/>
          </cell>
          <cell r="CQ260" t="str">
            <v/>
          </cell>
          <cell r="CR260" t="str">
            <v/>
          </cell>
          <cell r="CS260" t="str">
            <v>Nota 1: Este solo es un Análisis de Precios Unitario de referencia. De ser necesario, se debe ajustar a las particularidades de cada proyecto.
Nota 2: Cuando se trate de Análisis de precios unitarios correspondientes a ítems de la propuesta económica apro</v>
          </cell>
          <cell r="CT260" t="str">
            <v>B</v>
          </cell>
        </row>
        <row r="261">
          <cell r="C261" t="str">
            <v>610,7</v>
          </cell>
          <cell r="D261" t="str">
            <v>m3</v>
          </cell>
          <cell r="E261" t="str">
            <v>RELLENOS PARA ESTRUCTURAS CON MATERIAL GRANULAR TIPO BG 25
Análisis aplicado para rellenos para uso estructural, con material granular tipo BG-25 (Sub-base Gradación 38), incluye Suministro, colocación, extendido, humedecido y compactación. No incluye pre</v>
          </cell>
          <cell r="F261" t="str">
            <v>HERMENINV</v>
          </cell>
          <cell r="G261">
            <v>0.05</v>
          </cell>
          <cell r="H261" t="str">
            <v>C0010200</v>
          </cell>
          <cell r="I261">
            <v>0.4</v>
          </cell>
          <cell r="J261" t="str">
            <v/>
          </cell>
          <cell r="K261" t="str">
            <v/>
          </cell>
          <cell r="L261" t="str">
            <v/>
          </cell>
          <cell r="M261" t="str">
            <v/>
          </cell>
          <cell r="N261" t="str">
            <v/>
          </cell>
          <cell r="O261" t="str">
            <v/>
          </cell>
          <cell r="P261" t="str">
            <v/>
          </cell>
          <cell r="Q261" t="str">
            <v/>
          </cell>
          <cell r="R261" t="str">
            <v/>
          </cell>
          <cell r="S261" t="str">
            <v/>
          </cell>
          <cell r="T261" t="str">
            <v/>
          </cell>
          <cell r="U261" t="str">
            <v/>
          </cell>
          <cell r="V261" t="str">
            <v/>
          </cell>
          <cell r="W261" t="str">
            <v/>
          </cell>
          <cell r="X261" t="str">
            <v/>
          </cell>
          <cell r="Y261" t="str">
            <v/>
          </cell>
          <cell r="Z261" t="str">
            <v/>
          </cell>
          <cell r="AA261" t="str">
            <v/>
          </cell>
          <cell r="AB261" t="str">
            <v/>
          </cell>
          <cell r="AC261" t="str">
            <v/>
          </cell>
          <cell r="AD261" t="str">
            <v/>
          </cell>
          <cell r="AE261" t="str">
            <v/>
          </cell>
          <cell r="AF261" t="str">
            <v/>
          </cell>
          <cell r="AG261" t="str">
            <v/>
          </cell>
          <cell r="AH261" t="str">
            <v>B0014309</v>
          </cell>
          <cell r="AI261">
            <v>1.3</v>
          </cell>
          <cell r="AJ261" t="str">
            <v>B0063200</v>
          </cell>
          <cell r="AK261">
            <v>30</v>
          </cell>
          <cell r="AL261" t="str">
            <v/>
          </cell>
          <cell r="AM261" t="str">
            <v/>
          </cell>
          <cell r="AN261" t="str">
            <v/>
          </cell>
          <cell r="AO261" t="str">
            <v/>
          </cell>
          <cell r="AP261" t="str">
            <v/>
          </cell>
          <cell r="AQ261" t="str">
            <v/>
          </cell>
          <cell r="AR261" t="str">
            <v/>
          </cell>
          <cell r="AS261" t="str">
            <v/>
          </cell>
          <cell r="AT261" t="str">
            <v/>
          </cell>
          <cell r="AU261" t="str">
            <v/>
          </cell>
          <cell r="AV261" t="str">
            <v/>
          </cell>
          <cell r="AW261" t="str">
            <v/>
          </cell>
          <cell r="AX261" t="str">
            <v/>
          </cell>
          <cell r="AY261" t="str">
            <v/>
          </cell>
          <cell r="AZ261" t="str">
            <v/>
          </cell>
          <cell r="BA261" t="str">
            <v/>
          </cell>
          <cell r="BB261" t="str">
            <v/>
          </cell>
          <cell r="BC261" t="str">
            <v/>
          </cell>
          <cell r="BD261" t="str">
            <v/>
          </cell>
          <cell r="BE261" t="str">
            <v/>
          </cell>
          <cell r="BF261" t="str">
            <v/>
          </cell>
          <cell r="BG261" t="str">
            <v/>
          </cell>
          <cell r="BH261" t="str">
            <v/>
          </cell>
          <cell r="BI261" t="str">
            <v/>
          </cell>
          <cell r="BJ261" t="str">
            <v/>
          </cell>
          <cell r="BK261" t="str">
            <v/>
          </cell>
          <cell r="BL261"/>
          <cell r="BM261"/>
          <cell r="BN261" t="str">
            <v>T0010062</v>
          </cell>
          <cell r="BO261">
            <v>1.3</v>
          </cell>
          <cell r="BP261" t="str">
            <v/>
          </cell>
          <cell r="BQ261" t="str">
            <v/>
          </cell>
          <cell r="BR261" t="str">
            <v/>
          </cell>
          <cell r="BS261" t="str">
            <v/>
          </cell>
          <cell r="BT261" t="str">
            <v/>
          </cell>
          <cell r="BU261" t="str">
            <v/>
          </cell>
          <cell r="BV261" t="str">
            <v/>
          </cell>
          <cell r="BW261" t="str">
            <v/>
          </cell>
          <cell r="BX261" t="str">
            <v>A0030030</v>
          </cell>
          <cell r="BY261">
            <v>20</v>
          </cell>
          <cell r="BZ261" t="str">
            <v/>
          </cell>
          <cell r="CA261" t="str">
            <v/>
          </cell>
          <cell r="CB261" t="str">
            <v/>
          </cell>
          <cell r="CC261" t="str">
            <v/>
          </cell>
          <cell r="CD261" t="str">
            <v/>
          </cell>
          <cell r="CE261" t="str">
            <v/>
          </cell>
          <cell r="CF261" t="str">
            <v/>
          </cell>
          <cell r="CG261" t="str">
            <v/>
          </cell>
          <cell r="CH261" t="str">
            <v/>
          </cell>
          <cell r="CI261" t="str">
            <v/>
          </cell>
          <cell r="CJ261" t="str">
            <v/>
          </cell>
          <cell r="CK261" t="str">
            <v/>
          </cell>
          <cell r="CL261" t="str">
            <v/>
          </cell>
          <cell r="CM261" t="str">
            <v/>
          </cell>
          <cell r="CN261" t="str">
            <v/>
          </cell>
          <cell r="CO261" t="str">
            <v/>
          </cell>
          <cell r="CP261" t="str">
            <v/>
          </cell>
          <cell r="CQ261" t="str">
            <v/>
          </cell>
          <cell r="CR261" t="str">
            <v/>
          </cell>
          <cell r="CS261" t="str">
            <v>Nota 1: Este solo es un Análisis de Precios Unitario de referencia. De ser necesario, se debe ajustar a las particularidades de cada proyecto.
Nota 2: Cuando se trate de Análisis de precios unitarios correspondientes a ítems de la propuesta económica apro</v>
          </cell>
          <cell r="CT261" t="str">
            <v>B</v>
          </cell>
        </row>
        <row r="262">
          <cell r="C262" t="str">
            <v>610,8</v>
          </cell>
          <cell r="D262" t="str">
            <v>m3</v>
          </cell>
          <cell r="E262" t="str">
            <v>RELLENOS CON MATERIAL FILTRANTE 
(Análisis aplicado para el suministro, acarreo, extendido, colocación y compactacion mecánica de material filtrante tipo MF-150, conformado por piedra o grava de diámetro máximo 6” (150 mm), dispuesto como filtro estructur</v>
          </cell>
          <cell r="F262" t="str">
            <v>HERMENINV</v>
          </cell>
          <cell r="G262">
            <v>0.05</v>
          </cell>
          <cell r="H262" t="str">
            <v>C0010190</v>
          </cell>
          <cell r="I262">
            <v>0.4</v>
          </cell>
          <cell r="J262" t="str">
            <v/>
          </cell>
          <cell r="K262" t="str">
            <v/>
          </cell>
          <cell r="L262" t="str">
            <v/>
          </cell>
          <cell r="M262" t="str">
            <v/>
          </cell>
          <cell r="N262" t="str">
            <v/>
          </cell>
          <cell r="O262" t="str">
            <v/>
          </cell>
          <cell r="P262" t="str">
            <v/>
          </cell>
          <cell r="Q262" t="str">
            <v/>
          </cell>
          <cell r="R262" t="str">
            <v/>
          </cell>
          <cell r="S262" t="str">
            <v/>
          </cell>
          <cell r="T262" t="str">
            <v/>
          </cell>
          <cell r="U262" t="str">
            <v/>
          </cell>
          <cell r="V262" t="str">
            <v/>
          </cell>
          <cell r="W262" t="str">
            <v/>
          </cell>
          <cell r="X262" t="str">
            <v/>
          </cell>
          <cell r="Y262" t="str">
            <v/>
          </cell>
          <cell r="Z262" t="str">
            <v/>
          </cell>
          <cell r="AA262" t="str">
            <v/>
          </cell>
          <cell r="AB262" t="str">
            <v/>
          </cell>
          <cell r="AC262" t="str">
            <v/>
          </cell>
          <cell r="AD262" t="str">
            <v/>
          </cell>
          <cell r="AE262" t="str">
            <v/>
          </cell>
          <cell r="AF262" t="str">
            <v/>
          </cell>
          <cell r="AG262" t="str">
            <v/>
          </cell>
          <cell r="AH262" t="str">
            <v>B0014390</v>
          </cell>
          <cell r="AI262">
            <v>1.3</v>
          </cell>
          <cell r="AJ262" t="str">
            <v/>
          </cell>
          <cell r="AK262" t="str">
            <v/>
          </cell>
          <cell r="AL262" t="str">
            <v/>
          </cell>
          <cell r="AM262" t="str">
            <v/>
          </cell>
          <cell r="AN262" t="str">
            <v/>
          </cell>
          <cell r="AO262" t="str">
            <v/>
          </cell>
          <cell r="AP262" t="str">
            <v/>
          </cell>
          <cell r="AQ262" t="str">
            <v/>
          </cell>
          <cell r="AR262" t="str">
            <v/>
          </cell>
          <cell r="AS262" t="str">
            <v/>
          </cell>
          <cell r="AT262" t="str">
            <v/>
          </cell>
          <cell r="AU262" t="str">
            <v/>
          </cell>
          <cell r="AV262" t="str">
            <v/>
          </cell>
          <cell r="AW262" t="str">
            <v/>
          </cell>
          <cell r="AX262" t="str">
            <v/>
          </cell>
          <cell r="AY262" t="str">
            <v/>
          </cell>
          <cell r="AZ262" t="str">
            <v/>
          </cell>
          <cell r="BA262" t="str">
            <v/>
          </cell>
          <cell r="BB262" t="str">
            <v/>
          </cell>
          <cell r="BC262" t="str">
            <v/>
          </cell>
          <cell r="BD262" t="str">
            <v/>
          </cell>
          <cell r="BE262" t="str">
            <v/>
          </cell>
          <cell r="BF262" t="str">
            <v/>
          </cell>
          <cell r="BG262" t="str">
            <v/>
          </cell>
          <cell r="BH262" t="str">
            <v/>
          </cell>
          <cell r="BI262" t="str">
            <v/>
          </cell>
          <cell r="BJ262" t="str">
            <v/>
          </cell>
          <cell r="BK262" t="str">
            <v/>
          </cell>
          <cell r="BL262"/>
          <cell r="BM262"/>
          <cell r="BN262" t="str">
            <v>T0010062</v>
          </cell>
          <cell r="BO262">
            <v>1.3</v>
          </cell>
          <cell r="BP262" t="str">
            <v/>
          </cell>
          <cell r="BQ262" t="str">
            <v/>
          </cell>
          <cell r="BR262" t="str">
            <v/>
          </cell>
          <cell r="BS262" t="str">
            <v/>
          </cell>
          <cell r="BT262" t="str">
            <v/>
          </cell>
          <cell r="BU262" t="str">
            <v/>
          </cell>
          <cell r="BV262" t="str">
            <v/>
          </cell>
          <cell r="BW262" t="str">
            <v/>
          </cell>
          <cell r="BX262" t="str">
            <v>A0030030</v>
          </cell>
          <cell r="BY262">
            <v>20</v>
          </cell>
          <cell r="BZ262" t="str">
            <v/>
          </cell>
          <cell r="CA262" t="str">
            <v/>
          </cell>
          <cell r="CB262" t="str">
            <v/>
          </cell>
          <cell r="CC262" t="str">
            <v/>
          </cell>
          <cell r="CD262" t="str">
            <v/>
          </cell>
          <cell r="CE262" t="str">
            <v/>
          </cell>
          <cell r="CF262" t="str">
            <v/>
          </cell>
          <cell r="CG262" t="str">
            <v/>
          </cell>
          <cell r="CH262" t="str">
            <v/>
          </cell>
          <cell r="CI262" t="str">
            <v/>
          </cell>
          <cell r="CJ262" t="str">
            <v/>
          </cell>
          <cell r="CK262" t="str">
            <v/>
          </cell>
          <cell r="CL262" t="str">
            <v/>
          </cell>
          <cell r="CM262" t="str">
            <v/>
          </cell>
          <cell r="CN262" t="str">
            <v/>
          </cell>
          <cell r="CO262" t="str">
            <v/>
          </cell>
          <cell r="CP262" t="str">
            <v/>
          </cell>
          <cell r="CQ262" t="str">
            <v/>
          </cell>
          <cell r="CR262" t="str">
            <v/>
          </cell>
          <cell r="CS262" t="str">
            <v>Nota 1: Este solo es un Análisis de Precios Unitario de referencia. De ser necesario, se debe ajustar a las particularidades de cada proyecto.
Nota 2: Cuando se trate de Análisis de precios unitarios correspondientes a ítems de la propuesta económica apro</v>
          </cell>
          <cell r="CT262" t="str">
            <v>B</v>
          </cell>
        </row>
        <row r="263">
          <cell r="C263" t="str">
            <v>610,9</v>
          </cell>
          <cell r="D263" t="str">
            <v>m3</v>
          </cell>
          <cell r="E263" t="str">
            <v>RELLENOS CON GRAVILLA
(Análisis aplicado para el Suministro, transporte, extendido y colocación y compactacion de gravilla limpia (5–25 mm de diámetro) en rellenos estructurales. No incluye preparación de la superficie de apoyo)</v>
          </cell>
          <cell r="F263" t="str">
            <v>HERMENINV</v>
          </cell>
          <cell r="G263">
            <v>0.05</v>
          </cell>
          <cell r="H263" t="str">
            <v>C0010190</v>
          </cell>
          <cell r="I263">
            <v>0.4</v>
          </cell>
          <cell r="J263" t="str">
            <v/>
          </cell>
          <cell r="K263" t="str">
            <v/>
          </cell>
          <cell r="L263" t="str">
            <v/>
          </cell>
          <cell r="M263" t="str">
            <v/>
          </cell>
          <cell r="N263" t="str">
            <v/>
          </cell>
          <cell r="O263" t="str">
            <v/>
          </cell>
          <cell r="P263" t="str">
            <v/>
          </cell>
          <cell r="Q263" t="str">
            <v/>
          </cell>
          <cell r="R263" t="str">
            <v/>
          </cell>
          <cell r="S263" t="str">
            <v/>
          </cell>
          <cell r="T263" t="str">
            <v/>
          </cell>
          <cell r="U263" t="str">
            <v/>
          </cell>
          <cell r="V263" t="str">
            <v/>
          </cell>
          <cell r="W263" t="str">
            <v/>
          </cell>
          <cell r="X263" t="str">
            <v/>
          </cell>
          <cell r="Y263" t="str">
            <v/>
          </cell>
          <cell r="Z263" t="str">
            <v/>
          </cell>
          <cell r="AA263" t="str">
            <v/>
          </cell>
          <cell r="AB263" t="str">
            <v/>
          </cell>
          <cell r="AC263" t="str">
            <v/>
          </cell>
          <cell r="AD263" t="str">
            <v/>
          </cell>
          <cell r="AE263" t="str">
            <v/>
          </cell>
          <cell r="AF263" t="str">
            <v/>
          </cell>
          <cell r="AG263" t="str">
            <v/>
          </cell>
          <cell r="AH263" t="str">
            <v>B0014181</v>
          </cell>
          <cell r="AI263">
            <v>1.3</v>
          </cell>
          <cell r="AJ263" t="str">
            <v/>
          </cell>
          <cell r="AK263" t="str">
            <v/>
          </cell>
          <cell r="AL263" t="str">
            <v/>
          </cell>
          <cell r="AM263" t="str">
            <v/>
          </cell>
          <cell r="AN263" t="str">
            <v/>
          </cell>
          <cell r="AO263" t="str">
            <v/>
          </cell>
          <cell r="AP263" t="str">
            <v/>
          </cell>
          <cell r="AQ263" t="str">
            <v/>
          </cell>
          <cell r="AR263" t="str">
            <v/>
          </cell>
          <cell r="AS263" t="str">
            <v/>
          </cell>
          <cell r="AT263" t="str">
            <v/>
          </cell>
          <cell r="AU263" t="str">
            <v/>
          </cell>
          <cell r="AV263" t="str">
            <v/>
          </cell>
          <cell r="AW263" t="str">
            <v/>
          </cell>
          <cell r="AX263" t="str">
            <v/>
          </cell>
          <cell r="AY263" t="str">
            <v/>
          </cell>
          <cell r="AZ263" t="str">
            <v/>
          </cell>
          <cell r="BA263" t="str">
            <v/>
          </cell>
          <cell r="BB263" t="str">
            <v/>
          </cell>
          <cell r="BC263" t="str">
            <v/>
          </cell>
          <cell r="BD263" t="str">
            <v/>
          </cell>
          <cell r="BE263" t="str">
            <v/>
          </cell>
          <cell r="BF263" t="str">
            <v/>
          </cell>
          <cell r="BG263" t="str">
            <v/>
          </cell>
          <cell r="BH263" t="str">
            <v/>
          </cell>
          <cell r="BI263" t="str">
            <v/>
          </cell>
          <cell r="BJ263" t="str">
            <v/>
          </cell>
          <cell r="BK263" t="str">
            <v/>
          </cell>
          <cell r="BL263"/>
          <cell r="BM263"/>
          <cell r="BN263" t="str">
            <v>T0010062</v>
          </cell>
          <cell r="BO263">
            <v>1.3</v>
          </cell>
          <cell r="BP263" t="str">
            <v/>
          </cell>
          <cell r="BQ263" t="str">
            <v/>
          </cell>
          <cell r="BR263" t="str">
            <v/>
          </cell>
          <cell r="BS263" t="str">
            <v/>
          </cell>
          <cell r="BT263" t="str">
            <v/>
          </cell>
          <cell r="BU263" t="str">
            <v/>
          </cell>
          <cell r="BV263" t="str">
            <v/>
          </cell>
          <cell r="BW263" t="str">
            <v/>
          </cell>
          <cell r="BX263" t="str">
            <v>A0030030</v>
          </cell>
          <cell r="BY263">
            <v>20</v>
          </cell>
          <cell r="BZ263" t="str">
            <v/>
          </cell>
          <cell r="CA263" t="str">
            <v/>
          </cell>
          <cell r="CB263" t="str">
            <v/>
          </cell>
          <cell r="CC263" t="str">
            <v/>
          </cell>
          <cell r="CD263" t="str">
            <v/>
          </cell>
          <cell r="CE263" t="str">
            <v/>
          </cell>
          <cell r="CF263" t="str">
            <v/>
          </cell>
          <cell r="CG263" t="str">
            <v/>
          </cell>
          <cell r="CH263" t="str">
            <v/>
          </cell>
          <cell r="CI263" t="str">
            <v/>
          </cell>
          <cell r="CJ263" t="str">
            <v/>
          </cell>
          <cell r="CK263" t="str">
            <v/>
          </cell>
          <cell r="CL263" t="str">
            <v/>
          </cell>
          <cell r="CM263" t="str">
            <v/>
          </cell>
          <cell r="CN263" t="str">
            <v/>
          </cell>
          <cell r="CO263" t="str">
            <v/>
          </cell>
          <cell r="CP263" t="str">
            <v/>
          </cell>
          <cell r="CQ263" t="str">
            <v/>
          </cell>
          <cell r="CR263" t="str">
            <v/>
          </cell>
          <cell r="CS263" t="str">
            <v>Nota 1: Este solo es un Análisis de Precios Unitario de referencia. De ser necesario, se debe ajustar a las particularidades de cada proyecto.
Nota 2: Cuando se trate de Análisis de precios unitarios correspondientes a ítems de la propuesta económica apro</v>
          </cell>
          <cell r="CT263" t="str">
            <v>B</v>
          </cell>
        </row>
        <row r="264">
          <cell r="C264" t="str">
            <v>611,1,1</v>
          </cell>
          <cell r="D264" t="str">
            <v>m3</v>
          </cell>
          <cell r="E264" t="str">
            <v>CONCRETO CELULAR PARA RELLENO ____ DENSIDAD _____kg/m3, RESISTENCIA ____MPa
Incluye suministro y colocación in situ con bombeo de concreto celular clase I (385 kg/m³, 0,07 MPa), preparación de mezcla con cemento, agua y agente espumante, generación de esp</v>
          </cell>
          <cell r="F264" t="str">
            <v>HERMENINV</v>
          </cell>
          <cell r="G264">
            <v>0.05</v>
          </cell>
          <cell r="H264" t="str">
            <v>C0010680</v>
          </cell>
          <cell r="I264">
            <v>0.16</v>
          </cell>
          <cell r="J264" t="str">
            <v>C001182</v>
          </cell>
          <cell r="K264">
            <v>0.16</v>
          </cell>
          <cell r="L264" t="str">
            <v>C0011074</v>
          </cell>
          <cell r="M264">
            <v>0.16</v>
          </cell>
          <cell r="N264" t="str">
            <v/>
          </cell>
          <cell r="O264" t="str">
            <v/>
          </cell>
          <cell r="P264" t="str">
            <v/>
          </cell>
          <cell r="Q264" t="str">
            <v/>
          </cell>
          <cell r="R264" t="str">
            <v/>
          </cell>
          <cell r="S264" t="str">
            <v/>
          </cell>
          <cell r="T264" t="str">
            <v/>
          </cell>
          <cell r="U264" t="str">
            <v/>
          </cell>
          <cell r="V264" t="str">
            <v/>
          </cell>
          <cell r="W264" t="str">
            <v/>
          </cell>
          <cell r="X264" t="str">
            <v/>
          </cell>
          <cell r="Y264" t="str">
            <v/>
          </cell>
          <cell r="Z264" t="str">
            <v/>
          </cell>
          <cell r="AA264" t="str">
            <v/>
          </cell>
          <cell r="AB264" t="str">
            <v/>
          </cell>
          <cell r="AC264" t="str">
            <v/>
          </cell>
          <cell r="AD264" t="str">
            <v/>
          </cell>
          <cell r="AE264" t="str">
            <v/>
          </cell>
          <cell r="AF264" t="str">
            <v/>
          </cell>
          <cell r="AG264" t="str">
            <v/>
          </cell>
          <cell r="AH264" t="str">
            <v>B0103569</v>
          </cell>
          <cell r="AI264">
            <v>250</v>
          </cell>
          <cell r="AJ264" t="str">
            <v>B0063200</v>
          </cell>
          <cell r="AK264">
            <v>125</v>
          </cell>
          <cell r="AL264" t="str">
            <v>B0033043</v>
          </cell>
          <cell r="AM264">
            <v>1.4</v>
          </cell>
          <cell r="AN264" t="str">
            <v/>
          </cell>
          <cell r="AO264" t="str">
            <v/>
          </cell>
          <cell r="AP264" t="str">
            <v/>
          </cell>
          <cell r="AQ264" t="str">
            <v/>
          </cell>
          <cell r="AR264" t="str">
            <v/>
          </cell>
          <cell r="AS264" t="str">
            <v/>
          </cell>
          <cell r="AT264" t="str">
            <v/>
          </cell>
          <cell r="AU264" t="str">
            <v/>
          </cell>
          <cell r="AV264" t="str">
            <v/>
          </cell>
          <cell r="AW264" t="str">
            <v/>
          </cell>
          <cell r="AX264" t="str">
            <v/>
          </cell>
          <cell r="AY264" t="str">
            <v/>
          </cell>
          <cell r="AZ264" t="str">
            <v/>
          </cell>
          <cell r="BA264" t="str">
            <v/>
          </cell>
          <cell r="BB264" t="str">
            <v/>
          </cell>
          <cell r="BC264" t="str">
            <v/>
          </cell>
          <cell r="BD264" t="str">
            <v/>
          </cell>
          <cell r="BE264" t="str">
            <v/>
          </cell>
          <cell r="BF264" t="str">
            <v/>
          </cell>
          <cell r="BG264" t="str">
            <v/>
          </cell>
          <cell r="BH264" t="str">
            <v/>
          </cell>
          <cell r="BI264" t="str">
            <v/>
          </cell>
          <cell r="BJ264" t="str">
            <v/>
          </cell>
          <cell r="BK264" t="str">
            <v/>
          </cell>
          <cell r="BL264"/>
          <cell r="BM264"/>
          <cell r="BN264" t="str">
            <v/>
          </cell>
          <cell r="BO264" t="str">
            <v/>
          </cell>
          <cell r="BP264" t="str">
            <v/>
          </cell>
          <cell r="BQ264" t="str">
            <v/>
          </cell>
          <cell r="BR264" t="str">
            <v/>
          </cell>
          <cell r="BS264" t="str">
            <v/>
          </cell>
          <cell r="BT264" t="str">
            <v/>
          </cell>
          <cell r="BU264" t="str">
            <v/>
          </cell>
          <cell r="BV264" t="str">
            <v/>
          </cell>
          <cell r="BW264" t="str">
            <v/>
          </cell>
          <cell r="BX264" t="str">
            <v>A0040010</v>
          </cell>
          <cell r="BY264">
            <v>50</v>
          </cell>
          <cell r="BZ264" t="str">
            <v>A0030020</v>
          </cell>
          <cell r="CA264">
            <v>50</v>
          </cell>
          <cell r="CB264" t="str">
            <v/>
          </cell>
          <cell r="CC264" t="str">
            <v/>
          </cell>
          <cell r="CD264" t="str">
            <v/>
          </cell>
          <cell r="CE264" t="str">
            <v/>
          </cell>
          <cell r="CF264" t="str">
            <v/>
          </cell>
          <cell r="CG264" t="str">
            <v/>
          </cell>
          <cell r="CH264" t="str">
            <v/>
          </cell>
          <cell r="CI264" t="str">
            <v/>
          </cell>
          <cell r="CJ264" t="str">
            <v/>
          </cell>
          <cell r="CK264" t="str">
            <v/>
          </cell>
          <cell r="CL264" t="str">
            <v/>
          </cell>
          <cell r="CM264" t="str">
            <v/>
          </cell>
          <cell r="CN264" t="str">
            <v/>
          </cell>
          <cell r="CO264" t="str">
            <v/>
          </cell>
          <cell r="CP264" t="str">
            <v/>
          </cell>
          <cell r="CQ264" t="str">
            <v/>
          </cell>
          <cell r="CR264" t="str">
            <v/>
          </cell>
          <cell r="CS264" t="str">
            <v>Nota 1: Este solo es un Análisis de Precios Unitario de referencia. De ser necesario, se debe ajustar a las particularidades de cada proyecto.
Nota 2: Cuando se trate de Análisis de precios unitarios correspondientes a ítems de la propuesta económica apro</v>
          </cell>
          <cell r="CT264" t="str">
            <v>B</v>
          </cell>
        </row>
        <row r="265">
          <cell r="C265" t="str">
            <v>611,1,2</v>
          </cell>
          <cell r="D265" t="str">
            <v>m3</v>
          </cell>
          <cell r="E265" t="str">
            <v>CONCRETO CELULAR PARA RELLENO ____ DENSIDAD _____kg/m3, RESISTENCIA ____MPa
Incluye suministro y colocación in situ con bombeo de concreto celular clase II (480 kg/m³, 0,28 MPa), preparación de mezcla con cemento, agua y agente espumante, generación de es</v>
          </cell>
          <cell r="F265" t="str">
            <v>HERMENINV</v>
          </cell>
          <cell r="G265">
            <v>0.05</v>
          </cell>
          <cell r="H265" t="str">
            <v>C0010680</v>
          </cell>
          <cell r="I265">
            <v>0.16</v>
          </cell>
          <cell r="J265" t="str">
            <v>C001182</v>
          </cell>
          <cell r="K265">
            <v>0.16</v>
          </cell>
          <cell r="L265" t="str">
            <v>C0011074</v>
          </cell>
          <cell r="M265">
            <v>0.16</v>
          </cell>
          <cell r="N265" t="str">
            <v/>
          </cell>
          <cell r="O265" t="str">
            <v/>
          </cell>
          <cell r="P265" t="str">
            <v/>
          </cell>
          <cell r="Q265" t="str">
            <v/>
          </cell>
          <cell r="R265" t="str">
            <v/>
          </cell>
          <cell r="S265" t="str">
            <v/>
          </cell>
          <cell r="T265" t="str">
            <v/>
          </cell>
          <cell r="U265" t="str">
            <v/>
          </cell>
          <cell r="V265" t="str">
            <v/>
          </cell>
          <cell r="W265" t="str">
            <v/>
          </cell>
          <cell r="X265" t="str">
            <v/>
          </cell>
          <cell r="Y265" t="str">
            <v/>
          </cell>
          <cell r="Z265" t="str">
            <v/>
          </cell>
          <cell r="AA265" t="str">
            <v/>
          </cell>
          <cell r="AB265" t="str">
            <v/>
          </cell>
          <cell r="AC265" t="str">
            <v/>
          </cell>
          <cell r="AD265" t="str">
            <v/>
          </cell>
          <cell r="AE265" t="str">
            <v/>
          </cell>
          <cell r="AF265" t="str">
            <v/>
          </cell>
          <cell r="AG265" t="str">
            <v/>
          </cell>
          <cell r="AH265" t="str">
            <v>B0103569</v>
          </cell>
          <cell r="AI265">
            <v>300</v>
          </cell>
          <cell r="AJ265" t="str">
            <v>B0063200</v>
          </cell>
          <cell r="AK265">
            <v>150</v>
          </cell>
          <cell r="AL265" t="str">
            <v>B0033043</v>
          </cell>
          <cell r="AM265">
            <v>1.3</v>
          </cell>
          <cell r="AN265" t="str">
            <v/>
          </cell>
          <cell r="AO265" t="str">
            <v/>
          </cell>
          <cell r="AP265" t="str">
            <v/>
          </cell>
          <cell r="AQ265" t="str">
            <v/>
          </cell>
          <cell r="AR265" t="str">
            <v/>
          </cell>
          <cell r="AS265" t="str">
            <v/>
          </cell>
          <cell r="AT265" t="str">
            <v/>
          </cell>
          <cell r="AU265" t="str">
            <v/>
          </cell>
          <cell r="AV265" t="str">
            <v/>
          </cell>
          <cell r="AW265" t="str">
            <v/>
          </cell>
          <cell r="AX265" t="str">
            <v/>
          </cell>
          <cell r="AY265" t="str">
            <v/>
          </cell>
          <cell r="AZ265" t="str">
            <v/>
          </cell>
          <cell r="BA265" t="str">
            <v/>
          </cell>
          <cell r="BB265" t="str">
            <v/>
          </cell>
          <cell r="BC265" t="str">
            <v/>
          </cell>
          <cell r="BD265" t="str">
            <v/>
          </cell>
          <cell r="BE265" t="str">
            <v/>
          </cell>
          <cell r="BF265" t="str">
            <v/>
          </cell>
          <cell r="BG265" t="str">
            <v/>
          </cell>
          <cell r="BH265" t="str">
            <v/>
          </cell>
          <cell r="BI265" t="str">
            <v/>
          </cell>
          <cell r="BJ265" t="str">
            <v/>
          </cell>
          <cell r="BK265" t="str">
            <v/>
          </cell>
          <cell r="BL265"/>
          <cell r="BM265"/>
          <cell r="BN265" t="str">
            <v/>
          </cell>
          <cell r="BO265" t="str">
            <v/>
          </cell>
          <cell r="BP265" t="str">
            <v/>
          </cell>
          <cell r="BQ265" t="str">
            <v/>
          </cell>
          <cell r="BR265" t="str">
            <v/>
          </cell>
          <cell r="BS265" t="str">
            <v/>
          </cell>
          <cell r="BT265" t="str">
            <v/>
          </cell>
          <cell r="BU265" t="str">
            <v/>
          </cell>
          <cell r="BV265" t="str">
            <v/>
          </cell>
          <cell r="BW265" t="str">
            <v/>
          </cell>
          <cell r="BX265" t="str">
            <v>A0040010</v>
          </cell>
          <cell r="BY265">
            <v>50</v>
          </cell>
          <cell r="BZ265" t="str">
            <v>A0030020</v>
          </cell>
          <cell r="CA265">
            <v>50</v>
          </cell>
          <cell r="CB265" t="str">
            <v/>
          </cell>
          <cell r="CC265" t="str">
            <v/>
          </cell>
          <cell r="CD265" t="str">
            <v/>
          </cell>
          <cell r="CE265" t="str">
            <v/>
          </cell>
          <cell r="CF265" t="str">
            <v/>
          </cell>
          <cell r="CG265" t="str">
            <v/>
          </cell>
          <cell r="CH265" t="str">
            <v/>
          </cell>
          <cell r="CI265" t="str">
            <v/>
          </cell>
          <cell r="CJ265" t="str">
            <v/>
          </cell>
          <cell r="CK265" t="str">
            <v/>
          </cell>
          <cell r="CL265" t="str">
            <v/>
          </cell>
          <cell r="CM265" t="str">
            <v/>
          </cell>
          <cell r="CN265" t="str">
            <v/>
          </cell>
          <cell r="CO265" t="str">
            <v/>
          </cell>
          <cell r="CP265" t="str">
            <v/>
          </cell>
          <cell r="CQ265" t="str">
            <v/>
          </cell>
          <cell r="CR265" t="str">
            <v/>
          </cell>
          <cell r="CS265" t="str">
            <v>Nota 1: Este solo es un Análisis de Precios Unitario de referencia. De ser necesario, se debe ajustar a las particularidades de cada proyecto.
Nota 2: Cuando se trate de Análisis de precios unitarios correspondientes a ítems de la propuesta económica apro</v>
          </cell>
          <cell r="CT265" t="str">
            <v>B</v>
          </cell>
        </row>
        <row r="266">
          <cell r="C266" t="str">
            <v>611,1,3</v>
          </cell>
          <cell r="D266" t="str">
            <v>m3</v>
          </cell>
          <cell r="E266" t="str">
            <v>CONCRETO CELULAR PARA RELLENO ____ DENSIDAD _____kg/m3, RESISTENCIA ____MPa
Incluye suministro y colocación in situ con bombeo de concreto celular clase III (575 kg/m³, 0,55 MPa), preparación de mezcla con cemento, agua y agente espumante, generación de e</v>
          </cell>
          <cell r="F266" t="str">
            <v>HERMENINV</v>
          </cell>
          <cell r="G266">
            <v>0.05</v>
          </cell>
          <cell r="H266" t="str">
            <v>C0010680</v>
          </cell>
          <cell r="I266">
            <v>0.16</v>
          </cell>
          <cell r="J266" t="str">
            <v>C001182</v>
          </cell>
          <cell r="K266">
            <v>0.16</v>
          </cell>
          <cell r="L266" t="str">
            <v>C0011074</v>
          </cell>
          <cell r="M266">
            <v>0.16</v>
          </cell>
          <cell r="N266" t="str">
            <v/>
          </cell>
          <cell r="O266" t="str">
            <v/>
          </cell>
          <cell r="P266" t="str">
            <v/>
          </cell>
          <cell r="Q266" t="str">
            <v/>
          </cell>
          <cell r="R266" t="str">
            <v/>
          </cell>
          <cell r="S266" t="str">
            <v/>
          </cell>
          <cell r="T266" t="str">
            <v/>
          </cell>
          <cell r="U266" t="str">
            <v/>
          </cell>
          <cell r="V266" t="str">
            <v/>
          </cell>
          <cell r="W266" t="str">
            <v/>
          </cell>
          <cell r="X266" t="str">
            <v/>
          </cell>
          <cell r="Y266" t="str">
            <v/>
          </cell>
          <cell r="Z266" t="str">
            <v/>
          </cell>
          <cell r="AA266" t="str">
            <v/>
          </cell>
          <cell r="AB266" t="str">
            <v/>
          </cell>
          <cell r="AC266" t="str">
            <v/>
          </cell>
          <cell r="AD266" t="str">
            <v/>
          </cell>
          <cell r="AE266" t="str">
            <v/>
          </cell>
          <cell r="AF266" t="str">
            <v/>
          </cell>
          <cell r="AG266" t="str">
            <v/>
          </cell>
          <cell r="AH266" t="str">
            <v>B0103569</v>
          </cell>
          <cell r="AI266">
            <v>350</v>
          </cell>
          <cell r="AJ266" t="str">
            <v>B0063200</v>
          </cell>
          <cell r="AK266">
            <v>175</v>
          </cell>
          <cell r="AL266" t="str">
            <v>B0033043</v>
          </cell>
          <cell r="AM266">
            <v>1.3</v>
          </cell>
          <cell r="AN266" t="str">
            <v/>
          </cell>
          <cell r="AO266" t="str">
            <v/>
          </cell>
          <cell r="AP266" t="str">
            <v/>
          </cell>
          <cell r="AQ266" t="str">
            <v/>
          </cell>
          <cell r="AR266" t="str">
            <v/>
          </cell>
          <cell r="AS266" t="str">
            <v/>
          </cell>
          <cell r="AT266" t="str">
            <v/>
          </cell>
          <cell r="AU266" t="str">
            <v/>
          </cell>
          <cell r="AV266" t="str">
            <v/>
          </cell>
          <cell r="AW266" t="str">
            <v/>
          </cell>
          <cell r="AX266" t="str">
            <v/>
          </cell>
          <cell r="AY266" t="str">
            <v/>
          </cell>
          <cell r="AZ266" t="str">
            <v/>
          </cell>
          <cell r="BA266" t="str">
            <v/>
          </cell>
          <cell r="BB266" t="str">
            <v/>
          </cell>
          <cell r="BC266" t="str">
            <v/>
          </cell>
          <cell r="BD266" t="str">
            <v/>
          </cell>
          <cell r="BE266" t="str">
            <v/>
          </cell>
          <cell r="BF266" t="str">
            <v/>
          </cell>
          <cell r="BG266" t="str">
            <v/>
          </cell>
          <cell r="BH266" t="str">
            <v/>
          </cell>
          <cell r="BI266" t="str">
            <v/>
          </cell>
          <cell r="BJ266" t="str">
            <v/>
          </cell>
          <cell r="BK266" t="str">
            <v/>
          </cell>
          <cell r="BL266"/>
          <cell r="BM266"/>
          <cell r="BN266" t="str">
            <v/>
          </cell>
          <cell r="BO266" t="str">
            <v/>
          </cell>
          <cell r="BP266" t="str">
            <v/>
          </cell>
          <cell r="BQ266" t="str">
            <v/>
          </cell>
          <cell r="BR266" t="str">
            <v/>
          </cell>
          <cell r="BS266" t="str">
            <v/>
          </cell>
          <cell r="BT266" t="str">
            <v/>
          </cell>
          <cell r="BU266" t="str">
            <v/>
          </cell>
          <cell r="BV266" t="str">
            <v/>
          </cell>
          <cell r="BW266" t="str">
            <v/>
          </cell>
          <cell r="BX266" t="str">
            <v>A0040010</v>
          </cell>
          <cell r="BY266">
            <v>50</v>
          </cell>
          <cell r="BZ266" t="str">
            <v>A0030020</v>
          </cell>
          <cell r="CA266">
            <v>50</v>
          </cell>
          <cell r="CB266" t="str">
            <v/>
          </cell>
          <cell r="CC266" t="str">
            <v/>
          </cell>
          <cell r="CD266" t="str">
            <v/>
          </cell>
          <cell r="CE266" t="str">
            <v/>
          </cell>
          <cell r="CF266" t="str">
            <v/>
          </cell>
          <cell r="CG266" t="str">
            <v/>
          </cell>
          <cell r="CH266" t="str">
            <v/>
          </cell>
          <cell r="CI266" t="str">
            <v/>
          </cell>
          <cell r="CJ266" t="str">
            <v/>
          </cell>
          <cell r="CK266" t="str">
            <v/>
          </cell>
          <cell r="CL266" t="str">
            <v/>
          </cell>
          <cell r="CM266" t="str">
            <v/>
          </cell>
          <cell r="CN266" t="str">
            <v/>
          </cell>
          <cell r="CO266" t="str">
            <v/>
          </cell>
          <cell r="CP266" t="str">
            <v/>
          </cell>
          <cell r="CQ266" t="str">
            <v/>
          </cell>
          <cell r="CR266" t="str">
            <v/>
          </cell>
          <cell r="CS266" t="str">
            <v>Nota 1: Este solo es un Análisis de Precios Unitario de referencia. De ser necesario, se debe ajustar a las particularidades de cada proyecto.
Nota 2: Cuando se trate de Análisis de precios unitarios correspondientes a ítems de la propuesta económica apro</v>
          </cell>
          <cell r="CT266" t="str">
            <v>B</v>
          </cell>
        </row>
        <row r="267">
          <cell r="C267" t="str">
            <v>611,1,4</v>
          </cell>
          <cell r="D267" t="str">
            <v>m3</v>
          </cell>
          <cell r="E267" t="str">
            <v>CONCRETO CELULAR PARA RELLENO ____ DENSIDAD _____kg/m3, RESISTENCIA ____MPa
Incluye suministro y colocación in situ con bombeo de concreto celular clase IV (670 kg/m³, 0,83 MPa), preparación de mezcla con cemento, agua y agente espumante, generación de es</v>
          </cell>
          <cell r="F267" t="str">
            <v>HERMENINV</v>
          </cell>
          <cell r="G267">
            <v>0.05</v>
          </cell>
          <cell r="H267" t="str">
            <v>C0010680</v>
          </cell>
          <cell r="I267">
            <v>0.16</v>
          </cell>
          <cell r="J267" t="str">
            <v>C001182</v>
          </cell>
          <cell r="K267">
            <v>0.16</v>
          </cell>
          <cell r="L267" t="str">
            <v>C0011074</v>
          </cell>
          <cell r="M267">
            <v>0.16</v>
          </cell>
          <cell r="N267" t="str">
            <v/>
          </cell>
          <cell r="O267" t="str">
            <v/>
          </cell>
          <cell r="P267" t="str">
            <v/>
          </cell>
          <cell r="Q267" t="str">
            <v/>
          </cell>
          <cell r="R267" t="str">
            <v/>
          </cell>
          <cell r="S267" t="str">
            <v/>
          </cell>
          <cell r="T267" t="str">
            <v/>
          </cell>
          <cell r="U267" t="str">
            <v/>
          </cell>
          <cell r="V267" t="str">
            <v/>
          </cell>
          <cell r="W267" t="str">
            <v/>
          </cell>
          <cell r="X267" t="str">
            <v/>
          </cell>
          <cell r="Y267" t="str">
            <v/>
          </cell>
          <cell r="Z267" t="str">
            <v/>
          </cell>
          <cell r="AA267" t="str">
            <v/>
          </cell>
          <cell r="AB267" t="str">
            <v/>
          </cell>
          <cell r="AC267" t="str">
            <v/>
          </cell>
          <cell r="AD267" t="str">
            <v/>
          </cell>
          <cell r="AE267" t="str">
            <v/>
          </cell>
          <cell r="AF267" t="str">
            <v/>
          </cell>
          <cell r="AG267" t="str">
            <v/>
          </cell>
          <cell r="AH267" t="str">
            <v>B0103569</v>
          </cell>
          <cell r="AI267">
            <v>400</v>
          </cell>
          <cell r="AJ267" t="str">
            <v>B0063200</v>
          </cell>
          <cell r="AK267">
            <v>200</v>
          </cell>
          <cell r="AL267" t="str">
            <v>B0033043</v>
          </cell>
          <cell r="AM267">
            <v>1.2</v>
          </cell>
          <cell r="AN267" t="str">
            <v/>
          </cell>
          <cell r="AO267" t="str">
            <v/>
          </cell>
          <cell r="AP267" t="str">
            <v/>
          </cell>
          <cell r="AQ267" t="str">
            <v/>
          </cell>
          <cell r="AR267" t="str">
            <v/>
          </cell>
          <cell r="AS267" t="str">
            <v/>
          </cell>
          <cell r="AT267" t="str">
            <v/>
          </cell>
          <cell r="AU267" t="str">
            <v/>
          </cell>
          <cell r="AV267" t="str">
            <v/>
          </cell>
          <cell r="AW267" t="str">
            <v/>
          </cell>
          <cell r="AX267" t="str">
            <v/>
          </cell>
          <cell r="AY267" t="str">
            <v/>
          </cell>
          <cell r="AZ267" t="str">
            <v/>
          </cell>
          <cell r="BA267" t="str">
            <v/>
          </cell>
          <cell r="BB267" t="str">
            <v/>
          </cell>
          <cell r="BC267" t="str">
            <v/>
          </cell>
          <cell r="BD267" t="str">
            <v/>
          </cell>
          <cell r="BE267" t="str">
            <v/>
          </cell>
          <cell r="BF267" t="str">
            <v/>
          </cell>
          <cell r="BG267" t="str">
            <v/>
          </cell>
          <cell r="BH267" t="str">
            <v/>
          </cell>
          <cell r="BI267" t="str">
            <v/>
          </cell>
          <cell r="BJ267" t="str">
            <v/>
          </cell>
          <cell r="BK267" t="str">
            <v/>
          </cell>
          <cell r="BL267"/>
          <cell r="BM267"/>
          <cell r="BN267" t="str">
            <v/>
          </cell>
          <cell r="BO267" t="str">
            <v/>
          </cell>
          <cell r="BP267" t="str">
            <v/>
          </cell>
          <cell r="BQ267" t="str">
            <v/>
          </cell>
          <cell r="BR267" t="str">
            <v/>
          </cell>
          <cell r="BS267" t="str">
            <v/>
          </cell>
          <cell r="BT267" t="str">
            <v/>
          </cell>
          <cell r="BU267" t="str">
            <v/>
          </cell>
          <cell r="BV267" t="str">
            <v/>
          </cell>
          <cell r="BW267" t="str">
            <v/>
          </cell>
          <cell r="BX267" t="str">
            <v>A0040010</v>
          </cell>
          <cell r="BY267">
            <v>50</v>
          </cell>
          <cell r="BZ267" t="str">
            <v>A0030020</v>
          </cell>
          <cell r="CA267">
            <v>50</v>
          </cell>
          <cell r="CB267" t="str">
            <v/>
          </cell>
          <cell r="CC267" t="str">
            <v/>
          </cell>
          <cell r="CD267" t="str">
            <v/>
          </cell>
          <cell r="CE267" t="str">
            <v/>
          </cell>
          <cell r="CF267" t="str">
            <v/>
          </cell>
          <cell r="CG267" t="str">
            <v/>
          </cell>
          <cell r="CH267" t="str">
            <v/>
          </cell>
          <cell r="CI267" t="str">
            <v/>
          </cell>
          <cell r="CJ267" t="str">
            <v/>
          </cell>
          <cell r="CK267" t="str">
            <v/>
          </cell>
          <cell r="CL267" t="str">
            <v/>
          </cell>
          <cell r="CM267" t="str">
            <v/>
          </cell>
          <cell r="CN267" t="str">
            <v/>
          </cell>
          <cell r="CO267" t="str">
            <v/>
          </cell>
          <cell r="CP267" t="str">
            <v/>
          </cell>
          <cell r="CQ267" t="str">
            <v/>
          </cell>
          <cell r="CR267" t="str">
            <v/>
          </cell>
          <cell r="CS267" t="str">
            <v>Nota 1: Este solo es un Análisis de Precios Unitario de referencia. De ser necesario, se debe ajustar a las particularidades de cada proyecto.
Nota 2: Cuando se trate de Análisis de precios unitarios correspondientes a ítems de la propuesta económica apro</v>
          </cell>
          <cell r="CT267" t="str">
            <v>B</v>
          </cell>
        </row>
        <row r="268">
          <cell r="C268" t="str">
            <v>620,1,1</v>
          </cell>
          <cell r="D268" t="str">
            <v>m</v>
          </cell>
          <cell r="E268" t="str">
            <v xml:space="preserve">PILOTES PREFABRICADOS DE CONCRETO, DE SECCIÓN _______ 
(Análisis aplicado para pilotes prefabricados de concreto de sección circular de 0,50 m, incluye fabricación con f’c = 28 MPa, acero de refuerzo, formaleta, vibrado, curado, cargue, transporte, hinca </v>
          </cell>
          <cell r="F268" t="str">
            <v>HERMENINV</v>
          </cell>
          <cell r="G268">
            <v>0.05</v>
          </cell>
          <cell r="H268" t="str">
            <v>C0011075</v>
          </cell>
          <cell r="I268">
            <v>0.16666666666666699</v>
          </cell>
          <cell r="J268" t="str">
            <v/>
          </cell>
          <cell r="K268" t="str">
            <v/>
          </cell>
          <cell r="L268" t="str">
            <v/>
          </cell>
          <cell r="M268" t="str">
            <v/>
          </cell>
          <cell r="N268" t="str">
            <v/>
          </cell>
          <cell r="O268" t="str">
            <v/>
          </cell>
          <cell r="P268" t="str">
            <v/>
          </cell>
          <cell r="Q268" t="str">
            <v/>
          </cell>
          <cell r="R268" t="str">
            <v/>
          </cell>
          <cell r="S268" t="str">
            <v/>
          </cell>
          <cell r="T268" t="str">
            <v/>
          </cell>
          <cell r="U268" t="str">
            <v/>
          </cell>
          <cell r="V268" t="str">
            <v/>
          </cell>
          <cell r="W268" t="str">
            <v/>
          </cell>
          <cell r="X268" t="str">
            <v/>
          </cell>
          <cell r="Y268" t="str">
            <v/>
          </cell>
          <cell r="Z268" t="str">
            <v/>
          </cell>
          <cell r="AA268" t="str">
            <v/>
          </cell>
          <cell r="AB268" t="str">
            <v/>
          </cell>
          <cell r="AC268" t="str">
            <v/>
          </cell>
          <cell r="AD268" t="str">
            <v/>
          </cell>
          <cell r="AE268" t="str">
            <v/>
          </cell>
          <cell r="AF268" t="str">
            <v/>
          </cell>
          <cell r="AG268" t="str">
            <v/>
          </cell>
          <cell r="AH268" t="str">
            <v>B0033286</v>
          </cell>
          <cell r="AI268">
            <v>1</v>
          </cell>
          <cell r="AJ268" t="str">
            <v>B0033260</v>
          </cell>
          <cell r="AK268">
            <v>1</v>
          </cell>
          <cell r="AL268" t="str">
            <v/>
          </cell>
          <cell r="AM268" t="str">
            <v/>
          </cell>
          <cell r="AN268" t="str">
            <v/>
          </cell>
          <cell r="AO268" t="str">
            <v/>
          </cell>
          <cell r="AP268" t="str">
            <v/>
          </cell>
          <cell r="AQ268" t="str">
            <v/>
          </cell>
          <cell r="AR268" t="str">
            <v/>
          </cell>
          <cell r="AS268" t="str">
            <v/>
          </cell>
          <cell r="AT268" t="str">
            <v/>
          </cell>
          <cell r="AU268" t="str">
            <v/>
          </cell>
          <cell r="AV268" t="str">
            <v/>
          </cell>
          <cell r="AW268" t="str">
            <v/>
          </cell>
          <cell r="AX268" t="str">
            <v/>
          </cell>
          <cell r="AY268" t="str">
            <v/>
          </cell>
          <cell r="AZ268" t="str">
            <v/>
          </cell>
          <cell r="BA268" t="str">
            <v/>
          </cell>
          <cell r="BB268" t="str">
            <v/>
          </cell>
          <cell r="BC268" t="str">
            <v/>
          </cell>
          <cell r="BD268" t="str">
            <v/>
          </cell>
          <cell r="BE268" t="str">
            <v/>
          </cell>
          <cell r="BF268" t="str">
            <v/>
          </cell>
          <cell r="BG268" t="str">
            <v/>
          </cell>
          <cell r="BH268" t="str">
            <v/>
          </cell>
          <cell r="BI268" t="str">
            <v/>
          </cell>
          <cell r="BJ268" t="str">
            <v/>
          </cell>
          <cell r="BK268" t="str">
            <v/>
          </cell>
          <cell r="BL268"/>
          <cell r="BM268"/>
          <cell r="BN268" t="str">
            <v>T0100024</v>
          </cell>
          <cell r="BO268">
            <v>471.23889803846896</v>
          </cell>
          <cell r="BP268" t="str">
            <v/>
          </cell>
          <cell r="BQ268" t="str">
            <v/>
          </cell>
          <cell r="BR268" t="str">
            <v/>
          </cell>
          <cell r="BS268" t="str">
            <v/>
          </cell>
          <cell r="BT268" t="str">
            <v/>
          </cell>
          <cell r="BU268" t="str">
            <v/>
          </cell>
          <cell r="BV268" t="str">
            <v/>
          </cell>
          <cell r="BW268" t="str">
            <v/>
          </cell>
          <cell r="BX268" t="str">
            <v>A0030040</v>
          </cell>
          <cell r="BY268">
            <v>47.999999999999901</v>
          </cell>
          <cell r="BZ268" t="str">
            <v>A0040010</v>
          </cell>
          <cell r="CA268">
            <v>47.999999999999901</v>
          </cell>
          <cell r="CB268" t="str">
            <v/>
          </cell>
          <cell r="CC268" t="str">
            <v/>
          </cell>
          <cell r="CD268" t="str">
            <v/>
          </cell>
          <cell r="CE268" t="str">
            <v/>
          </cell>
          <cell r="CF268" t="str">
            <v/>
          </cell>
          <cell r="CG268" t="str">
            <v/>
          </cell>
          <cell r="CH268" t="str">
            <v/>
          </cell>
          <cell r="CI268" t="str">
            <v/>
          </cell>
          <cell r="CJ268" t="str">
            <v/>
          </cell>
          <cell r="CK268" t="str">
            <v/>
          </cell>
          <cell r="CL268" t="str">
            <v/>
          </cell>
          <cell r="CM268" t="str">
            <v/>
          </cell>
          <cell r="CN268" t="str">
            <v/>
          </cell>
          <cell r="CO268" t="str">
            <v/>
          </cell>
          <cell r="CP268" t="str">
            <v/>
          </cell>
          <cell r="CQ268" t="str">
            <v/>
          </cell>
          <cell r="CR268" t="str">
            <v/>
          </cell>
          <cell r="CS268" t="str">
            <v>Nota 1: Este solo es un Análisis de Precios Unitario de referencia. De ser necesario, se debe ajustar a las particularidades de cada proyecto.
Nota 2: Cuando se trate de Análisis de precios unitarios correspondientes a ítems de la propuesta económica apro</v>
          </cell>
          <cell r="CT268" t="str">
            <v>A</v>
          </cell>
        </row>
        <row r="269">
          <cell r="C269" t="str">
            <v>620,2,1</v>
          </cell>
          <cell r="D269" t="str">
            <v>m</v>
          </cell>
          <cell r="E269" t="str">
            <v>EXTENSIÓN DE PILOTES, DE SECCIÓN__________
(Análisis aplicado para extensión in situ de pilotes existentes con sección circular de 0,50 m, incluye acero de refuerzo (con empalme mecánico o traslape), formaleta metálica, concreto f’c = 28 MPa, vibrado, cur</v>
          </cell>
          <cell r="F269" t="str">
            <v>HERMENINV</v>
          </cell>
          <cell r="G269">
            <v>0.05</v>
          </cell>
          <cell r="H269" t="str">
            <v>C0010435</v>
          </cell>
          <cell r="I269">
            <v>0.25</v>
          </cell>
          <cell r="J269" t="str">
            <v>C0011075</v>
          </cell>
          <cell r="K269">
            <v>0.25</v>
          </cell>
          <cell r="L269" t="str">
            <v>C0010922</v>
          </cell>
          <cell r="M269">
            <v>0.25</v>
          </cell>
          <cell r="N269" t="str">
            <v>C0010365</v>
          </cell>
          <cell r="O269">
            <v>0.25</v>
          </cell>
          <cell r="P269" t="str">
            <v>C0010680</v>
          </cell>
          <cell r="Q269">
            <v>0.25</v>
          </cell>
          <cell r="R269" t="str">
            <v/>
          </cell>
          <cell r="S269" t="str">
            <v/>
          </cell>
          <cell r="T269" t="str">
            <v/>
          </cell>
          <cell r="U269" t="str">
            <v/>
          </cell>
          <cell r="V269" t="str">
            <v/>
          </cell>
          <cell r="W269" t="str">
            <v/>
          </cell>
          <cell r="X269" t="str">
            <v/>
          </cell>
          <cell r="Y269" t="str">
            <v/>
          </cell>
          <cell r="Z269" t="str">
            <v/>
          </cell>
          <cell r="AA269" t="str">
            <v/>
          </cell>
          <cell r="AB269" t="str">
            <v/>
          </cell>
          <cell r="AC269" t="str">
            <v/>
          </cell>
          <cell r="AD269" t="str">
            <v/>
          </cell>
          <cell r="AE269" t="str">
            <v/>
          </cell>
          <cell r="AF269" t="str">
            <v/>
          </cell>
          <cell r="AG269" t="str">
            <v/>
          </cell>
          <cell r="AH269" t="str">
            <v>B0020003</v>
          </cell>
          <cell r="AI269">
            <v>60</v>
          </cell>
          <cell r="AJ269" t="str">
            <v>B0014896</v>
          </cell>
          <cell r="AK269">
            <v>1.56187134766538</v>
          </cell>
          <cell r="AL269" t="str">
            <v>B0073230</v>
          </cell>
          <cell r="AM269">
            <v>2.3740444484513774</v>
          </cell>
          <cell r="AN269" t="str">
            <v>B0123620</v>
          </cell>
          <cell r="AO269">
            <v>0.20616701789183017</v>
          </cell>
          <cell r="AP269" t="str">
            <v>B0015010</v>
          </cell>
          <cell r="AQ269">
            <v>0.31237426953307601</v>
          </cell>
          <cell r="AR269" t="str">
            <v/>
          </cell>
          <cell r="AS269" t="str">
            <v/>
          </cell>
          <cell r="AT269" t="str">
            <v/>
          </cell>
          <cell r="AU269" t="str">
            <v/>
          </cell>
          <cell r="AV269" t="str">
            <v/>
          </cell>
          <cell r="AW269" t="str">
            <v/>
          </cell>
          <cell r="AX269" t="str">
            <v/>
          </cell>
          <cell r="AY269" t="str">
            <v/>
          </cell>
          <cell r="AZ269" t="str">
            <v/>
          </cell>
          <cell r="BA269" t="str">
            <v/>
          </cell>
          <cell r="BB269" t="str">
            <v/>
          </cell>
          <cell r="BC269" t="str">
            <v/>
          </cell>
          <cell r="BD269" t="str">
            <v/>
          </cell>
          <cell r="BE269" t="str">
            <v/>
          </cell>
          <cell r="BF269" t="str">
            <v/>
          </cell>
          <cell r="BG269" t="str">
            <v/>
          </cell>
          <cell r="BH269" t="str">
            <v/>
          </cell>
          <cell r="BI269" t="str">
            <v/>
          </cell>
          <cell r="BJ269" t="str">
            <v/>
          </cell>
          <cell r="BK269" t="str">
            <v/>
          </cell>
          <cell r="BL269"/>
          <cell r="BM269"/>
          <cell r="BN269" t="str">
            <v>T0010009</v>
          </cell>
          <cell r="BO269">
            <v>0.20616701789183017</v>
          </cell>
          <cell r="BP269" t="str">
            <v/>
          </cell>
          <cell r="BQ269" t="str">
            <v/>
          </cell>
          <cell r="BR269" t="str">
            <v/>
          </cell>
          <cell r="BS269" t="str">
            <v/>
          </cell>
          <cell r="BT269" t="str">
            <v/>
          </cell>
          <cell r="BU269" t="str">
            <v/>
          </cell>
          <cell r="BV269" t="str">
            <v/>
          </cell>
          <cell r="BW269" t="str">
            <v/>
          </cell>
          <cell r="BX269" t="str">
            <v>A0030040</v>
          </cell>
          <cell r="BY269">
            <v>32</v>
          </cell>
          <cell r="BZ269" t="str">
            <v>A0040010</v>
          </cell>
          <cell r="CA269">
            <v>32</v>
          </cell>
          <cell r="CB269" t="str">
            <v>A0080010</v>
          </cell>
          <cell r="CC269">
            <v>32</v>
          </cell>
          <cell r="CD269" t="str">
            <v/>
          </cell>
          <cell r="CE269" t="str">
            <v/>
          </cell>
          <cell r="CF269" t="str">
            <v/>
          </cell>
          <cell r="CG269" t="str">
            <v/>
          </cell>
          <cell r="CH269" t="str">
            <v/>
          </cell>
          <cell r="CI269" t="str">
            <v/>
          </cell>
          <cell r="CJ269" t="str">
            <v/>
          </cell>
          <cell r="CK269" t="str">
            <v/>
          </cell>
          <cell r="CL269" t="str">
            <v/>
          </cell>
          <cell r="CM269" t="str">
            <v/>
          </cell>
          <cell r="CN269" t="str">
            <v/>
          </cell>
          <cell r="CO269" t="str">
            <v/>
          </cell>
          <cell r="CP269" t="str">
            <v/>
          </cell>
          <cell r="CQ269" t="str">
            <v/>
          </cell>
          <cell r="CR269" t="str">
            <v/>
          </cell>
          <cell r="CS269" t="str">
            <v>Nota 1: Este solo es un Análisis de Precios Unitario de referencia. De ser necesario, se debe ajustar a las particularidades de cada proyecto.
Nota 2: Cuando se trate de Análisis de precios unitarios correspondientes a ítems de la propuesta económica apro</v>
          </cell>
          <cell r="CT269" t="str">
            <v>A</v>
          </cell>
        </row>
        <row r="270">
          <cell r="C270" t="str">
            <v>620,3,1</v>
          </cell>
          <cell r="D270" t="str">
            <v>u</v>
          </cell>
          <cell r="E270" t="str">
            <v>PRUEBA DE CARGA TIPO ______ 
(Análisis aplicado para prueba dinámica de carga tipo PDA en pilotes prefabricados, mediante instrumentación con sensores, registro e interpretación de señales con software especializado, y entrega de informe técnico. No inclu</v>
          </cell>
          <cell r="F270"/>
          <cell r="G270"/>
          <cell r="H270" t="str">
            <v/>
          </cell>
          <cell r="I270" t="str">
            <v/>
          </cell>
          <cell r="J270" t="str">
            <v/>
          </cell>
          <cell r="K270" t="str">
            <v/>
          </cell>
          <cell r="L270" t="str">
            <v/>
          </cell>
          <cell r="M270" t="str">
            <v/>
          </cell>
          <cell r="N270" t="str">
            <v/>
          </cell>
          <cell r="O270" t="str">
            <v/>
          </cell>
          <cell r="P270" t="str">
            <v/>
          </cell>
          <cell r="Q270" t="str">
            <v/>
          </cell>
          <cell r="R270" t="str">
            <v/>
          </cell>
          <cell r="S270" t="str">
            <v/>
          </cell>
          <cell r="T270" t="str">
            <v/>
          </cell>
          <cell r="U270" t="str">
            <v/>
          </cell>
          <cell r="V270" t="str">
            <v/>
          </cell>
          <cell r="W270" t="str">
            <v/>
          </cell>
          <cell r="X270" t="str">
            <v/>
          </cell>
          <cell r="Y270" t="str">
            <v/>
          </cell>
          <cell r="Z270" t="str">
            <v/>
          </cell>
          <cell r="AA270" t="str">
            <v/>
          </cell>
          <cell r="AB270" t="str">
            <v/>
          </cell>
          <cell r="AC270" t="str">
            <v/>
          </cell>
          <cell r="AD270" t="str">
            <v/>
          </cell>
          <cell r="AE270" t="str">
            <v/>
          </cell>
          <cell r="AF270" t="str">
            <v/>
          </cell>
          <cell r="AG270" t="str">
            <v/>
          </cell>
          <cell r="AH270" t="str">
            <v>B0033292</v>
          </cell>
          <cell r="AI270">
            <v>1</v>
          </cell>
          <cell r="AJ270" t="str">
            <v/>
          </cell>
          <cell r="AK270" t="str">
            <v/>
          </cell>
          <cell r="AL270" t="str">
            <v/>
          </cell>
          <cell r="AM270" t="str">
            <v/>
          </cell>
          <cell r="AN270" t="str">
            <v/>
          </cell>
          <cell r="AO270" t="str">
            <v/>
          </cell>
          <cell r="AP270" t="str">
            <v/>
          </cell>
          <cell r="AQ270" t="str">
            <v/>
          </cell>
          <cell r="AR270" t="str">
            <v/>
          </cell>
          <cell r="AS270" t="str">
            <v/>
          </cell>
          <cell r="AT270" t="str">
            <v/>
          </cell>
          <cell r="AU270" t="str">
            <v/>
          </cell>
          <cell r="AV270" t="str">
            <v/>
          </cell>
          <cell r="AW270" t="str">
            <v/>
          </cell>
          <cell r="AX270" t="str">
            <v/>
          </cell>
          <cell r="AY270" t="str">
            <v/>
          </cell>
          <cell r="AZ270" t="str">
            <v/>
          </cell>
          <cell r="BA270" t="str">
            <v/>
          </cell>
          <cell r="BB270" t="str">
            <v/>
          </cell>
          <cell r="BC270" t="str">
            <v/>
          </cell>
          <cell r="BD270" t="str">
            <v/>
          </cell>
          <cell r="BE270" t="str">
            <v/>
          </cell>
          <cell r="BF270" t="str">
            <v/>
          </cell>
          <cell r="BG270" t="str">
            <v/>
          </cell>
          <cell r="BH270" t="str">
            <v/>
          </cell>
          <cell r="BI270" t="str">
            <v/>
          </cell>
          <cell r="BJ270" t="str">
            <v/>
          </cell>
          <cell r="BK270" t="str">
            <v/>
          </cell>
          <cell r="BL270"/>
          <cell r="BM270"/>
          <cell r="BN270" t="str">
            <v/>
          </cell>
          <cell r="BO270" t="str">
            <v/>
          </cell>
          <cell r="BP270" t="str">
            <v/>
          </cell>
          <cell r="BQ270" t="str">
            <v/>
          </cell>
          <cell r="BR270" t="str">
            <v/>
          </cell>
          <cell r="BS270" t="str">
            <v/>
          </cell>
          <cell r="BT270" t="str">
            <v/>
          </cell>
          <cell r="BU270" t="str">
            <v/>
          </cell>
          <cell r="BV270" t="str">
            <v/>
          </cell>
          <cell r="BW270" t="str">
            <v/>
          </cell>
          <cell r="BX270" t="str">
            <v/>
          </cell>
          <cell r="BY270" t="str">
            <v/>
          </cell>
          <cell r="BZ270" t="str">
            <v/>
          </cell>
          <cell r="CA270" t="str">
            <v/>
          </cell>
          <cell r="CB270" t="str">
            <v/>
          </cell>
          <cell r="CC270" t="str">
            <v/>
          </cell>
          <cell r="CD270" t="str">
            <v/>
          </cell>
          <cell r="CE270" t="str">
            <v/>
          </cell>
          <cell r="CF270" t="str">
            <v/>
          </cell>
          <cell r="CG270" t="str">
            <v/>
          </cell>
          <cell r="CH270" t="str">
            <v/>
          </cell>
          <cell r="CI270" t="str">
            <v/>
          </cell>
          <cell r="CJ270" t="str">
            <v/>
          </cell>
          <cell r="CK270" t="str">
            <v/>
          </cell>
          <cell r="CL270" t="str">
            <v/>
          </cell>
          <cell r="CM270" t="str">
            <v/>
          </cell>
          <cell r="CN270" t="str">
            <v/>
          </cell>
          <cell r="CO270" t="str">
            <v/>
          </cell>
          <cell r="CP270" t="str">
            <v/>
          </cell>
          <cell r="CQ270" t="str">
            <v/>
          </cell>
          <cell r="CR270" t="str">
            <v/>
          </cell>
          <cell r="CS270" t="str">
            <v>Nota 1: Este solo es un Análisis de Precios Unitario de referencia. De ser necesario, se debe ajustar a las particularidades de cada proyecto.
Nota 2: Cuando se trate de Análisis de precios unitarios correspondientes a ítems de la propuesta económica apro</v>
          </cell>
          <cell r="CT270" t="str">
            <v>A</v>
          </cell>
        </row>
        <row r="271">
          <cell r="C271" t="str">
            <v>621,1,1</v>
          </cell>
          <cell r="D271" t="str">
            <v>m</v>
          </cell>
          <cell r="E271" t="str">
            <v>PILOTE DE CONCRETO VACIADO IN SITU DE DIÁMETRO_______ 
(Análisis aplicado para pilote vaciado in situ, diámetro 1,00 m, mediante perforación asistida con bentonita y camisa metálica A-36 recuperable. Incluye acero de refuerzo (cuantía ≈0,6 %), vaciado con</v>
          </cell>
          <cell r="F271" t="str">
            <v>HERMENINV</v>
          </cell>
          <cell r="G271">
            <v>0.05</v>
          </cell>
          <cell r="H271" t="str">
            <v>C0010123</v>
          </cell>
          <cell r="I271">
            <v>1</v>
          </cell>
          <cell r="J271" t="str">
            <v>C0010360</v>
          </cell>
          <cell r="K271">
            <v>1</v>
          </cell>
          <cell r="L271" t="str">
            <v>C0010500</v>
          </cell>
          <cell r="M271">
            <v>1</v>
          </cell>
          <cell r="N271" t="str">
            <v>C0010570</v>
          </cell>
          <cell r="O271">
            <v>1</v>
          </cell>
          <cell r="P271" t="str">
            <v>C0010651</v>
          </cell>
          <cell r="Q271">
            <v>1</v>
          </cell>
          <cell r="R271" t="str">
            <v>C0010922</v>
          </cell>
          <cell r="S271">
            <v>1</v>
          </cell>
          <cell r="T271" t="str">
            <v>C0011087</v>
          </cell>
          <cell r="U271">
            <v>1</v>
          </cell>
          <cell r="V271" t="str">
            <v>C0010030</v>
          </cell>
          <cell r="W271">
            <v>1</v>
          </cell>
          <cell r="X271" t="str">
            <v>C0010680</v>
          </cell>
          <cell r="Y271">
            <v>1</v>
          </cell>
          <cell r="Z271" t="str">
            <v/>
          </cell>
          <cell r="AA271" t="str">
            <v/>
          </cell>
          <cell r="AB271" t="str">
            <v/>
          </cell>
          <cell r="AC271" t="str">
            <v/>
          </cell>
          <cell r="AD271" t="str">
            <v/>
          </cell>
          <cell r="AE271" t="str">
            <v/>
          </cell>
          <cell r="AF271" t="str">
            <v/>
          </cell>
          <cell r="AG271" t="str">
            <v/>
          </cell>
          <cell r="AH271" t="str">
            <v>B0013410</v>
          </cell>
          <cell r="AI271">
            <v>2.1749999999999998</v>
          </cell>
          <cell r="AJ271" t="str">
            <v>B0020003</v>
          </cell>
          <cell r="AK271">
            <v>100</v>
          </cell>
          <cell r="AL271" t="str">
            <v>B0123620</v>
          </cell>
          <cell r="AM271">
            <v>0.83</v>
          </cell>
          <cell r="AN271" t="str">
            <v>B0015010</v>
          </cell>
          <cell r="AO271">
            <v>0.1</v>
          </cell>
          <cell r="AP271" t="str">
            <v>B0073230</v>
          </cell>
          <cell r="AQ271">
            <v>5.0839999999999996</v>
          </cell>
          <cell r="AR271" t="str">
            <v>B0013791</v>
          </cell>
          <cell r="AS271">
            <v>1.0210176124166828</v>
          </cell>
          <cell r="AT271" t="str">
            <v/>
          </cell>
          <cell r="AU271" t="str">
            <v/>
          </cell>
          <cell r="AV271" t="str">
            <v/>
          </cell>
          <cell r="AW271" t="str">
            <v/>
          </cell>
          <cell r="AX271" t="str">
            <v/>
          </cell>
          <cell r="AY271" t="str">
            <v/>
          </cell>
          <cell r="AZ271" t="str">
            <v/>
          </cell>
          <cell r="BA271" t="str">
            <v/>
          </cell>
          <cell r="BB271" t="str">
            <v/>
          </cell>
          <cell r="BC271" t="str">
            <v/>
          </cell>
          <cell r="BD271" t="str">
            <v/>
          </cell>
          <cell r="BE271" t="str">
            <v/>
          </cell>
          <cell r="BF271" t="str">
            <v/>
          </cell>
          <cell r="BG271" t="str">
            <v/>
          </cell>
          <cell r="BH271" t="str">
            <v/>
          </cell>
          <cell r="BI271" t="str">
            <v/>
          </cell>
          <cell r="BJ271" t="str">
            <v/>
          </cell>
          <cell r="BK271" t="str">
            <v/>
          </cell>
          <cell r="BL271"/>
          <cell r="BM271"/>
          <cell r="BN271" t="str">
            <v>T0010025</v>
          </cell>
          <cell r="BO271">
            <v>1.0210176124166828</v>
          </cell>
          <cell r="BP271" t="str">
            <v>T0010009</v>
          </cell>
          <cell r="BQ271">
            <v>0.83</v>
          </cell>
          <cell r="BR271" t="str">
            <v/>
          </cell>
          <cell r="BS271" t="str">
            <v/>
          </cell>
          <cell r="BT271" t="str">
            <v/>
          </cell>
          <cell r="BU271" t="str">
            <v/>
          </cell>
          <cell r="BV271" t="str">
            <v/>
          </cell>
          <cell r="BW271" t="str">
            <v/>
          </cell>
          <cell r="BX271" t="str">
            <v>A0030030</v>
          </cell>
          <cell r="BY271">
            <v>8</v>
          </cell>
          <cell r="BZ271" t="str">
            <v>A0040010</v>
          </cell>
          <cell r="CA271">
            <v>8</v>
          </cell>
          <cell r="CB271" t="str">
            <v>A0010083</v>
          </cell>
          <cell r="CC271">
            <v>8</v>
          </cell>
          <cell r="CD271" t="str">
            <v/>
          </cell>
          <cell r="CE271" t="str">
            <v/>
          </cell>
          <cell r="CF271" t="str">
            <v/>
          </cell>
          <cell r="CG271" t="str">
            <v/>
          </cell>
          <cell r="CH271" t="str">
            <v/>
          </cell>
          <cell r="CI271" t="str">
            <v/>
          </cell>
          <cell r="CJ271" t="str">
            <v/>
          </cell>
          <cell r="CK271" t="str">
            <v/>
          </cell>
          <cell r="CL271" t="str">
            <v/>
          </cell>
          <cell r="CM271" t="str">
            <v/>
          </cell>
          <cell r="CN271" t="str">
            <v/>
          </cell>
          <cell r="CO271" t="str">
            <v/>
          </cell>
          <cell r="CP271" t="str">
            <v/>
          </cell>
          <cell r="CQ271" t="str">
            <v/>
          </cell>
          <cell r="CR271" t="str">
            <v>Las cantidades de acero de refuerzo deben estimarse con base en el diseño realizado para el proyecto de construcción. Verificar si la cantidad de acero establecida en el presente APU corresponde con la calculada para el proyecto de construcción.</v>
          </cell>
          <cell r="CS271" t="str">
            <v>Nota 1: Este solo es un Análisis de Precios Unitario de referencia. De ser necesario, se debe ajustar a las particularidades de cada proyecto.
Nota 2: Cuando se trate de Análisis de precios unitarios correspondientes a ítems de la propuesta económica apro</v>
          </cell>
          <cell r="CT271" t="str">
            <v>A</v>
          </cell>
        </row>
        <row r="272">
          <cell r="C272" t="str">
            <v>621,1,2</v>
          </cell>
          <cell r="D272" t="str">
            <v>m</v>
          </cell>
          <cell r="E272" t="str">
            <v>PILOTE DE CONCRETO VACIADO IN SITU DE DIÁMETRO_______ 
(Análisis aplicado para pilote vaciado in situ, diámetro 1,20 m, mediante perforación asistida con bentonita y camisa metálica A-36 recuperable. Incluye acero de refuerzo (cuantía ≈0,6 %), vaciado con</v>
          </cell>
          <cell r="F272" t="str">
            <v>HERMENINV</v>
          </cell>
          <cell r="G272">
            <v>0.1</v>
          </cell>
          <cell r="H272" t="str">
            <v>C0011109</v>
          </cell>
          <cell r="I272">
            <v>1</v>
          </cell>
          <cell r="J272" t="str">
            <v>C0010360</v>
          </cell>
          <cell r="K272">
            <v>1</v>
          </cell>
          <cell r="L272" t="str">
            <v>C0010500</v>
          </cell>
          <cell r="M272">
            <v>1</v>
          </cell>
          <cell r="N272" t="str">
            <v>C0010570</v>
          </cell>
          <cell r="O272">
            <v>1</v>
          </cell>
          <cell r="P272" t="str">
            <v>C0010651</v>
          </cell>
          <cell r="Q272">
            <v>1</v>
          </cell>
          <cell r="R272" t="str">
            <v>C0010922</v>
          </cell>
          <cell r="S272">
            <v>1</v>
          </cell>
          <cell r="T272" t="str">
            <v>C0011087</v>
          </cell>
          <cell r="U272">
            <v>1</v>
          </cell>
          <cell r="V272" t="str">
            <v>C0010030</v>
          </cell>
          <cell r="W272">
            <v>1</v>
          </cell>
          <cell r="X272" t="str">
            <v>C0010680</v>
          </cell>
          <cell r="Y272">
            <v>1</v>
          </cell>
          <cell r="Z272" t="str">
            <v/>
          </cell>
          <cell r="AA272" t="str">
            <v/>
          </cell>
          <cell r="AB272" t="str">
            <v/>
          </cell>
          <cell r="AC272" t="str">
            <v/>
          </cell>
          <cell r="AD272" t="str">
            <v/>
          </cell>
          <cell r="AE272" t="str">
            <v/>
          </cell>
          <cell r="AF272" t="str">
            <v/>
          </cell>
          <cell r="AG272" t="str">
            <v/>
          </cell>
          <cell r="AH272" t="str">
            <v>B0013410</v>
          </cell>
          <cell r="AI272">
            <v>2.1749999999999998</v>
          </cell>
          <cell r="AJ272" t="str">
            <v>B0020003</v>
          </cell>
          <cell r="AK272">
            <v>126</v>
          </cell>
          <cell r="AL272" t="str">
            <v>B0123620</v>
          </cell>
          <cell r="AM272">
            <v>1.2</v>
          </cell>
          <cell r="AN272" t="str">
            <v>B0015010</v>
          </cell>
          <cell r="AO272">
            <v>0.1</v>
          </cell>
          <cell r="AP272" t="str">
            <v>B0073230</v>
          </cell>
          <cell r="AQ272">
            <v>1.32</v>
          </cell>
          <cell r="AR272" t="str">
            <v>B0013791</v>
          </cell>
          <cell r="AS272">
            <v>1.4702653618800232</v>
          </cell>
          <cell r="AT272" t="str">
            <v/>
          </cell>
          <cell r="AU272" t="str">
            <v/>
          </cell>
          <cell r="AV272" t="str">
            <v/>
          </cell>
          <cell r="AW272" t="str">
            <v/>
          </cell>
          <cell r="AX272" t="str">
            <v/>
          </cell>
          <cell r="AY272" t="str">
            <v/>
          </cell>
          <cell r="AZ272" t="str">
            <v/>
          </cell>
          <cell r="BA272" t="str">
            <v/>
          </cell>
          <cell r="BB272" t="str">
            <v/>
          </cell>
          <cell r="BC272" t="str">
            <v/>
          </cell>
          <cell r="BD272" t="str">
            <v/>
          </cell>
          <cell r="BE272" t="str">
            <v/>
          </cell>
          <cell r="BF272" t="str">
            <v/>
          </cell>
          <cell r="BG272" t="str">
            <v/>
          </cell>
          <cell r="BH272" t="str">
            <v/>
          </cell>
          <cell r="BI272" t="str">
            <v/>
          </cell>
          <cell r="BJ272" t="str">
            <v/>
          </cell>
          <cell r="BK272" t="str">
            <v/>
          </cell>
          <cell r="BL272"/>
          <cell r="BM272"/>
          <cell r="BN272" t="str">
            <v>T0010025</v>
          </cell>
          <cell r="BO272">
            <v>1.4702653618800232</v>
          </cell>
          <cell r="BP272" t="str">
            <v>T0010009</v>
          </cell>
          <cell r="BQ272">
            <v>1.2</v>
          </cell>
          <cell r="BR272" t="str">
            <v/>
          </cell>
          <cell r="BS272" t="str">
            <v/>
          </cell>
          <cell r="BT272" t="str">
            <v/>
          </cell>
          <cell r="BU272" t="str">
            <v/>
          </cell>
          <cell r="BV272" t="str">
            <v/>
          </cell>
          <cell r="BW272" t="str">
            <v/>
          </cell>
          <cell r="BX272" t="str">
            <v>A0030030</v>
          </cell>
          <cell r="BY272">
            <v>8</v>
          </cell>
          <cell r="BZ272" t="str">
            <v>A0040010</v>
          </cell>
          <cell r="CA272">
            <v>8</v>
          </cell>
          <cell r="CB272" t="str">
            <v>A0010083</v>
          </cell>
          <cell r="CC272">
            <v>8</v>
          </cell>
          <cell r="CD272" t="str">
            <v/>
          </cell>
          <cell r="CE272" t="str">
            <v/>
          </cell>
          <cell r="CF272" t="str">
            <v/>
          </cell>
          <cell r="CG272" t="str">
            <v/>
          </cell>
          <cell r="CH272" t="str">
            <v/>
          </cell>
          <cell r="CI272" t="str">
            <v/>
          </cell>
          <cell r="CJ272" t="str">
            <v/>
          </cell>
          <cell r="CK272" t="str">
            <v/>
          </cell>
          <cell r="CL272" t="str">
            <v/>
          </cell>
          <cell r="CM272" t="str">
            <v/>
          </cell>
          <cell r="CN272" t="str">
            <v/>
          </cell>
          <cell r="CO272" t="str">
            <v/>
          </cell>
          <cell r="CP272" t="str">
            <v/>
          </cell>
          <cell r="CQ272" t="str">
            <v/>
          </cell>
          <cell r="CR272" t="str">
            <v>Las cantidades de acero de refuerzo deben estimarse con base en el diseño realizado para el proyecto de construcción. Verificar si la cantidad de acero establecida en el presente APU corresponde con la calculada para el proyecto de construcción.</v>
          </cell>
          <cell r="CS272" t="str">
            <v>Nota 1: Este solo es un Análisis de Precios Unitario de referencia. De ser necesario, se debe ajustar a las particularidades de cada proyecto.
Nota 2: Cuando se trate de Análisis de precios unitarios correspondientes a ítems de la propuesta económica apro</v>
          </cell>
          <cell r="CT272" t="str">
            <v>A</v>
          </cell>
        </row>
        <row r="273">
          <cell r="C273" t="str">
            <v>621,2</v>
          </cell>
          <cell r="D273" t="str">
            <v>m3</v>
          </cell>
          <cell r="E273" t="str">
            <v>BASE ACAMPANADA
(Construcción de base acampanada en pilotes vaciados in situ, con ensanche inferior de hasta 2 veces el diámetro del fuste. Incluye perforación, ensanche mecánico, colocación de refuerzo, vaciado de concreto de 28 MPa con camisa metálica r</v>
          </cell>
          <cell r="F273" t="str">
            <v>HERMENINV</v>
          </cell>
          <cell r="G273">
            <v>0.1</v>
          </cell>
          <cell r="H273" t="str">
            <v>C0010123</v>
          </cell>
          <cell r="I273">
            <v>1</v>
          </cell>
          <cell r="J273" t="str">
            <v>C0010570</v>
          </cell>
          <cell r="K273">
            <v>0.33333333333333298</v>
          </cell>
          <cell r="L273" t="str">
            <v>C0010651</v>
          </cell>
          <cell r="M273">
            <v>0.5</v>
          </cell>
          <cell r="N273" t="str">
            <v>C0011087</v>
          </cell>
          <cell r="O273">
            <v>1</v>
          </cell>
          <cell r="P273" t="str">
            <v>C0010030</v>
          </cell>
          <cell r="Q273">
            <v>1</v>
          </cell>
          <cell r="R273" t="str">
            <v/>
          </cell>
          <cell r="S273" t="str">
            <v/>
          </cell>
          <cell r="T273" t="str">
            <v/>
          </cell>
          <cell r="U273" t="str">
            <v/>
          </cell>
          <cell r="V273" t="str">
            <v/>
          </cell>
          <cell r="W273" t="str">
            <v/>
          </cell>
          <cell r="X273" t="str">
            <v/>
          </cell>
          <cell r="Y273" t="str">
            <v/>
          </cell>
          <cell r="Z273" t="str">
            <v/>
          </cell>
          <cell r="AA273" t="str">
            <v/>
          </cell>
          <cell r="AB273" t="str">
            <v/>
          </cell>
          <cell r="AC273" t="str">
            <v/>
          </cell>
          <cell r="AD273" t="str">
            <v/>
          </cell>
          <cell r="AE273" t="str">
            <v/>
          </cell>
          <cell r="AF273" t="str">
            <v/>
          </cell>
          <cell r="AG273" t="str">
            <v/>
          </cell>
          <cell r="AH273" t="str">
            <v>B0013980</v>
          </cell>
          <cell r="AI273">
            <v>0.2</v>
          </cell>
          <cell r="AJ273" t="str">
            <v>B0014040</v>
          </cell>
          <cell r="AK273">
            <v>1</v>
          </cell>
          <cell r="AL273" t="str">
            <v>B0014420</v>
          </cell>
          <cell r="AM273">
            <v>0.5</v>
          </cell>
          <cell r="AN273" t="str">
            <v>B0123620</v>
          </cell>
          <cell r="AO273">
            <v>1.05</v>
          </cell>
          <cell r="AP273" t="str">
            <v>B0013791</v>
          </cell>
          <cell r="AQ273">
            <v>1.3</v>
          </cell>
          <cell r="AR273" t="str">
            <v/>
          </cell>
          <cell r="AS273" t="str">
            <v/>
          </cell>
          <cell r="AT273" t="str">
            <v/>
          </cell>
          <cell r="AU273" t="str">
            <v/>
          </cell>
          <cell r="AV273" t="str">
            <v/>
          </cell>
          <cell r="AW273" t="str">
            <v/>
          </cell>
          <cell r="AX273" t="str">
            <v/>
          </cell>
          <cell r="AY273" t="str">
            <v/>
          </cell>
          <cell r="AZ273" t="str">
            <v/>
          </cell>
          <cell r="BA273" t="str">
            <v/>
          </cell>
          <cell r="BB273" t="str">
            <v/>
          </cell>
          <cell r="BC273" t="str">
            <v/>
          </cell>
          <cell r="BD273" t="str">
            <v/>
          </cell>
          <cell r="BE273" t="str">
            <v/>
          </cell>
          <cell r="BF273" t="str">
            <v/>
          </cell>
          <cell r="BG273" t="str">
            <v/>
          </cell>
          <cell r="BH273" t="str">
            <v/>
          </cell>
          <cell r="BI273" t="str">
            <v/>
          </cell>
          <cell r="BJ273" t="str">
            <v/>
          </cell>
          <cell r="BK273" t="str">
            <v/>
          </cell>
          <cell r="BL273"/>
          <cell r="BM273"/>
          <cell r="BN273" t="str">
            <v>T0010025</v>
          </cell>
          <cell r="BO273">
            <v>1.3</v>
          </cell>
          <cell r="BP273" t="str">
            <v>T0010009</v>
          </cell>
          <cell r="BQ273">
            <v>1.05</v>
          </cell>
          <cell r="BR273" t="str">
            <v/>
          </cell>
          <cell r="BS273" t="str">
            <v/>
          </cell>
          <cell r="BT273" t="str">
            <v/>
          </cell>
          <cell r="BU273" t="str">
            <v/>
          </cell>
          <cell r="BV273" t="str">
            <v/>
          </cell>
          <cell r="BW273" t="str">
            <v/>
          </cell>
          <cell r="BX273" t="str">
            <v>A0030040</v>
          </cell>
          <cell r="BY273">
            <v>4</v>
          </cell>
          <cell r="BZ273" t="str">
            <v>A0040010</v>
          </cell>
          <cell r="CA273">
            <v>4</v>
          </cell>
          <cell r="CB273" t="str">
            <v/>
          </cell>
          <cell r="CC273" t="str">
            <v/>
          </cell>
          <cell r="CD273" t="str">
            <v/>
          </cell>
          <cell r="CE273" t="str">
            <v/>
          </cell>
          <cell r="CF273" t="str">
            <v/>
          </cell>
          <cell r="CG273" t="str">
            <v/>
          </cell>
          <cell r="CH273" t="str">
            <v/>
          </cell>
          <cell r="CI273" t="str">
            <v/>
          </cell>
          <cell r="CJ273" t="str">
            <v/>
          </cell>
          <cell r="CK273" t="str">
            <v/>
          </cell>
          <cell r="CL273" t="str">
            <v/>
          </cell>
          <cell r="CM273" t="str">
            <v/>
          </cell>
          <cell r="CN273" t="str">
            <v/>
          </cell>
          <cell r="CO273" t="str">
            <v/>
          </cell>
          <cell r="CP273" t="str">
            <v/>
          </cell>
          <cell r="CQ273" t="str">
            <v/>
          </cell>
          <cell r="CR273" t="str">
            <v/>
          </cell>
          <cell r="CS273" t="str">
            <v>Nota 1: Este solo es un Análisis de Precios Unitario de referencia. De ser necesario, se debe ajustar a las particularidades de cada proyecto.
Nota 2: Cuando se trate de Análisis de precios unitarios correspondientes a ítems de la propuesta económica apro</v>
          </cell>
          <cell r="CT273" t="str">
            <v>A</v>
          </cell>
        </row>
        <row r="274">
          <cell r="C274" t="str">
            <v>621,3,1</v>
          </cell>
          <cell r="D274" t="str">
            <v>m</v>
          </cell>
          <cell r="E274" t="str">
            <v>PERFORACIÓN DE PRUEBA PARA PILOTE, DE DIÁMETRO _______ 
(Ejecución de perforación de prueba para verificación de condiciones del subsuelo y diseño del sistema de pilotes. Incluye preparación, perforación vertical, extracción de muestras, uso de lodos, lim</v>
          </cell>
          <cell r="F274" t="str">
            <v>HERMENINV</v>
          </cell>
          <cell r="G274">
            <v>0.1</v>
          </cell>
          <cell r="H274" t="str">
            <v>C0010123</v>
          </cell>
          <cell r="I274">
            <v>1</v>
          </cell>
          <cell r="J274" t="str">
            <v>C0010570</v>
          </cell>
          <cell r="K274">
            <v>0.4</v>
          </cell>
          <cell r="L274" t="str">
            <v>C0010651</v>
          </cell>
          <cell r="M274">
            <v>1</v>
          </cell>
          <cell r="N274" t="str">
            <v>C0011087</v>
          </cell>
          <cell r="O274">
            <v>1</v>
          </cell>
          <cell r="P274" t="str">
            <v/>
          </cell>
          <cell r="Q274" t="str">
            <v/>
          </cell>
          <cell r="R274" t="str">
            <v/>
          </cell>
          <cell r="S274" t="str">
            <v/>
          </cell>
          <cell r="T274" t="str">
            <v/>
          </cell>
          <cell r="U274" t="str">
            <v/>
          </cell>
          <cell r="V274" t="str">
            <v/>
          </cell>
          <cell r="W274" t="str">
            <v/>
          </cell>
          <cell r="X274" t="str">
            <v/>
          </cell>
          <cell r="Y274" t="str">
            <v/>
          </cell>
          <cell r="Z274" t="str">
            <v/>
          </cell>
          <cell r="AA274" t="str">
            <v/>
          </cell>
          <cell r="AB274" t="str">
            <v/>
          </cell>
          <cell r="AC274" t="str">
            <v/>
          </cell>
          <cell r="AD274" t="str">
            <v/>
          </cell>
          <cell r="AE274" t="str">
            <v/>
          </cell>
          <cell r="AF274" t="str">
            <v/>
          </cell>
          <cell r="AG274" t="str">
            <v/>
          </cell>
          <cell r="AH274" t="str">
            <v>B0013410</v>
          </cell>
          <cell r="AI274">
            <v>2.1749999999999998</v>
          </cell>
          <cell r="AJ274" t="str">
            <v>B0014342</v>
          </cell>
          <cell r="AK274">
            <v>1.0210176124166828</v>
          </cell>
          <cell r="AL274" t="str">
            <v>B0013791</v>
          </cell>
          <cell r="AM274">
            <v>1.0210176124166828</v>
          </cell>
          <cell r="AN274" t="str">
            <v/>
          </cell>
          <cell r="AO274" t="str">
            <v/>
          </cell>
          <cell r="AP274" t="str">
            <v/>
          </cell>
          <cell r="AQ274" t="str">
            <v/>
          </cell>
          <cell r="AR274" t="str">
            <v/>
          </cell>
          <cell r="AS274" t="str">
            <v/>
          </cell>
          <cell r="AT274" t="str">
            <v/>
          </cell>
          <cell r="AU274" t="str">
            <v/>
          </cell>
          <cell r="AV274" t="str">
            <v/>
          </cell>
          <cell r="AW274" t="str">
            <v/>
          </cell>
          <cell r="AX274" t="str">
            <v/>
          </cell>
          <cell r="AY274" t="str">
            <v/>
          </cell>
          <cell r="AZ274" t="str">
            <v/>
          </cell>
          <cell r="BA274" t="str">
            <v/>
          </cell>
          <cell r="BB274" t="str">
            <v/>
          </cell>
          <cell r="BC274" t="str">
            <v/>
          </cell>
          <cell r="BD274" t="str">
            <v/>
          </cell>
          <cell r="BE274" t="str">
            <v/>
          </cell>
          <cell r="BF274" t="str">
            <v/>
          </cell>
          <cell r="BG274" t="str">
            <v/>
          </cell>
          <cell r="BH274" t="str">
            <v/>
          </cell>
          <cell r="BI274" t="str">
            <v/>
          </cell>
          <cell r="BJ274" t="str">
            <v/>
          </cell>
          <cell r="BK274" t="str">
            <v/>
          </cell>
          <cell r="BL274"/>
          <cell r="BM274"/>
          <cell r="BN274" t="str">
            <v>T0010025</v>
          </cell>
          <cell r="BO274">
            <v>1.0209999999999999</v>
          </cell>
          <cell r="BP274" t="str">
            <v>T0010030</v>
          </cell>
          <cell r="BQ274">
            <v>1.0210176124166828</v>
          </cell>
          <cell r="BR274" t="str">
            <v/>
          </cell>
          <cell r="BS274" t="str">
            <v/>
          </cell>
          <cell r="BT274" t="str">
            <v/>
          </cell>
          <cell r="BU274" t="str">
            <v/>
          </cell>
          <cell r="BV274" t="str">
            <v/>
          </cell>
          <cell r="BW274" t="str">
            <v/>
          </cell>
          <cell r="BX274" t="str">
            <v>A0030020</v>
          </cell>
          <cell r="BY274">
            <v>8</v>
          </cell>
          <cell r="BZ274" t="str">
            <v/>
          </cell>
          <cell r="CA274" t="str">
            <v/>
          </cell>
          <cell r="CB274" t="str">
            <v/>
          </cell>
          <cell r="CC274" t="str">
            <v/>
          </cell>
          <cell r="CD274" t="str">
            <v/>
          </cell>
          <cell r="CE274" t="str">
            <v/>
          </cell>
          <cell r="CF274" t="str">
            <v/>
          </cell>
          <cell r="CG274" t="str">
            <v/>
          </cell>
          <cell r="CH274" t="str">
            <v/>
          </cell>
          <cell r="CI274" t="str">
            <v/>
          </cell>
          <cell r="CJ274" t="str">
            <v/>
          </cell>
          <cell r="CK274" t="str">
            <v/>
          </cell>
          <cell r="CL274" t="str">
            <v/>
          </cell>
          <cell r="CM274" t="str">
            <v/>
          </cell>
          <cell r="CN274" t="str">
            <v/>
          </cell>
          <cell r="CO274" t="str">
            <v/>
          </cell>
          <cell r="CP274" t="str">
            <v/>
          </cell>
          <cell r="CQ274" t="str">
            <v/>
          </cell>
          <cell r="CR274" t="str">
            <v/>
          </cell>
          <cell r="CS274" t="str">
            <v>Nota 1: Este solo es un Análisis de Precios Unitario de referencia. De ser necesario, se debe ajustar a las particularidades de cada proyecto.
Nota 2: Cuando se trate de Análisis de precios unitarios correspondientes a ítems de la propuesta económica apro</v>
          </cell>
          <cell r="CT274" t="str">
            <v>A</v>
          </cell>
        </row>
        <row r="275">
          <cell r="C275" t="str">
            <v>621,4</v>
          </cell>
          <cell r="D275" t="str">
            <v>m³</v>
          </cell>
          <cell r="E275" t="str">
            <v>PERFORACIÓN DE PRUEBA PARA BASE ACAMPANADA
(Perforación exploratoria para cimentaciones con base acampanada, incluye ensanche del fondo para validar viabilidad técnica y resistencia del estrato portante. Considera transporte y disposición del material exc</v>
          </cell>
          <cell r="F275" t="str">
            <v>HERMENINV</v>
          </cell>
          <cell r="G275">
            <v>0.1</v>
          </cell>
          <cell r="H275" t="str">
            <v>C0011120</v>
          </cell>
          <cell r="I275">
            <v>0.5</v>
          </cell>
          <cell r="J275" t="str">
            <v>C0011087</v>
          </cell>
          <cell r="K275">
            <v>0.5</v>
          </cell>
          <cell r="L275" t="str">
            <v>C0010570</v>
          </cell>
          <cell r="M275">
            <v>0.5</v>
          </cell>
          <cell r="N275" t="str">
            <v/>
          </cell>
          <cell r="O275" t="str">
            <v/>
          </cell>
          <cell r="P275" t="str">
            <v/>
          </cell>
          <cell r="Q275" t="str">
            <v/>
          </cell>
          <cell r="R275" t="str">
            <v/>
          </cell>
          <cell r="S275" t="str">
            <v/>
          </cell>
          <cell r="T275" t="str">
            <v/>
          </cell>
          <cell r="U275" t="str">
            <v/>
          </cell>
          <cell r="V275" t="str">
            <v/>
          </cell>
          <cell r="W275" t="str">
            <v/>
          </cell>
          <cell r="X275" t="str">
            <v/>
          </cell>
          <cell r="Y275" t="str">
            <v/>
          </cell>
          <cell r="Z275" t="str">
            <v/>
          </cell>
          <cell r="AA275" t="str">
            <v/>
          </cell>
          <cell r="AB275" t="str">
            <v/>
          </cell>
          <cell r="AC275" t="str">
            <v/>
          </cell>
          <cell r="AD275" t="str">
            <v/>
          </cell>
          <cell r="AE275" t="str">
            <v/>
          </cell>
          <cell r="AF275" t="str">
            <v/>
          </cell>
          <cell r="AG275" t="str">
            <v/>
          </cell>
          <cell r="AH275" t="str">
            <v>B0014342</v>
          </cell>
          <cell r="AI275">
            <v>1.3</v>
          </cell>
          <cell r="AJ275" t="str">
            <v>B0013791</v>
          </cell>
          <cell r="AK275">
            <v>1.3</v>
          </cell>
          <cell r="AL275" t="str">
            <v>B0013410</v>
          </cell>
          <cell r="AM275">
            <v>2.1749999999999998</v>
          </cell>
          <cell r="AN275" t="str">
            <v/>
          </cell>
          <cell r="AO275" t="str">
            <v/>
          </cell>
          <cell r="AP275" t="str">
            <v/>
          </cell>
          <cell r="AQ275" t="str">
            <v/>
          </cell>
          <cell r="AR275" t="str">
            <v/>
          </cell>
          <cell r="AS275" t="str">
            <v/>
          </cell>
          <cell r="AT275" t="str">
            <v/>
          </cell>
          <cell r="AU275" t="str">
            <v/>
          </cell>
          <cell r="AV275" t="str">
            <v/>
          </cell>
          <cell r="AW275" t="str">
            <v/>
          </cell>
          <cell r="AX275" t="str">
            <v/>
          </cell>
          <cell r="AY275" t="str">
            <v/>
          </cell>
          <cell r="AZ275" t="str">
            <v/>
          </cell>
          <cell r="BA275" t="str">
            <v/>
          </cell>
          <cell r="BB275" t="str">
            <v/>
          </cell>
          <cell r="BC275" t="str">
            <v/>
          </cell>
          <cell r="BD275" t="str">
            <v/>
          </cell>
          <cell r="BE275" t="str">
            <v/>
          </cell>
          <cell r="BF275" t="str">
            <v/>
          </cell>
          <cell r="BG275" t="str">
            <v/>
          </cell>
          <cell r="BH275" t="str">
            <v/>
          </cell>
          <cell r="BI275" t="str">
            <v/>
          </cell>
          <cell r="BJ275" t="str">
            <v/>
          </cell>
          <cell r="BK275" t="str">
            <v/>
          </cell>
          <cell r="BL275"/>
          <cell r="BM275"/>
          <cell r="BN275" t="str">
            <v>T0010030</v>
          </cell>
          <cell r="BO275">
            <v>1.3</v>
          </cell>
          <cell r="BP275" t="str">
            <v>T0010025</v>
          </cell>
          <cell r="BQ275">
            <v>1.3</v>
          </cell>
          <cell r="BR275" t="str">
            <v/>
          </cell>
          <cell r="BS275" t="str">
            <v/>
          </cell>
          <cell r="BT275" t="str">
            <v/>
          </cell>
          <cell r="BU275" t="str">
            <v/>
          </cell>
          <cell r="BV275" t="str">
            <v/>
          </cell>
          <cell r="BW275" t="str">
            <v/>
          </cell>
          <cell r="BX275" t="str">
            <v>A0030020</v>
          </cell>
          <cell r="BY275">
            <v>16</v>
          </cell>
          <cell r="BZ275" t="str">
            <v/>
          </cell>
          <cell r="CA275" t="str">
            <v/>
          </cell>
          <cell r="CB275" t="str">
            <v/>
          </cell>
          <cell r="CC275" t="str">
            <v/>
          </cell>
          <cell r="CD275" t="str">
            <v/>
          </cell>
          <cell r="CE275" t="str">
            <v/>
          </cell>
          <cell r="CF275" t="str">
            <v/>
          </cell>
          <cell r="CG275" t="str">
            <v/>
          </cell>
          <cell r="CH275" t="str">
            <v/>
          </cell>
          <cell r="CI275" t="str">
            <v/>
          </cell>
          <cell r="CJ275" t="str">
            <v/>
          </cell>
          <cell r="CK275" t="str">
            <v/>
          </cell>
          <cell r="CL275" t="str">
            <v/>
          </cell>
          <cell r="CM275" t="str">
            <v/>
          </cell>
          <cell r="CN275" t="str">
            <v/>
          </cell>
          <cell r="CO275" t="str">
            <v/>
          </cell>
          <cell r="CP275" t="str">
            <v/>
          </cell>
          <cell r="CQ275" t="str">
            <v/>
          </cell>
          <cell r="CR275" t="str">
            <v/>
          </cell>
          <cell r="CS275" t="str">
            <v>Nota 1: Este solo es un Análisis de Precios Unitario de referencia. De ser necesario, se debe ajustar a las particularidades de cada proyecto.
Nota 2: Cuando se trate de Análisis de precios unitarios correspondientes a ítems de la propuesta económica apro</v>
          </cell>
          <cell r="CT275" t="str">
            <v>A</v>
          </cell>
        </row>
        <row r="276">
          <cell r="C276" t="str">
            <v>621,5,1</v>
          </cell>
          <cell r="D276" t="str">
            <v>m</v>
          </cell>
          <cell r="E276" t="str">
            <v>CAMISA PERMANENTE DE DIÁMETRO EXTERIOR ______
(Suministro y colocación de camisa de concreto reforzado fundida in situ, de resistencia 28 MPa, con diámetro exterior de 1,50 m, espesor de 0,20 m y altura de 1,00 m. Incluye cuantía mínima de acero longitudi</v>
          </cell>
          <cell r="F276" t="str">
            <v>HERMENINV</v>
          </cell>
          <cell r="G276">
            <v>0.1</v>
          </cell>
          <cell r="H276" t="str">
            <v>C0010600</v>
          </cell>
          <cell r="I276">
            <v>0.60000000000000153</v>
          </cell>
          <cell r="J276" t="str">
            <v>C0010922</v>
          </cell>
          <cell r="K276">
            <v>0.60000000000000153</v>
          </cell>
          <cell r="L276" t="str">
            <v>C0010445</v>
          </cell>
          <cell r="M276">
            <v>0.60000000000000153</v>
          </cell>
          <cell r="N276" t="str">
            <v/>
          </cell>
          <cell r="O276" t="str">
            <v/>
          </cell>
          <cell r="P276" t="str">
            <v/>
          </cell>
          <cell r="Q276" t="str">
            <v/>
          </cell>
          <cell r="R276" t="str">
            <v/>
          </cell>
          <cell r="S276" t="str">
            <v/>
          </cell>
          <cell r="T276" t="str">
            <v/>
          </cell>
          <cell r="U276" t="str">
            <v/>
          </cell>
          <cell r="V276" t="str">
            <v/>
          </cell>
          <cell r="W276" t="str">
            <v/>
          </cell>
          <cell r="X276" t="str">
            <v/>
          </cell>
          <cell r="Y276" t="str">
            <v/>
          </cell>
          <cell r="Z276" t="str">
            <v/>
          </cell>
          <cell r="AA276" t="str">
            <v/>
          </cell>
          <cell r="AB276" t="str">
            <v/>
          </cell>
          <cell r="AC276" t="str">
            <v/>
          </cell>
          <cell r="AD276" t="str">
            <v/>
          </cell>
          <cell r="AE276" t="str">
            <v/>
          </cell>
          <cell r="AF276" t="str">
            <v/>
          </cell>
          <cell r="AG276" t="str">
            <v/>
          </cell>
          <cell r="AH276" t="str">
            <v>B0020003</v>
          </cell>
          <cell r="AI276">
            <v>46.758679657867084</v>
          </cell>
          <cell r="AJ276" t="str">
            <v>B0123620</v>
          </cell>
          <cell r="AK276">
            <v>0.66798113796952974</v>
          </cell>
          <cell r="AL276" t="str">
            <v/>
          </cell>
          <cell r="AM276" t="str">
            <v/>
          </cell>
          <cell r="AN276" t="str">
            <v/>
          </cell>
          <cell r="AO276" t="str">
            <v/>
          </cell>
          <cell r="AP276" t="str">
            <v/>
          </cell>
          <cell r="AQ276" t="str">
            <v/>
          </cell>
          <cell r="AR276" t="str">
            <v/>
          </cell>
          <cell r="AS276" t="str">
            <v/>
          </cell>
          <cell r="AT276" t="str">
            <v/>
          </cell>
          <cell r="AU276" t="str">
            <v/>
          </cell>
          <cell r="AV276" t="str">
            <v/>
          </cell>
          <cell r="AW276" t="str">
            <v/>
          </cell>
          <cell r="AX276" t="str">
            <v/>
          </cell>
          <cell r="AY276" t="str">
            <v/>
          </cell>
          <cell r="AZ276" t="str">
            <v/>
          </cell>
          <cell r="BA276" t="str">
            <v/>
          </cell>
          <cell r="BB276" t="str">
            <v/>
          </cell>
          <cell r="BC276" t="str">
            <v/>
          </cell>
          <cell r="BD276" t="str">
            <v/>
          </cell>
          <cell r="BE276" t="str">
            <v/>
          </cell>
          <cell r="BF276" t="str">
            <v/>
          </cell>
          <cell r="BG276" t="str">
            <v/>
          </cell>
          <cell r="BH276" t="str">
            <v/>
          </cell>
          <cell r="BI276" t="str">
            <v/>
          </cell>
          <cell r="BJ276" t="str">
            <v/>
          </cell>
          <cell r="BK276" t="str">
            <v/>
          </cell>
          <cell r="BL276"/>
          <cell r="BM276"/>
          <cell r="BN276" t="str">
            <v>T0010009</v>
          </cell>
          <cell r="BO276">
            <v>0.66800000000000004</v>
          </cell>
          <cell r="BP276" t="str">
            <v/>
          </cell>
          <cell r="BQ276" t="str">
            <v/>
          </cell>
          <cell r="BR276" t="str">
            <v/>
          </cell>
          <cell r="BS276" t="str">
            <v/>
          </cell>
          <cell r="BT276" t="str">
            <v/>
          </cell>
          <cell r="BU276" t="str">
            <v/>
          </cell>
          <cell r="BV276" t="str">
            <v/>
          </cell>
          <cell r="BW276" t="str">
            <v/>
          </cell>
          <cell r="BX276" t="str">
            <v>A0030040</v>
          </cell>
          <cell r="BY276">
            <v>13.3333333333333</v>
          </cell>
          <cell r="BZ276" t="str">
            <v>A0040010</v>
          </cell>
          <cell r="CA276">
            <v>13.3333333333333</v>
          </cell>
          <cell r="CB276" t="str">
            <v/>
          </cell>
          <cell r="CC276" t="str">
            <v/>
          </cell>
          <cell r="CD276" t="str">
            <v/>
          </cell>
          <cell r="CE276" t="str">
            <v/>
          </cell>
          <cell r="CF276" t="str">
            <v/>
          </cell>
          <cell r="CG276" t="str">
            <v/>
          </cell>
          <cell r="CH276" t="str">
            <v/>
          </cell>
          <cell r="CI276" t="str">
            <v/>
          </cell>
          <cell r="CJ276" t="str">
            <v/>
          </cell>
          <cell r="CK276" t="str">
            <v/>
          </cell>
          <cell r="CL276" t="str">
            <v/>
          </cell>
          <cell r="CM276" t="str">
            <v/>
          </cell>
          <cell r="CN276" t="str">
            <v/>
          </cell>
          <cell r="CO276" t="str">
            <v/>
          </cell>
          <cell r="CP276" t="str">
            <v/>
          </cell>
          <cell r="CQ276" t="str">
            <v/>
          </cell>
          <cell r="CR276" t="str">
            <v/>
          </cell>
          <cell r="CS276" t="str">
            <v>Nota 1: Este solo es un Análisis de Precios Unitario de referencia. De ser necesario, se debe ajustar a las particularidades de cada proyecto.
Nota 2: Cuando se trate de Análisis de precios unitarios correspondientes a ítems de la propuesta económica apro</v>
          </cell>
          <cell r="CT276" t="str">
            <v>B</v>
          </cell>
        </row>
        <row r="277">
          <cell r="C277" t="str">
            <v>621,6,1</v>
          </cell>
          <cell r="D277" t="str">
            <v>u</v>
          </cell>
          <cell r="E277" t="str">
            <v>PRUEBA DE CARGA TIPO ______ 
(Analizado para pruebas dinamicas de alta deformación para pilotes fundidos in situ (PDA) NO incluye la masa para la carga. Incluye equipos y personal técnico para la ejecución de la prueba)</v>
          </cell>
          <cell r="F277"/>
          <cell r="G277"/>
          <cell r="H277" t="str">
            <v/>
          </cell>
          <cell r="I277" t="str">
            <v/>
          </cell>
          <cell r="J277" t="str">
            <v/>
          </cell>
          <cell r="K277" t="str">
            <v/>
          </cell>
          <cell r="L277" t="str">
            <v/>
          </cell>
          <cell r="M277" t="str">
            <v/>
          </cell>
          <cell r="N277" t="str">
            <v/>
          </cell>
          <cell r="O277" t="str">
            <v/>
          </cell>
          <cell r="P277" t="str">
            <v/>
          </cell>
          <cell r="Q277" t="str">
            <v/>
          </cell>
          <cell r="R277" t="str">
            <v/>
          </cell>
          <cell r="S277" t="str">
            <v/>
          </cell>
          <cell r="T277" t="str">
            <v/>
          </cell>
          <cell r="U277" t="str">
            <v/>
          </cell>
          <cell r="V277" t="str">
            <v/>
          </cell>
          <cell r="W277" t="str">
            <v/>
          </cell>
          <cell r="X277" t="str">
            <v/>
          </cell>
          <cell r="Y277" t="str">
            <v/>
          </cell>
          <cell r="Z277" t="str">
            <v/>
          </cell>
          <cell r="AA277" t="str">
            <v/>
          </cell>
          <cell r="AB277" t="str">
            <v/>
          </cell>
          <cell r="AC277" t="str">
            <v/>
          </cell>
          <cell r="AD277" t="str">
            <v/>
          </cell>
          <cell r="AE277" t="str">
            <v/>
          </cell>
          <cell r="AF277" t="str">
            <v/>
          </cell>
          <cell r="AG277" t="str">
            <v/>
          </cell>
          <cell r="AH277" t="str">
            <v>B0033347</v>
          </cell>
          <cell r="AI277">
            <v>1</v>
          </cell>
          <cell r="AJ277" t="str">
            <v/>
          </cell>
          <cell r="AK277" t="str">
            <v/>
          </cell>
          <cell r="AL277" t="str">
            <v/>
          </cell>
          <cell r="AM277" t="str">
            <v/>
          </cell>
          <cell r="AN277" t="str">
            <v/>
          </cell>
          <cell r="AO277" t="str">
            <v/>
          </cell>
          <cell r="AP277" t="str">
            <v/>
          </cell>
          <cell r="AQ277" t="str">
            <v/>
          </cell>
          <cell r="AR277" t="str">
            <v/>
          </cell>
          <cell r="AS277" t="str">
            <v/>
          </cell>
          <cell r="AT277" t="str">
            <v/>
          </cell>
          <cell r="AU277" t="str">
            <v/>
          </cell>
          <cell r="AV277" t="str">
            <v/>
          </cell>
          <cell r="AW277" t="str">
            <v/>
          </cell>
          <cell r="AX277" t="str">
            <v/>
          </cell>
          <cell r="AY277" t="str">
            <v/>
          </cell>
          <cell r="AZ277" t="str">
            <v/>
          </cell>
          <cell r="BA277" t="str">
            <v/>
          </cell>
          <cell r="BB277" t="str">
            <v/>
          </cell>
          <cell r="BC277" t="str">
            <v/>
          </cell>
          <cell r="BD277" t="str">
            <v/>
          </cell>
          <cell r="BE277" t="str">
            <v/>
          </cell>
          <cell r="BF277" t="str">
            <v/>
          </cell>
          <cell r="BG277" t="str">
            <v/>
          </cell>
          <cell r="BH277" t="str">
            <v/>
          </cell>
          <cell r="BI277" t="str">
            <v/>
          </cell>
          <cell r="BJ277" t="str">
            <v/>
          </cell>
          <cell r="BK277" t="str">
            <v/>
          </cell>
          <cell r="BL277"/>
          <cell r="BM277"/>
          <cell r="BN277" t="str">
            <v/>
          </cell>
          <cell r="BO277" t="str">
            <v/>
          </cell>
          <cell r="BP277" t="str">
            <v/>
          </cell>
          <cell r="BQ277" t="str">
            <v/>
          </cell>
          <cell r="BR277" t="str">
            <v/>
          </cell>
          <cell r="BS277" t="str">
            <v/>
          </cell>
          <cell r="BT277" t="str">
            <v/>
          </cell>
          <cell r="BU277" t="str">
            <v/>
          </cell>
          <cell r="BV277" t="str">
            <v/>
          </cell>
          <cell r="BW277" t="str">
            <v/>
          </cell>
          <cell r="BX277" t="str">
            <v/>
          </cell>
          <cell r="BY277" t="str">
            <v/>
          </cell>
          <cell r="BZ277" t="str">
            <v/>
          </cell>
          <cell r="CA277" t="str">
            <v/>
          </cell>
          <cell r="CB277" t="str">
            <v/>
          </cell>
          <cell r="CC277" t="str">
            <v/>
          </cell>
          <cell r="CD277" t="str">
            <v/>
          </cell>
          <cell r="CE277" t="str">
            <v/>
          </cell>
          <cell r="CF277" t="str">
            <v/>
          </cell>
          <cell r="CG277" t="str">
            <v/>
          </cell>
          <cell r="CH277" t="str">
            <v/>
          </cell>
          <cell r="CI277" t="str">
            <v/>
          </cell>
          <cell r="CJ277" t="str">
            <v/>
          </cell>
          <cell r="CK277" t="str">
            <v/>
          </cell>
          <cell r="CL277" t="str">
            <v/>
          </cell>
          <cell r="CM277" t="str">
            <v/>
          </cell>
          <cell r="CN277" t="str">
            <v/>
          </cell>
          <cell r="CO277" t="str">
            <v/>
          </cell>
          <cell r="CP277" t="str">
            <v/>
          </cell>
          <cell r="CQ277" t="str">
            <v/>
          </cell>
          <cell r="CR277" t="str">
            <v/>
          </cell>
          <cell r="CS277" t="str">
            <v>Nota 1: Este solo es un Análisis de Precios Unitario de referencia. De ser necesario, se debe ajustar a las particularidades de cada proyecto.
Nota 2: Cuando se trate de Análisis de precios unitarios correspondientes a ítems de la propuesta económica apro</v>
          </cell>
          <cell r="CT277" t="str">
            <v>B</v>
          </cell>
        </row>
        <row r="278">
          <cell r="C278" t="str">
            <v>621,7,1</v>
          </cell>
          <cell r="D278" t="str">
            <v>u</v>
          </cell>
          <cell r="E278" t="str">
            <v>PRUEBA DE INTEGRIDAD TIPO ____
(Analizado para prueba tipo de baja deformacion por impacto PIT. Incluye equipos y personal técnico para la ejecución de la prueba)</v>
          </cell>
          <cell r="F278"/>
          <cell r="G278"/>
          <cell r="H278" t="str">
            <v/>
          </cell>
          <cell r="I278" t="str">
            <v/>
          </cell>
          <cell r="J278" t="str">
            <v/>
          </cell>
          <cell r="K278" t="str">
            <v/>
          </cell>
          <cell r="L278" t="str">
            <v/>
          </cell>
          <cell r="M278" t="str">
            <v/>
          </cell>
          <cell r="N278" t="str">
            <v/>
          </cell>
          <cell r="O278" t="str">
            <v/>
          </cell>
          <cell r="P278" t="str">
            <v/>
          </cell>
          <cell r="Q278" t="str">
            <v/>
          </cell>
          <cell r="R278" t="str">
            <v/>
          </cell>
          <cell r="S278" t="str">
            <v/>
          </cell>
          <cell r="T278" t="str">
            <v/>
          </cell>
          <cell r="U278" t="str">
            <v/>
          </cell>
          <cell r="V278" t="str">
            <v/>
          </cell>
          <cell r="W278" t="str">
            <v/>
          </cell>
          <cell r="X278" t="str">
            <v/>
          </cell>
          <cell r="Y278" t="str">
            <v/>
          </cell>
          <cell r="Z278" t="str">
            <v/>
          </cell>
          <cell r="AA278" t="str">
            <v/>
          </cell>
          <cell r="AB278" t="str">
            <v/>
          </cell>
          <cell r="AC278" t="str">
            <v/>
          </cell>
          <cell r="AD278" t="str">
            <v/>
          </cell>
          <cell r="AE278" t="str">
            <v/>
          </cell>
          <cell r="AF278" t="str">
            <v/>
          </cell>
          <cell r="AG278" t="str">
            <v/>
          </cell>
          <cell r="AH278" t="str">
            <v>B0033092</v>
          </cell>
          <cell r="AI278">
            <v>1</v>
          </cell>
          <cell r="AJ278" t="str">
            <v/>
          </cell>
          <cell r="AK278" t="str">
            <v/>
          </cell>
          <cell r="AL278" t="str">
            <v/>
          </cell>
          <cell r="AM278" t="str">
            <v/>
          </cell>
          <cell r="AN278" t="str">
            <v/>
          </cell>
          <cell r="AO278" t="str">
            <v/>
          </cell>
          <cell r="AP278" t="str">
            <v/>
          </cell>
          <cell r="AQ278" t="str">
            <v/>
          </cell>
          <cell r="AR278" t="str">
            <v/>
          </cell>
          <cell r="AS278" t="str">
            <v/>
          </cell>
          <cell r="AT278" t="str">
            <v/>
          </cell>
          <cell r="AU278" t="str">
            <v/>
          </cell>
          <cell r="AV278" t="str">
            <v/>
          </cell>
          <cell r="AW278" t="str">
            <v/>
          </cell>
          <cell r="AX278" t="str">
            <v/>
          </cell>
          <cell r="AY278" t="str">
            <v/>
          </cell>
          <cell r="AZ278" t="str">
            <v/>
          </cell>
          <cell r="BA278" t="str">
            <v/>
          </cell>
          <cell r="BB278" t="str">
            <v/>
          </cell>
          <cell r="BC278" t="str">
            <v/>
          </cell>
          <cell r="BD278" t="str">
            <v/>
          </cell>
          <cell r="BE278" t="str">
            <v/>
          </cell>
          <cell r="BF278" t="str">
            <v/>
          </cell>
          <cell r="BG278" t="str">
            <v/>
          </cell>
          <cell r="BH278" t="str">
            <v/>
          </cell>
          <cell r="BI278" t="str">
            <v/>
          </cell>
          <cell r="BJ278" t="str">
            <v/>
          </cell>
          <cell r="BK278" t="str">
            <v/>
          </cell>
          <cell r="BL278"/>
          <cell r="BM278"/>
          <cell r="BN278" t="str">
            <v/>
          </cell>
          <cell r="BO278" t="str">
            <v/>
          </cell>
          <cell r="BP278" t="str">
            <v/>
          </cell>
          <cell r="BQ278" t="str">
            <v/>
          </cell>
          <cell r="BR278" t="str">
            <v/>
          </cell>
          <cell r="BS278" t="str">
            <v/>
          </cell>
          <cell r="BT278" t="str">
            <v/>
          </cell>
          <cell r="BU278" t="str">
            <v/>
          </cell>
          <cell r="BV278" t="str">
            <v/>
          </cell>
          <cell r="BW278" t="str">
            <v/>
          </cell>
          <cell r="BX278" t="str">
            <v/>
          </cell>
          <cell r="BY278" t="str">
            <v/>
          </cell>
          <cell r="BZ278" t="str">
            <v/>
          </cell>
          <cell r="CA278" t="str">
            <v/>
          </cell>
          <cell r="CB278" t="str">
            <v/>
          </cell>
          <cell r="CC278" t="str">
            <v/>
          </cell>
          <cell r="CD278" t="str">
            <v/>
          </cell>
          <cell r="CE278" t="str">
            <v/>
          </cell>
          <cell r="CF278" t="str">
            <v/>
          </cell>
          <cell r="CG278" t="str">
            <v/>
          </cell>
          <cell r="CH278" t="str">
            <v/>
          </cell>
          <cell r="CI278" t="str">
            <v/>
          </cell>
          <cell r="CJ278" t="str">
            <v/>
          </cell>
          <cell r="CK278" t="str">
            <v/>
          </cell>
          <cell r="CL278" t="str">
            <v/>
          </cell>
          <cell r="CM278" t="str">
            <v/>
          </cell>
          <cell r="CN278" t="str">
            <v/>
          </cell>
          <cell r="CO278" t="str">
            <v/>
          </cell>
          <cell r="CP278" t="str">
            <v/>
          </cell>
          <cell r="CQ278" t="str">
            <v/>
          </cell>
          <cell r="CR278" t="str">
            <v/>
          </cell>
          <cell r="CS278" t="str">
            <v>Nota 1: Este solo es un Análisis de Precios Unitario de referencia. De ser necesario, se debe ajustar a las particularidades de cada proyecto.
Nota 2: Cuando se trate de Análisis de precios unitarios correspondientes a ítems de la propuesta económica apro</v>
          </cell>
          <cell r="CT278" t="str">
            <v>B</v>
          </cell>
        </row>
        <row r="279">
          <cell r="C279" t="str">
            <v>621,7,2</v>
          </cell>
          <cell r="D279" t="str">
            <v>u</v>
          </cell>
          <cell r="E279" t="str">
            <v>PRUEBA DE INTEGRIDAD TIPO ____
(Analizado para ensayos crosshole en pilotes (CST) diametro entre 0,7m y 0,8m con 3 tubos. Incluye equipos y personal técnico para la ejecución de la prueba)</v>
          </cell>
          <cell r="F279"/>
          <cell r="G279"/>
          <cell r="H279" t="str">
            <v/>
          </cell>
          <cell r="I279" t="str">
            <v/>
          </cell>
          <cell r="J279" t="str">
            <v/>
          </cell>
          <cell r="K279" t="str">
            <v/>
          </cell>
          <cell r="L279" t="str">
            <v/>
          </cell>
          <cell r="M279" t="str">
            <v/>
          </cell>
          <cell r="N279" t="str">
            <v/>
          </cell>
          <cell r="O279" t="str">
            <v/>
          </cell>
          <cell r="P279" t="str">
            <v/>
          </cell>
          <cell r="Q279" t="str">
            <v/>
          </cell>
          <cell r="R279" t="str">
            <v/>
          </cell>
          <cell r="S279" t="str">
            <v/>
          </cell>
          <cell r="T279" t="str">
            <v/>
          </cell>
          <cell r="U279" t="str">
            <v/>
          </cell>
          <cell r="V279" t="str">
            <v/>
          </cell>
          <cell r="W279" t="str">
            <v/>
          </cell>
          <cell r="X279" t="str">
            <v/>
          </cell>
          <cell r="Y279" t="str">
            <v/>
          </cell>
          <cell r="Z279" t="str">
            <v/>
          </cell>
          <cell r="AA279" t="str">
            <v/>
          </cell>
          <cell r="AB279" t="str">
            <v/>
          </cell>
          <cell r="AC279" t="str">
            <v/>
          </cell>
          <cell r="AD279" t="str">
            <v/>
          </cell>
          <cell r="AE279" t="str">
            <v/>
          </cell>
          <cell r="AF279" t="str">
            <v/>
          </cell>
          <cell r="AG279" t="str">
            <v/>
          </cell>
          <cell r="AH279" t="str">
            <v>B0033093</v>
          </cell>
          <cell r="AI279">
            <v>1</v>
          </cell>
          <cell r="AJ279" t="str">
            <v/>
          </cell>
          <cell r="AK279" t="str">
            <v/>
          </cell>
          <cell r="AL279" t="str">
            <v/>
          </cell>
          <cell r="AM279" t="str">
            <v/>
          </cell>
          <cell r="AN279" t="str">
            <v/>
          </cell>
          <cell r="AO279" t="str">
            <v/>
          </cell>
          <cell r="AP279" t="str">
            <v/>
          </cell>
          <cell r="AQ279" t="str">
            <v/>
          </cell>
          <cell r="AR279" t="str">
            <v/>
          </cell>
          <cell r="AS279" t="str">
            <v/>
          </cell>
          <cell r="AT279" t="str">
            <v/>
          </cell>
          <cell r="AU279" t="str">
            <v/>
          </cell>
          <cell r="AV279" t="str">
            <v/>
          </cell>
          <cell r="AW279" t="str">
            <v/>
          </cell>
          <cell r="AX279" t="str">
            <v/>
          </cell>
          <cell r="AY279" t="str">
            <v/>
          </cell>
          <cell r="AZ279" t="str">
            <v/>
          </cell>
          <cell r="BA279" t="str">
            <v/>
          </cell>
          <cell r="BB279" t="str">
            <v/>
          </cell>
          <cell r="BC279" t="str">
            <v/>
          </cell>
          <cell r="BD279" t="str">
            <v/>
          </cell>
          <cell r="BE279" t="str">
            <v/>
          </cell>
          <cell r="BF279" t="str">
            <v/>
          </cell>
          <cell r="BG279" t="str">
            <v/>
          </cell>
          <cell r="BH279" t="str">
            <v/>
          </cell>
          <cell r="BI279" t="str">
            <v/>
          </cell>
          <cell r="BJ279" t="str">
            <v/>
          </cell>
          <cell r="BK279" t="str">
            <v/>
          </cell>
          <cell r="BL279"/>
          <cell r="BM279"/>
          <cell r="BN279" t="str">
            <v/>
          </cell>
          <cell r="BO279" t="str">
            <v/>
          </cell>
          <cell r="BP279" t="str">
            <v/>
          </cell>
          <cell r="BQ279" t="str">
            <v/>
          </cell>
          <cell r="BR279" t="str">
            <v/>
          </cell>
          <cell r="BS279" t="str">
            <v/>
          </cell>
          <cell r="BT279" t="str">
            <v/>
          </cell>
          <cell r="BU279" t="str">
            <v/>
          </cell>
          <cell r="BV279" t="str">
            <v/>
          </cell>
          <cell r="BW279" t="str">
            <v/>
          </cell>
          <cell r="BX279" t="str">
            <v/>
          </cell>
          <cell r="BY279" t="str">
            <v/>
          </cell>
          <cell r="BZ279" t="str">
            <v/>
          </cell>
          <cell r="CA279" t="str">
            <v/>
          </cell>
          <cell r="CB279" t="str">
            <v/>
          </cell>
          <cell r="CC279" t="str">
            <v/>
          </cell>
          <cell r="CD279" t="str">
            <v/>
          </cell>
          <cell r="CE279" t="str">
            <v/>
          </cell>
          <cell r="CF279" t="str">
            <v/>
          </cell>
          <cell r="CG279" t="str">
            <v/>
          </cell>
          <cell r="CH279" t="str">
            <v/>
          </cell>
          <cell r="CI279" t="str">
            <v/>
          </cell>
          <cell r="CJ279" t="str">
            <v/>
          </cell>
          <cell r="CK279" t="str">
            <v/>
          </cell>
          <cell r="CL279" t="str">
            <v/>
          </cell>
          <cell r="CM279" t="str">
            <v/>
          </cell>
          <cell r="CN279" t="str">
            <v/>
          </cell>
          <cell r="CO279" t="str">
            <v/>
          </cell>
          <cell r="CP279" t="str">
            <v/>
          </cell>
          <cell r="CQ279" t="str">
            <v/>
          </cell>
          <cell r="CR279" t="str">
            <v/>
          </cell>
          <cell r="CS279" t="str">
            <v>Nota 1: Este solo es un Análisis de Precios Unitario de referencia. De ser necesario, se debe ajustar a las particularidades de cada proyecto.
Nota 2: Cuando se trate de Análisis de precios unitarios correspondientes a ítems de la propuesta económica apro</v>
          </cell>
          <cell r="CT279" t="str">
            <v>B</v>
          </cell>
        </row>
        <row r="280">
          <cell r="C280" t="str">
            <v>621,7,3</v>
          </cell>
          <cell r="D280" t="str">
            <v>u</v>
          </cell>
          <cell r="E280" t="str">
            <v xml:space="preserve">PRUEBA DE INTEGRIDAD TIPO ____
(Analizado para ensayos crosshole en pilotes (CST) diametro entre 1,1m y 1,4m con 4 tubos.  Incluye equipos y personal técnico para la ejecución de la prueba)						</v>
          </cell>
          <cell r="F280"/>
          <cell r="G280"/>
          <cell r="H280" t="str">
            <v/>
          </cell>
          <cell r="I280" t="str">
            <v/>
          </cell>
          <cell r="J280" t="str">
            <v/>
          </cell>
          <cell r="K280" t="str">
            <v/>
          </cell>
          <cell r="L280" t="str">
            <v/>
          </cell>
          <cell r="M280" t="str">
            <v/>
          </cell>
          <cell r="N280" t="str">
            <v/>
          </cell>
          <cell r="O280" t="str">
            <v/>
          </cell>
          <cell r="P280" t="str">
            <v/>
          </cell>
          <cell r="Q280" t="str">
            <v/>
          </cell>
          <cell r="R280" t="str">
            <v/>
          </cell>
          <cell r="S280" t="str">
            <v/>
          </cell>
          <cell r="T280" t="str">
            <v/>
          </cell>
          <cell r="U280" t="str">
            <v/>
          </cell>
          <cell r="V280" t="str">
            <v/>
          </cell>
          <cell r="W280" t="str">
            <v/>
          </cell>
          <cell r="X280" t="str">
            <v/>
          </cell>
          <cell r="Y280" t="str">
            <v/>
          </cell>
          <cell r="Z280" t="str">
            <v/>
          </cell>
          <cell r="AA280" t="str">
            <v/>
          </cell>
          <cell r="AB280" t="str">
            <v/>
          </cell>
          <cell r="AC280" t="str">
            <v/>
          </cell>
          <cell r="AD280" t="str">
            <v/>
          </cell>
          <cell r="AE280" t="str">
            <v/>
          </cell>
          <cell r="AF280" t="str">
            <v/>
          </cell>
          <cell r="AG280" t="str">
            <v/>
          </cell>
          <cell r="AH280" t="str">
            <v>B0033094</v>
          </cell>
          <cell r="AI280">
            <v>1</v>
          </cell>
          <cell r="AJ280" t="str">
            <v/>
          </cell>
          <cell r="AK280" t="str">
            <v/>
          </cell>
          <cell r="AL280" t="str">
            <v/>
          </cell>
          <cell r="AM280" t="str">
            <v/>
          </cell>
          <cell r="AN280" t="str">
            <v/>
          </cell>
          <cell r="AO280" t="str">
            <v/>
          </cell>
          <cell r="AP280" t="str">
            <v/>
          </cell>
          <cell r="AQ280" t="str">
            <v/>
          </cell>
          <cell r="AR280" t="str">
            <v/>
          </cell>
          <cell r="AS280" t="str">
            <v/>
          </cell>
          <cell r="AT280" t="str">
            <v/>
          </cell>
          <cell r="AU280" t="str">
            <v/>
          </cell>
          <cell r="AV280" t="str">
            <v/>
          </cell>
          <cell r="AW280" t="str">
            <v/>
          </cell>
          <cell r="AX280" t="str">
            <v/>
          </cell>
          <cell r="AY280" t="str">
            <v/>
          </cell>
          <cell r="AZ280" t="str">
            <v/>
          </cell>
          <cell r="BA280" t="str">
            <v/>
          </cell>
          <cell r="BB280" t="str">
            <v/>
          </cell>
          <cell r="BC280" t="str">
            <v/>
          </cell>
          <cell r="BD280" t="str">
            <v/>
          </cell>
          <cell r="BE280" t="str">
            <v/>
          </cell>
          <cell r="BF280" t="str">
            <v/>
          </cell>
          <cell r="BG280" t="str">
            <v/>
          </cell>
          <cell r="BH280" t="str">
            <v/>
          </cell>
          <cell r="BI280" t="str">
            <v/>
          </cell>
          <cell r="BJ280" t="str">
            <v/>
          </cell>
          <cell r="BK280" t="str">
            <v/>
          </cell>
          <cell r="BL280"/>
          <cell r="BM280"/>
          <cell r="BN280" t="str">
            <v/>
          </cell>
          <cell r="BO280" t="str">
            <v/>
          </cell>
          <cell r="BP280" t="str">
            <v/>
          </cell>
          <cell r="BQ280" t="str">
            <v/>
          </cell>
          <cell r="BR280" t="str">
            <v/>
          </cell>
          <cell r="BS280" t="str">
            <v/>
          </cell>
          <cell r="BT280" t="str">
            <v/>
          </cell>
          <cell r="BU280" t="str">
            <v/>
          </cell>
          <cell r="BV280" t="str">
            <v/>
          </cell>
          <cell r="BW280" t="str">
            <v/>
          </cell>
          <cell r="BX280" t="str">
            <v/>
          </cell>
          <cell r="BY280" t="str">
            <v/>
          </cell>
          <cell r="BZ280" t="str">
            <v/>
          </cell>
          <cell r="CA280" t="str">
            <v/>
          </cell>
          <cell r="CB280" t="str">
            <v/>
          </cell>
          <cell r="CC280" t="str">
            <v/>
          </cell>
          <cell r="CD280" t="str">
            <v/>
          </cell>
          <cell r="CE280" t="str">
            <v/>
          </cell>
          <cell r="CF280" t="str">
            <v/>
          </cell>
          <cell r="CG280" t="str">
            <v/>
          </cell>
          <cell r="CH280" t="str">
            <v/>
          </cell>
          <cell r="CI280" t="str">
            <v/>
          </cell>
          <cell r="CJ280" t="str">
            <v/>
          </cell>
          <cell r="CK280" t="str">
            <v/>
          </cell>
          <cell r="CL280" t="str">
            <v/>
          </cell>
          <cell r="CM280" t="str">
            <v/>
          </cell>
          <cell r="CN280" t="str">
            <v/>
          </cell>
          <cell r="CO280" t="str">
            <v/>
          </cell>
          <cell r="CP280" t="str">
            <v/>
          </cell>
          <cell r="CQ280" t="str">
            <v/>
          </cell>
          <cell r="CR280" t="str">
            <v/>
          </cell>
          <cell r="CS280" t="str">
            <v>Nota 1: Este solo es un Análisis de Precios Unitario de referencia. De ser necesario, se debe ajustar a las particularidades de cada proyecto.
Nota 2: Cuando se trate de Análisis de precios unitarios correspondientes a ítems de la propuesta económica apro</v>
          </cell>
          <cell r="CT280" t="str">
            <v>B</v>
          </cell>
        </row>
        <row r="281">
          <cell r="C281" t="str">
            <v>621,7,4</v>
          </cell>
          <cell r="D281" t="str">
            <v>u</v>
          </cell>
          <cell r="E281" t="str">
            <v>PRUEBA DE INTEGRIDAD TIPO ____
(Analizado para ensayos crosshole en pilotes (CST) diametro 1,5m con 5 tubos.  Incluye equipos y personal técnico para la ejecución de la prueba)</v>
          </cell>
          <cell r="F281"/>
          <cell r="G281"/>
          <cell r="H281" t="str">
            <v/>
          </cell>
          <cell r="I281" t="str">
            <v/>
          </cell>
          <cell r="J281" t="str">
            <v/>
          </cell>
          <cell r="K281" t="str">
            <v/>
          </cell>
          <cell r="L281" t="str">
            <v/>
          </cell>
          <cell r="M281" t="str">
            <v/>
          </cell>
          <cell r="N281" t="str">
            <v/>
          </cell>
          <cell r="O281" t="str">
            <v/>
          </cell>
          <cell r="P281" t="str">
            <v/>
          </cell>
          <cell r="Q281" t="str">
            <v/>
          </cell>
          <cell r="R281" t="str">
            <v/>
          </cell>
          <cell r="S281" t="str">
            <v/>
          </cell>
          <cell r="T281" t="str">
            <v/>
          </cell>
          <cell r="U281" t="str">
            <v/>
          </cell>
          <cell r="V281" t="str">
            <v/>
          </cell>
          <cell r="W281" t="str">
            <v/>
          </cell>
          <cell r="X281" t="str">
            <v/>
          </cell>
          <cell r="Y281" t="str">
            <v/>
          </cell>
          <cell r="Z281" t="str">
            <v/>
          </cell>
          <cell r="AA281" t="str">
            <v/>
          </cell>
          <cell r="AB281" t="str">
            <v/>
          </cell>
          <cell r="AC281" t="str">
            <v/>
          </cell>
          <cell r="AD281" t="str">
            <v/>
          </cell>
          <cell r="AE281" t="str">
            <v/>
          </cell>
          <cell r="AF281" t="str">
            <v/>
          </cell>
          <cell r="AG281" t="str">
            <v/>
          </cell>
          <cell r="AH281" t="str">
            <v>B0033095</v>
          </cell>
          <cell r="AI281">
            <v>1</v>
          </cell>
          <cell r="AJ281" t="str">
            <v/>
          </cell>
          <cell r="AK281" t="str">
            <v/>
          </cell>
          <cell r="AL281" t="str">
            <v/>
          </cell>
          <cell r="AM281" t="str">
            <v/>
          </cell>
          <cell r="AN281" t="str">
            <v/>
          </cell>
          <cell r="AO281" t="str">
            <v/>
          </cell>
          <cell r="AP281" t="str">
            <v/>
          </cell>
          <cell r="AQ281" t="str">
            <v/>
          </cell>
          <cell r="AR281" t="str">
            <v/>
          </cell>
          <cell r="AS281" t="str">
            <v/>
          </cell>
          <cell r="AT281" t="str">
            <v/>
          </cell>
          <cell r="AU281" t="str">
            <v/>
          </cell>
          <cell r="AV281" t="str">
            <v/>
          </cell>
          <cell r="AW281" t="str">
            <v/>
          </cell>
          <cell r="AX281" t="str">
            <v/>
          </cell>
          <cell r="AY281" t="str">
            <v/>
          </cell>
          <cell r="AZ281" t="str">
            <v/>
          </cell>
          <cell r="BA281" t="str">
            <v/>
          </cell>
          <cell r="BB281" t="str">
            <v/>
          </cell>
          <cell r="BC281" t="str">
            <v/>
          </cell>
          <cell r="BD281" t="str">
            <v/>
          </cell>
          <cell r="BE281" t="str">
            <v/>
          </cell>
          <cell r="BF281" t="str">
            <v/>
          </cell>
          <cell r="BG281" t="str">
            <v/>
          </cell>
          <cell r="BH281" t="str">
            <v/>
          </cell>
          <cell r="BI281" t="str">
            <v/>
          </cell>
          <cell r="BJ281" t="str">
            <v/>
          </cell>
          <cell r="BK281" t="str">
            <v/>
          </cell>
          <cell r="BL281"/>
          <cell r="BM281"/>
          <cell r="BN281" t="str">
            <v/>
          </cell>
          <cell r="BO281" t="str">
            <v/>
          </cell>
          <cell r="BP281" t="str">
            <v/>
          </cell>
          <cell r="BQ281" t="str">
            <v/>
          </cell>
          <cell r="BR281" t="str">
            <v/>
          </cell>
          <cell r="BS281" t="str">
            <v/>
          </cell>
          <cell r="BT281" t="str">
            <v/>
          </cell>
          <cell r="BU281" t="str">
            <v/>
          </cell>
          <cell r="BV281" t="str">
            <v/>
          </cell>
          <cell r="BW281" t="str">
            <v/>
          </cell>
          <cell r="BX281" t="str">
            <v/>
          </cell>
          <cell r="BY281" t="str">
            <v/>
          </cell>
          <cell r="BZ281" t="str">
            <v/>
          </cell>
          <cell r="CA281" t="str">
            <v/>
          </cell>
          <cell r="CB281" t="str">
            <v/>
          </cell>
          <cell r="CC281" t="str">
            <v/>
          </cell>
          <cell r="CD281" t="str">
            <v/>
          </cell>
          <cell r="CE281" t="str">
            <v/>
          </cell>
          <cell r="CF281" t="str">
            <v/>
          </cell>
          <cell r="CG281" t="str">
            <v/>
          </cell>
          <cell r="CH281" t="str">
            <v/>
          </cell>
          <cell r="CI281" t="str">
            <v/>
          </cell>
          <cell r="CJ281" t="str">
            <v/>
          </cell>
          <cell r="CK281" t="str">
            <v/>
          </cell>
          <cell r="CL281" t="str">
            <v/>
          </cell>
          <cell r="CM281" t="str">
            <v/>
          </cell>
          <cell r="CN281" t="str">
            <v/>
          </cell>
          <cell r="CO281" t="str">
            <v/>
          </cell>
          <cell r="CP281" t="str">
            <v/>
          </cell>
          <cell r="CQ281" t="str">
            <v/>
          </cell>
          <cell r="CR281" t="str">
            <v/>
          </cell>
          <cell r="CS281" t="str">
            <v>Nota 1: Este solo es un Análisis de Precios Unitario de referencia. De ser necesario, se debe ajustar a las particularidades de cada proyecto.
Nota 2: Cuando se trate de Análisis de precios unitarios correspondientes a ítems de la propuesta económica apro</v>
          </cell>
          <cell r="CT281" t="str">
            <v>B</v>
          </cell>
        </row>
        <row r="282">
          <cell r="C282" t="str">
            <v>621,8</v>
          </cell>
          <cell r="D282" t="str">
            <v>m3</v>
          </cell>
          <cell r="E282" t="str">
            <v>DESCABECE DE PILOTES
(Retiro del concreto de baja calidad o contaminado en el extremo superior del pilote hasta la cota de diseño. Incluye picado, demolición controlada, limpieza, retiro de escombros y protección del acero expuesto. No incluye la ejecució</v>
          </cell>
          <cell r="F282" t="str">
            <v>HERMENINV</v>
          </cell>
          <cell r="G282">
            <v>0.1</v>
          </cell>
          <cell r="H282" t="str">
            <v>C0010270</v>
          </cell>
          <cell r="I282">
            <v>0.33300000000000002</v>
          </cell>
          <cell r="J282" t="str">
            <v>C0011087</v>
          </cell>
          <cell r="K282">
            <v>0.33300000000000002</v>
          </cell>
          <cell r="L282" t="str">
            <v/>
          </cell>
          <cell r="M282" t="str">
            <v/>
          </cell>
          <cell r="N282" t="str">
            <v/>
          </cell>
          <cell r="O282" t="str">
            <v/>
          </cell>
          <cell r="P282" t="str">
            <v/>
          </cell>
          <cell r="Q282" t="str">
            <v/>
          </cell>
          <cell r="R282" t="str">
            <v/>
          </cell>
          <cell r="S282" t="str">
            <v/>
          </cell>
          <cell r="T282" t="str">
            <v/>
          </cell>
          <cell r="U282" t="str">
            <v/>
          </cell>
          <cell r="V282" t="str">
            <v/>
          </cell>
          <cell r="W282" t="str">
            <v/>
          </cell>
          <cell r="X282" t="str">
            <v/>
          </cell>
          <cell r="Y282" t="str">
            <v/>
          </cell>
          <cell r="Z282" t="str">
            <v/>
          </cell>
          <cell r="AA282" t="str">
            <v/>
          </cell>
          <cell r="AB282" t="str">
            <v/>
          </cell>
          <cell r="AC282" t="str">
            <v/>
          </cell>
          <cell r="AD282" t="str">
            <v/>
          </cell>
          <cell r="AE282" t="str">
            <v/>
          </cell>
          <cell r="AF282" t="str">
            <v/>
          </cell>
          <cell r="AG282" t="str">
            <v/>
          </cell>
          <cell r="AH282" t="str">
            <v>B0013790</v>
          </cell>
          <cell r="AI282">
            <v>1.4</v>
          </cell>
          <cell r="AJ282" t="str">
            <v/>
          </cell>
          <cell r="AK282" t="str">
            <v/>
          </cell>
          <cell r="AL282" t="str">
            <v/>
          </cell>
          <cell r="AM282" t="str">
            <v/>
          </cell>
          <cell r="AN282" t="str">
            <v/>
          </cell>
          <cell r="AO282" t="str">
            <v/>
          </cell>
          <cell r="AP282" t="str">
            <v/>
          </cell>
          <cell r="AQ282" t="str">
            <v/>
          </cell>
          <cell r="AR282" t="str">
            <v/>
          </cell>
          <cell r="AS282" t="str">
            <v/>
          </cell>
          <cell r="AT282" t="str">
            <v/>
          </cell>
          <cell r="AU282" t="str">
            <v/>
          </cell>
          <cell r="AV282" t="str">
            <v/>
          </cell>
          <cell r="AW282" t="str">
            <v/>
          </cell>
          <cell r="AX282" t="str">
            <v/>
          </cell>
          <cell r="AY282" t="str">
            <v/>
          </cell>
          <cell r="AZ282" t="str">
            <v/>
          </cell>
          <cell r="BA282" t="str">
            <v/>
          </cell>
          <cell r="BB282" t="str">
            <v/>
          </cell>
          <cell r="BC282" t="str">
            <v/>
          </cell>
          <cell r="BD282" t="str">
            <v/>
          </cell>
          <cell r="BE282" t="str">
            <v/>
          </cell>
          <cell r="BF282" t="str">
            <v/>
          </cell>
          <cell r="BG282" t="str">
            <v/>
          </cell>
          <cell r="BH282" t="str">
            <v/>
          </cell>
          <cell r="BI282" t="str">
            <v/>
          </cell>
          <cell r="BJ282" t="str">
            <v/>
          </cell>
          <cell r="BK282" t="str">
            <v/>
          </cell>
          <cell r="BL282"/>
          <cell r="BM282"/>
          <cell r="BN282" t="str">
            <v>T0010032</v>
          </cell>
          <cell r="BO282">
            <v>1.4</v>
          </cell>
          <cell r="BP282" t="str">
            <v/>
          </cell>
          <cell r="BQ282" t="str">
            <v/>
          </cell>
          <cell r="BR282" t="str">
            <v/>
          </cell>
          <cell r="BS282" t="str">
            <v/>
          </cell>
          <cell r="BT282" t="str">
            <v/>
          </cell>
          <cell r="BU282" t="str">
            <v/>
          </cell>
          <cell r="BV282" t="str">
            <v/>
          </cell>
          <cell r="BW282" t="str">
            <v/>
          </cell>
          <cell r="BX282" t="str">
            <v>A0040010</v>
          </cell>
          <cell r="BY282">
            <v>24</v>
          </cell>
          <cell r="BZ282" t="str">
            <v>A0030010</v>
          </cell>
          <cell r="CA282">
            <v>24</v>
          </cell>
          <cell r="CB282" t="str">
            <v/>
          </cell>
          <cell r="CC282" t="str">
            <v/>
          </cell>
          <cell r="CD282" t="str">
            <v/>
          </cell>
          <cell r="CE282" t="str">
            <v/>
          </cell>
          <cell r="CF282" t="str">
            <v/>
          </cell>
          <cell r="CG282" t="str">
            <v/>
          </cell>
          <cell r="CH282" t="str">
            <v/>
          </cell>
          <cell r="CI282" t="str">
            <v/>
          </cell>
          <cell r="CJ282" t="str">
            <v/>
          </cell>
          <cell r="CK282" t="str">
            <v/>
          </cell>
          <cell r="CL282" t="str">
            <v/>
          </cell>
          <cell r="CM282" t="str">
            <v/>
          </cell>
          <cell r="CN282" t="str">
            <v/>
          </cell>
          <cell r="CO282" t="str">
            <v/>
          </cell>
          <cell r="CP282" t="str">
            <v/>
          </cell>
          <cell r="CQ282" t="str">
            <v/>
          </cell>
          <cell r="CR282" t="str">
            <v/>
          </cell>
          <cell r="CS282" t="str">
            <v>Nota 1: Este solo es un Análisis de Precios Unitario de referencia. De ser necesario, se debe ajustar a las particularidades de cada proyecto.
Nota 2: Cuando se trate de Análisis de precios unitarios correspondientes a ítems de la propuesta económica apro</v>
          </cell>
          <cell r="CT282" t="str">
            <v>A</v>
          </cell>
        </row>
        <row r="283">
          <cell r="C283" t="str">
            <v>622,1</v>
          </cell>
          <cell r="D283" t="str">
            <v>m2</v>
          </cell>
          <cell r="E283" t="str">
            <v>TABLESTACADO DE MADERA
(Suministro e instalación de tablestacado provisional en madera, conformado por tablestacas aserradas, parales rollizos de 5” y 4,5 m, amarres con alambre calibre 18 y guía de hincado. Incluye hincado mecánico, nivelación, alineació</v>
          </cell>
          <cell r="F283" t="str">
            <v>HERMENINV</v>
          </cell>
          <cell r="G283">
            <v>0.1</v>
          </cell>
          <cell r="H283" t="str">
            <v>C0011122</v>
          </cell>
          <cell r="I283">
            <v>0.1</v>
          </cell>
          <cell r="J283" t="str">
            <v/>
          </cell>
          <cell r="K283" t="str">
            <v/>
          </cell>
          <cell r="L283" t="str">
            <v/>
          </cell>
          <cell r="M283" t="str">
            <v/>
          </cell>
          <cell r="N283" t="str">
            <v/>
          </cell>
          <cell r="O283" t="str">
            <v/>
          </cell>
          <cell r="P283" t="str">
            <v/>
          </cell>
          <cell r="Q283" t="str">
            <v/>
          </cell>
          <cell r="R283" t="str">
            <v/>
          </cell>
          <cell r="S283" t="str">
            <v/>
          </cell>
          <cell r="T283" t="str">
            <v/>
          </cell>
          <cell r="U283" t="str">
            <v/>
          </cell>
          <cell r="V283" t="str">
            <v/>
          </cell>
          <cell r="W283" t="str">
            <v/>
          </cell>
          <cell r="X283" t="str">
            <v/>
          </cell>
          <cell r="Y283" t="str">
            <v/>
          </cell>
          <cell r="Z283" t="str">
            <v/>
          </cell>
          <cell r="AA283" t="str">
            <v/>
          </cell>
          <cell r="AB283" t="str">
            <v/>
          </cell>
          <cell r="AC283" t="str">
            <v/>
          </cell>
          <cell r="AD283" t="str">
            <v/>
          </cell>
          <cell r="AE283" t="str">
            <v/>
          </cell>
          <cell r="AF283" t="str">
            <v/>
          </cell>
          <cell r="AG283" t="str">
            <v/>
          </cell>
          <cell r="AH283" t="str">
            <v>B0014660</v>
          </cell>
          <cell r="AI283">
            <v>0.45</v>
          </cell>
          <cell r="AJ283" t="str">
            <v>B0015060</v>
          </cell>
          <cell r="AK283">
            <v>1.333</v>
          </cell>
          <cell r="AL283" t="str">
            <v>B0073230</v>
          </cell>
          <cell r="AM283">
            <v>1</v>
          </cell>
          <cell r="AN283" t="str">
            <v>B0033277</v>
          </cell>
          <cell r="AO283">
            <v>0.25</v>
          </cell>
          <cell r="AP283" t="str">
            <v/>
          </cell>
          <cell r="AQ283" t="str">
            <v/>
          </cell>
          <cell r="AR283" t="str">
            <v/>
          </cell>
          <cell r="AS283" t="str">
            <v/>
          </cell>
          <cell r="AT283" t="str">
            <v/>
          </cell>
          <cell r="AU283" t="str">
            <v/>
          </cell>
          <cell r="AV283" t="str">
            <v/>
          </cell>
          <cell r="AW283" t="str">
            <v/>
          </cell>
          <cell r="AX283" t="str">
            <v/>
          </cell>
          <cell r="AY283" t="str">
            <v/>
          </cell>
          <cell r="AZ283" t="str">
            <v/>
          </cell>
          <cell r="BA283" t="str">
            <v/>
          </cell>
          <cell r="BB283" t="str">
            <v/>
          </cell>
          <cell r="BC283" t="str">
            <v/>
          </cell>
          <cell r="BD283" t="str">
            <v/>
          </cell>
          <cell r="BE283" t="str">
            <v/>
          </cell>
          <cell r="BF283" t="str">
            <v/>
          </cell>
          <cell r="BG283" t="str">
            <v/>
          </cell>
          <cell r="BH283" t="str">
            <v/>
          </cell>
          <cell r="BI283" t="str">
            <v/>
          </cell>
          <cell r="BJ283" t="str">
            <v/>
          </cell>
          <cell r="BK283" t="str">
            <v/>
          </cell>
          <cell r="BL283"/>
          <cell r="BM283"/>
          <cell r="BN283" t="str">
            <v/>
          </cell>
          <cell r="BO283" t="str">
            <v/>
          </cell>
          <cell r="BP283" t="str">
            <v/>
          </cell>
          <cell r="BQ283" t="str">
            <v/>
          </cell>
          <cell r="BR283" t="str">
            <v/>
          </cell>
          <cell r="BS283" t="str">
            <v/>
          </cell>
          <cell r="BT283" t="str">
            <v/>
          </cell>
          <cell r="BU283" t="str">
            <v/>
          </cell>
          <cell r="BV283" t="str">
            <v/>
          </cell>
          <cell r="BW283" t="str">
            <v/>
          </cell>
          <cell r="BX283" t="str">
            <v>A0030030</v>
          </cell>
          <cell r="BY283">
            <v>80</v>
          </cell>
          <cell r="BZ283" t="str">
            <v>A0040010</v>
          </cell>
          <cell r="CA283">
            <v>80</v>
          </cell>
          <cell r="CB283" t="str">
            <v/>
          </cell>
          <cell r="CC283" t="str">
            <v/>
          </cell>
          <cell r="CD283" t="str">
            <v/>
          </cell>
          <cell r="CE283" t="str">
            <v/>
          </cell>
          <cell r="CF283" t="str">
            <v/>
          </cell>
          <cell r="CG283" t="str">
            <v/>
          </cell>
          <cell r="CH283" t="str">
            <v/>
          </cell>
          <cell r="CI283" t="str">
            <v/>
          </cell>
          <cell r="CJ283" t="str">
            <v/>
          </cell>
          <cell r="CK283" t="str">
            <v/>
          </cell>
          <cell r="CL283" t="str">
            <v/>
          </cell>
          <cell r="CM283" t="str">
            <v/>
          </cell>
          <cell r="CN283" t="str">
            <v/>
          </cell>
          <cell r="CO283" t="str">
            <v/>
          </cell>
          <cell r="CP283" t="str">
            <v/>
          </cell>
          <cell r="CQ283" t="str">
            <v/>
          </cell>
          <cell r="CR283" t="str">
            <v/>
          </cell>
          <cell r="CS283" t="str">
            <v>Nota 1: Este solo es un Análisis de Precios Unitario de referencia. De ser necesario, se debe ajustar a las particularidades de cada proyecto.
Nota 2: Cuando se trate de Análisis de precios unitarios correspondientes a ítems de la propuesta económica apro</v>
          </cell>
          <cell r="CT283" t="str">
            <v>A</v>
          </cell>
        </row>
        <row r="284">
          <cell r="C284" t="str">
            <v>622,2</v>
          </cell>
          <cell r="D284" t="str">
            <v>m2</v>
          </cell>
          <cell r="E284" t="str">
            <v>TABLESTACADO METÁLICO
(Suministro, armado y hincado de tablestacado metálico con rieles de acero estructural grado 36, soldadura tipo 7018, tornillos de unión de 12 mm y guía de hincado. Incluye alineación y hincado mecánico.)</v>
          </cell>
          <cell r="F284" t="str">
            <v>HERMENINV</v>
          </cell>
          <cell r="G284">
            <v>0.1</v>
          </cell>
          <cell r="H284" t="str">
            <v>C0010380</v>
          </cell>
          <cell r="I284">
            <v>0.2</v>
          </cell>
          <cell r="J284" t="str">
            <v>C0011122</v>
          </cell>
          <cell r="K284">
            <v>0.2</v>
          </cell>
          <cell r="L284" t="str">
            <v/>
          </cell>
          <cell r="M284" t="str">
            <v/>
          </cell>
          <cell r="N284" t="str">
            <v/>
          </cell>
          <cell r="O284" t="str">
            <v/>
          </cell>
          <cell r="P284" t="str">
            <v/>
          </cell>
          <cell r="Q284" t="str">
            <v/>
          </cell>
          <cell r="R284" t="str">
            <v/>
          </cell>
          <cell r="S284" t="str">
            <v/>
          </cell>
          <cell r="T284" t="str">
            <v/>
          </cell>
          <cell r="U284" t="str">
            <v/>
          </cell>
          <cell r="V284" t="str">
            <v/>
          </cell>
          <cell r="W284" t="str">
            <v/>
          </cell>
          <cell r="X284" t="str">
            <v/>
          </cell>
          <cell r="Y284" t="str">
            <v/>
          </cell>
          <cell r="Z284" t="str">
            <v/>
          </cell>
          <cell r="AA284" t="str">
            <v/>
          </cell>
          <cell r="AB284" t="str">
            <v/>
          </cell>
          <cell r="AC284" t="str">
            <v/>
          </cell>
          <cell r="AD284" t="str">
            <v/>
          </cell>
          <cell r="AE284" t="str">
            <v/>
          </cell>
          <cell r="AF284" t="str">
            <v/>
          </cell>
          <cell r="AG284" t="str">
            <v/>
          </cell>
          <cell r="AH284" t="str">
            <v>B0015010</v>
          </cell>
          <cell r="AI284">
            <v>4.6499999999999995</v>
          </cell>
          <cell r="AJ284" t="str">
            <v>B0015080</v>
          </cell>
          <cell r="AK284">
            <v>0.45</v>
          </cell>
          <cell r="AL284" t="str">
            <v>B0015141</v>
          </cell>
          <cell r="AM284">
            <v>4</v>
          </cell>
          <cell r="AN284" t="str">
            <v>B0033277</v>
          </cell>
          <cell r="AO284">
            <v>0.25</v>
          </cell>
          <cell r="AP284" t="str">
            <v/>
          </cell>
          <cell r="AQ284" t="str">
            <v/>
          </cell>
          <cell r="AR284" t="str">
            <v/>
          </cell>
          <cell r="AS284" t="str">
            <v/>
          </cell>
          <cell r="AT284" t="str">
            <v/>
          </cell>
          <cell r="AU284" t="str">
            <v/>
          </cell>
          <cell r="AV284" t="str">
            <v/>
          </cell>
          <cell r="AW284" t="str">
            <v/>
          </cell>
          <cell r="AX284" t="str">
            <v/>
          </cell>
          <cell r="AY284" t="str">
            <v/>
          </cell>
          <cell r="AZ284" t="str">
            <v/>
          </cell>
          <cell r="BA284" t="str">
            <v/>
          </cell>
          <cell r="BB284" t="str">
            <v/>
          </cell>
          <cell r="BC284" t="str">
            <v/>
          </cell>
          <cell r="BD284" t="str">
            <v/>
          </cell>
          <cell r="BE284" t="str">
            <v/>
          </cell>
          <cell r="BF284" t="str">
            <v/>
          </cell>
          <cell r="BG284" t="str">
            <v/>
          </cell>
          <cell r="BH284" t="str">
            <v/>
          </cell>
          <cell r="BI284" t="str">
            <v/>
          </cell>
          <cell r="BJ284" t="str">
            <v/>
          </cell>
          <cell r="BK284" t="str">
            <v/>
          </cell>
          <cell r="BL284"/>
          <cell r="BM284"/>
          <cell r="BN284" t="str">
            <v/>
          </cell>
          <cell r="BO284" t="str">
            <v/>
          </cell>
          <cell r="BP284" t="str">
            <v/>
          </cell>
          <cell r="BQ284" t="str">
            <v/>
          </cell>
          <cell r="BR284" t="str">
            <v/>
          </cell>
          <cell r="BS284" t="str">
            <v/>
          </cell>
          <cell r="BT284" t="str">
            <v/>
          </cell>
          <cell r="BU284" t="str">
            <v/>
          </cell>
          <cell r="BV284" t="str">
            <v/>
          </cell>
          <cell r="BW284" t="str">
            <v/>
          </cell>
          <cell r="BX284" t="str">
            <v>A0030020</v>
          </cell>
          <cell r="BY284">
            <v>40</v>
          </cell>
          <cell r="BZ284" t="str">
            <v>A0080010</v>
          </cell>
          <cell r="CA284">
            <v>40</v>
          </cell>
          <cell r="CB284" t="str">
            <v>A0040010</v>
          </cell>
          <cell r="CC284">
            <v>40</v>
          </cell>
          <cell r="CD284" t="str">
            <v/>
          </cell>
          <cell r="CE284" t="str">
            <v/>
          </cell>
          <cell r="CF284" t="str">
            <v/>
          </cell>
          <cell r="CG284" t="str">
            <v/>
          </cell>
          <cell r="CH284" t="str">
            <v/>
          </cell>
          <cell r="CI284" t="str">
            <v/>
          </cell>
          <cell r="CJ284" t="str">
            <v/>
          </cell>
          <cell r="CK284" t="str">
            <v/>
          </cell>
          <cell r="CL284" t="str">
            <v/>
          </cell>
          <cell r="CM284" t="str">
            <v/>
          </cell>
          <cell r="CN284" t="str">
            <v/>
          </cell>
          <cell r="CO284" t="str">
            <v/>
          </cell>
          <cell r="CP284" t="str">
            <v/>
          </cell>
          <cell r="CQ284" t="str">
            <v/>
          </cell>
          <cell r="CR284" t="str">
            <v/>
          </cell>
          <cell r="CS284" t="str">
            <v>Nota 1: Este solo es un Análisis de Precios Unitario de referencia. De ser necesario, se debe ajustar a las particularidades de cada proyecto.
Nota 2: Cuando se trate de Análisis de precios unitarios correspondientes a ítems de la propuesta económica apro</v>
          </cell>
          <cell r="CT284" t="str">
            <v>A</v>
          </cell>
        </row>
        <row r="285">
          <cell r="C285" t="str">
            <v>622,3</v>
          </cell>
          <cell r="D285" t="str">
            <v>m2</v>
          </cell>
          <cell r="E285" t="str">
            <v>TABLESTACADO DE CONCRETO REFORZADO
(Análisis aplicado para la Construcción de tablestacado en concreto reforzado, vaciado en sitio incluyendo formaleta metálica, acero de refuerzo, concreto estructural de 28 MPa, vibrado, curado, desmolde, alineación y gu</v>
          </cell>
          <cell r="F285" t="str">
            <v>HERMENINV</v>
          </cell>
          <cell r="G285">
            <v>0.1</v>
          </cell>
          <cell r="H285" t="str">
            <v>C0010651</v>
          </cell>
          <cell r="I285">
            <v>0.5</v>
          </cell>
          <cell r="J285" t="str">
            <v/>
          </cell>
          <cell r="K285" t="str">
            <v/>
          </cell>
          <cell r="L285" t="str">
            <v/>
          </cell>
          <cell r="M285" t="str">
            <v/>
          </cell>
          <cell r="N285" t="str">
            <v/>
          </cell>
          <cell r="O285" t="str">
            <v/>
          </cell>
          <cell r="P285" t="str">
            <v/>
          </cell>
          <cell r="Q285" t="str">
            <v/>
          </cell>
          <cell r="R285" t="str">
            <v/>
          </cell>
          <cell r="S285" t="str">
            <v/>
          </cell>
          <cell r="T285" t="str">
            <v/>
          </cell>
          <cell r="U285" t="str">
            <v/>
          </cell>
          <cell r="V285" t="str">
            <v/>
          </cell>
          <cell r="W285" t="str">
            <v/>
          </cell>
          <cell r="X285" t="str">
            <v/>
          </cell>
          <cell r="Y285" t="str">
            <v/>
          </cell>
          <cell r="Z285" t="str">
            <v/>
          </cell>
          <cell r="AA285" t="str">
            <v/>
          </cell>
          <cell r="AB285" t="str">
            <v/>
          </cell>
          <cell r="AC285" t="str">
            <v/>
          </cell>
          <cell r="AD285" t="str">
            <v/>
          </cell>
          <cell r="AE285" t="str">
            <v/>
          </cell>
          <cell r="AF285" t="str">
            <v/>
          </cell>
          <cell r="AG285" t="str">
            <v/>
          </cell>
          <cell r="AH285" t="str">
            <v>B0020003</v>
          </cell>
          <cell r="AI285">
            <v>20</v>
          </cell>
          <cell r="AJ285" t="str">
            <v>B0123620</v>
          </cell>
          <cell r="AK285">
            <v>0.35</v>
          </cell>
          <cell r="AL285" t="str">
            <v>B021005</v>
          </cell>
          <cell r="AM285">
            <v>2</v>
          </cell>
          <cell r="AN285" t="str">
            <v>B0033277</v>
          </cell>
          <cell r="AO285">
            <v>0.25</v>
          </cell>
          <cell r="AP285" t="str">
            <v/>
          </cell>
          <cell r="AQ285" t="str">
            <v/>
          </cell>
          <cell r="AR285" t="str">
            <v/>
          </cell>
          <cell r="AS285" t="str">
            <v/>
          </cell>
          <cell r="AT285" t="str">
            <v/>
          </cell>
          <cell r="AU285" t="str">
            <v/>
          </cell>
          <cell r="AV285" t="str">
            <v/>
          </cell>
          <cell r="AW285" t="str">
            <v/>
          </cell>
          <cell r="AX285" t="str">
            <v/>
          </cell>
          <cell r="AY285" t="str">
            <v/>
          </cell>
          <cell r="AZ285" t="str">
            <v/>
          </cell>
          <cell r="BA285" t="str">
            <v/>
          </cell>
          <cell r="BB285" t="str">
            <v/>
          </cell>
          <cell r="BC285" t="str">
            <v/>
          </cell>
          <cell r="BD285" t="str">
            <v/>
          </cell>
          <cell r="BE285" t="str">
            <v/>
          </cell>
          <cell r="BF285" t="str">
            <v/>
          </cell>
          <cell r="BG285" t="str">
            <v/>
          </cell>
          <cell r="BH285" t="str">
            <v/>
          </cell>
          <cell r="BI285" t="str">
            <v/>
          </cell>
          <cell r="BJ285" t="str">
            <v/>
          </cell>
          <cell r="BK285" t="str">
            <v/>
          </cell>
          <cell r="BL285"/>
          <cell r="BM285"/>
          <cell r="BN285" t="str">
            <v>T0010009</v>
          </cell>
          <cell r="BO285">
            <v>0.35</v>
          </cell>
          <cell r="BP285" t="str">
            <v/>
          </cell>
          <cell r="BQ285" t="str">
            <v/>
          </cell>
          <cell r="BR285" t="str">
            <v/>
          </cell>
          <cell r="BS285" t="str">
            <v/>
          </cell>
          <cell r="BT285" t="str">
            <v/>
          </cell>
          <cell r="BU285" t="str">
            <v/>
          </cell>
          <cell r="BV285" t="str">
            <v/>
          </cell>
          <cell r="BW285" t="str">
            <v/>
          </cell>
          <cell r="BX285" t="str">
            <v>A0030050</v>
          </cell>
          <cell r="BY285">
            <v>16</v>
          </cell>
          <cell r="BZ285" t="str">
            <v>A0040010</v>
          </cell>
          <cell r="CA285">
            <v>16</v>
          </cell>
          <cell r="CB285" t="str">
            <v/>
          </cell>
          <cell r="CC285" t="str">
            <v/>
          </cell>
          <cell r="CD285" t="str">
            <v/>
          </cell>
          <cell r="CE285" t="str">
            <v/>
          </cell>
          <cell r="CF285" t="str">
            <v/>
          </cell>
          <cell r="CG285" t="str">
            <v/>
          </cell>
          <cell r="CH285" t="str">
            <v/>
          </cell>
          <cell r="CI285" t="str">
            <v/>
          </cell>
          <cell r="CJ285" t="str">
            <v/>
          </cell>
          <cell r="CK285" t="str">
            <v/>
          </cell>
          <cell r="CL285" t="str">
            <v/>
          </cell>
          <cell r="CM285" t="str">
            <v/>
          </cell>
          <cell r="CN285" t="str">
            <v/>
          </cell>
          <cell r="CO285" t="str">
            <v/>
          </cell>
          <cell r="CP285" t="str">
            <v/>
          </cell>
          <cell r="CQ285" t="str">
            <v/>
          </cell>
          <cell r="CR285" t="str">
            <v/>
          </cell>
          <cell r="CS285" t="str">
            <v>Nota 1: Este solo es un Análisis de Precios Unitario de referencia. De ser necesario, se debe ajustar a las particularidades de cada proyecto.
Nota 2: Cuando se trate de Análisis de precios unitarios correspondientes a ítems de la propuesta económica apro</v>
          </cell>
          <cell r="CT285" t="str">
            <v>A</v>
          </cell>
        </row>
        <row r="286">
          <cell r="C286" t="str">
            <v>622,4</v>
          </cell>
          <cell r="D286" t="str">
            <v>m2</v>
          </cell>
          <cell r="E286" t="str">
            <v>TABLESTACADO DE CONCRETO PREESFORZADO
Análisis aplicado a la ejecución en sitio de tablestacado de concreto preesforzado, con acero tipo PDR-60 y torones de media o cinco octavos de pulgada, concreto estructural de 35 MPa e inyección de lechada en ductos.</v>
          </cell>
          <cell r="F286" t="str">
            <v>HERMENINV</v>
          </cell>
          <cell r="G286">
            <v>0.1</v>
          </cell>
          <cell r="H286" t="str">
            <v>C0010651</v>
          </cell>
          <cell r="I286">
            <v>0.5</v>
          </cell>
          <cell r="J286" t="str">
            <v/>
          </cell>
          <cell r="K286" t="str">
            <v/>
          </cell>
          <cell r="L286" t="str">
            <v/>
          </cell>
          <cell r="M286" t="str">
            <v/>
          </cell>
          <cell r="N286" t="str">
            <v/>
          </cell>
          <cell r="O286" t="str">
            <v/>
          </cell>
          <cell r="P286" t="str">
            <v/>
          </cell>
          <cell r="Q286" t="str">
            <v/>
          </cell>
          <cell r="R286" t="str">
            <v/>
          </cell>
          <cell r="S286" t="str">
            <v/>
          </cell>
          <cell r="T286" t="str">
            <v/>
          </cell>
          <cell r="U286" t="str">
            <v/>
          </cell>
          <cell r="V286" t="str">
            <v/>
          </cell>
          <cell r="W286" t="str">
            <v/>
          </cell>
          <cell r="X286" t="str">
            <v/>
          </cell>
          <cell r="Y286" t="str">
            <v/>
          </cell>
          <cell r="Z286" t="str">
            <v/>
          </cell>
          <cell r="AA286" t="str">
            <v/>
          </cell>
          <cell r="AB286" t="str">
            <v/>
          </cell>
          <cell r="AC286" t="str">
            <v/>
          </cell>
          <cell r="AD286" t="str">
            <v/>
          </cell>
          <cell r="AE286" t="str">
            <v/>
          </cell>
          <cell r="AF286" t="str">
            <v/>
          </cell>
          <cell r="AG286" t="str">
            <v/>
          </cell>
          <cell r="AH286" t="str">
            <v>B0020003</v>
          </cell>
          <cell r="AI286">
            <v>10.99</v>
          </cell>
          <cell r="AJ286" t="str">
            <v>B0123630</v>
          </cell>
          <cell r="AK286">
            <v>0.35</v>
          </cell>
          <cell r="AL286" t="str">
            <v>B0015150</v>
          </cell>
          <cell r="AM286">
            <v>21.98</v>
          </cell>
          <cell r="AN286" t="str">
            <v>B0014210</v>
          </cell>
          <cell r="AO286">
            <v>9.5</v>
          </cell>
          <cell r="AP286" t="str">
            <v>B021005</v>
          </cell>
          <cell r="AQ286">
            <v>2</v>
          </cell>
          <cell r="AR286" t="str">
            <v>B0033277</v>
          </cell>
          <cell r="AS286">
            <v>0.25</v>
          </cell>
          <cell r="AT286" t="str">
            <v/>
          </cell>
          <cell r="AU286" t="str">
            <v/>
          </cell>
          <cell r="AV286" t="str">
            <v/>
          </cell>
          <cell r="AW286" t="str">
            <v/>
          </cell>
          <cell r="AX286" t="str">
            <v/>
          </cell>
          <cell r="AY286" t="str">
            <v/>
          </cell>
          <cell r="AZ286" t="str">
            <v/>
          </cell>
          <cell r="BA286" t="str">
            <v/>
          </cell>
          <cell r="BB286" t="str">
            <v/>
          </cell>
          <cell r="BC286" t="str">
            <v/>
          </cell>
          <cell r="BD286" t="str">
            <v/>
          </cell>
          <cell r="BE286" t="str">
            <v/>
          </cell>
          <cell r="BF286" t="str">
            <v/>
          </cell>
          <cell r="BG286" t="str">
            <v/>
          </cell>
          <cell r="BH286" t="str">
            <v/>
          </cell>
          <cell r="BI286" t="str">
            <v/>
          </cell>
          <cell r="BJ286" t="str">
            <v/>
          </cell>
          <cell r="BK286" t="str">
            <v/>
          </cell>
          <cell r="BL286"/>
          <cell r="BM286"/>
          <cell r="BN286" t="str">
            <v>T0010009</v>
          </cell>
          <cell r="BO286">
            <v>0.35</v>
          </cell>
          <cell r="BP286" t="str">
            <v/>
          </cell>
          <cell r="BQ286" t="str">
            <v/>
          </cell>
          <cell r="BR286" t="str">
            <v/>
          </cell>
          <cell r="BS286" t="str">
            <v/>
          </cell>
          <cell r="BT286" t="str">
            <v/>
          </cell>
          <cell r="BU286" t="str">
            <v/>
          </cell>
          <cell r="BV286" t="str">
            <v/>
          </cell>
          <cell r="BW286" t="str">
            <v/>
          </cell>
          <cell r="BX286" t="str">
            <v>A0030050</v>
          </cell>
          <cell r="BY286">
            <v>16</v>
          </cell>
          <cell r="BZ286" t="str">
            <v>A0040010</v>
          </cell>
          <cell r="CA286">
            <v>16</v>
          </cell>
          <cell r="CB286" t="str">
            <v/>
          </cell>
          <cell r="CC286" t="str">
            <v/>
          </cell>
          <cell r="CD286" t="str">
            <v/>
          </cell>
          <cell r="CE286" t="str">
            <v/>
          </cell>
          <cell r="CF286" t="str">
            <v/>
          </cell>
          <cell r="CG286" t="str">
            <v/>
          </cell>
          <cell r="CH286" t="str">
            <v/>
          </cell>
          <cell r="CI286" t="str">
            <v/>
          </cell>
          <cell r="CJ286" t="str">
            <v/>
          </cell>
          <cell r="CK286" t="str">
            <v/>
          </cell>
          <cell r="CL286" t="str">
            <v/>
          </cell>
          <cell r="CM286" t="str">
            <v/>
          </cell>
          <cell r="CN286" t="str">
            <v/>
          </cell>
          <cell r="CO286" t="str">
            <v/>
          </cell>
          <cell r="CP286" t="str">
            <v/>
          </cell>
          <cell r="CQ286" t="str">
            <v/>
          </cell>
          <cell r="CR286" t="str">
            <v/>
          </cell>
          <cell r="CS286" t="str">
            <v>Nota 1: Este solo es un Análisis de Precios Unitario de referencia. De ser necesario, se debe ajustar a las particularidades de cada proyecto.
Nota 2: Cuando se trate de Análisis de precios unitarios correspondientes a ítems de la propuesta económica apro</v>
          </cell>
          <cell r="CT286" t="str">
            <v>A</v>
          </cell>
        </row>
        <row r="287">
          <cell r="C287" t="str">
            <v>622,5,1</v>
          </cell>
          <cell r="D287" t="str">
            <v>m</v>
          </cell>
          <cell r="E287" t="str">
            <v>CORTE DEL EXTREMO SUPERIOR DEL ELEMENTO
(Aplicable al corte del extremo superior de tablestacas metálicas tipo riel, mediante equipo de oxicorte, con acabado de superficie conforme a la alineación y altura de diseño. Actividad posterior a la hinca, requer</v>
          </cell>
          <cell r="F287" t="str">
            <v>HERMENINV</v>
          </cell>
          <cell r="G287">
            <v>0.1</v>
          </cell>
          <cell r="H287" t="str">
            <v>C0010330</v>
          </cell>
          <cell r="I287">
            <v>0.88495575221238942</v>
          </cell>
          <cell r="J287" t="str">
            <v>C0010854</v>
          </cell>
          <cell r="K287">
            <v>0.88495575221238942</v>
          </cell>
          <cell r="L287" t="str">
            <v>C0011106</v>
          </cell>
          <cell r="M287">
            <v>0.88495575221238942</v>
          </cell>
          <cell r="N287" t="str">
            <v>C0010680</v>
          </cell>
          <cell r="O287">
            <v>0.88495575221238942</v>
          </cell>
          <cell r="P287" t="str">
            <v/>
          </cell>
          <cell r="Q287" t="str">
            <v/>
          </cell>
          <cell r="R287" t="str">
            <v/>
          </cell>
          <cell r="S287" t="str">
            <v/>
          </cell>
          <cell r="T287" t="str">
            <v/>
          </cell>
          <cell r="U287" t="str">
            <v/>
          </cell>
          <cell r="V287" t="str">
            <v/>
          </cell>
          <cell r="W287" t="str">
            <v/>
          </cell>
          <cell r="X287" t="str">
            <v/>
          </cell>
          <cell r="Y287" t="str">
            <v/>
          </cell>
          <cell r="Z287" t="str">
            <v/>
          </cell>
          <cell r="AA287" t="str">
            <v/>
          </cell>
          <cell r="AB287" t="str">
            <v/>
          </cell>
          <cell r="AC287" t="str">
            <v/>
          </cell>
          <cell r="AD287" t="str">
            <v/>
          </cell>
          <cell r="AE287" t="str">
            <v/>
          </cell>
          <cell r="AF287" t="str">
            <v/>
          </cell>
          <cell r="AG287" t="str">
            <v/>
          </cell>
          <cell r="AH287" t="str">
            <v>B0013432</v>
          </cell>
          <cell r="AI287">
            <v>0.02</v>
          </cell>
          <cell r="AJ287" t="str">
            <v>B0014184</v>
          </cell>
          <cell r="AK287">
            <v>0.5</v>
          </cell>
          <cell r="AL287" t="str">
            <v>B0013434</v>
          </cell>
          <cell r="AM287">
            <v>0.08</v>
          </cell>
          <cell r="AN287" t="str">
            <v>B0013791</v>
          </cell>
          <cell r="AO287">
            <v>4.0000000000000008E-2</v>
          </cell>
          <cell r="AP287" t="str">
            <v/>
          </cell>
          <cell r="AQ287" t="str">
            <v/>
          </cell>
          <cell r="AR287" t="str">
            <v/>
          </cell>
          <cell r="AS287" t="str">
            <v/>
          </cell>
          <cell r="AT287" t="str">
            <v/>
          </cell>
          <cell r="AU287" t="str">
            <v/>
          </cell>
          <cell r="AV287" t="str">
            <v/>
          </cell>
          <cell r="AW287" t="str">
            <v/>
          </cell>
          <cell r="AX287" t="str">
            <v/>
          </cell>
          <cell r="AY287" t="str">
            <v/>
          </cell>
          <cell r="AZ287" t="str">
            <v/>
          </cell>
          <cell r="BA287" t="str">
            <v/>
          </cell>
          <cell r="BB287" t="str">
            <v/>
          </cell>
          <cell r="BC287" t="str">
            <v/>
          </cell>
          <cell r="BD287" t="str">
            <v/>
          </cell>
          <cell r="BE287" t="str">
            <v/>
          </cell>
          <cell r="BF287" t="str">
            <v/>
          </cell>
          <cell r="BG287" t="str">
            <v/>
          </cell>
          <cell r="BH287" t="str">
            <v/>
          </cell>
          <cell r="BI287" t="str">
            <v/>
          </cell>
          <cell r="BJ287" t="str">
            <v/>
          </cell>
          <cell r="BK287" t="str">
            <v/>
          </cell>
          <cell r="BL287"/>
          <cell r="BM287"/>
          <cell r="BN287" t="str">
            <v>T0010032</v>
          </cell>
          <cell r="BO287">
            <v>4.0000000000000008E-2</v>
          </cell>
          <cell r="BP287" t="str">
            <v/>
          </cell>
          <cell r="BQ287" t="str">
            <v/>
          </cell>
          <cell r="BR287" t="str">
            <v/>
          </cell>
          <cell r="BS287" t="str">
            <v/>
          </cell>
          <cell r="BT287" t="str">
            <v/>
          </cell>
          <cell r="BU287" t="str">
            <v/>
          </cell>
          <cell r="BV287" t="str">
            <v/>
          </cell>
          <cell r="BW287" t="str">
            <v/>
          </cell>
          <cell r="BX287" t="str">
            <v>A0030010</v>
          </cell>
          <cell r="BY287">
            <v>9.0399999999999991</v>
          </cell>
          <cell r="BZ287" t="str">
            <v>A0080010</v>
          </cell>
          <cell r="CA287">
            <v>9.0399999999999991</v>
          </cell>
          <cell r="CB287" t="str">
            <v/>
          </cell>
          <cell r="CC287" t="str">
            <v/>
          </cell>
          <cell r="CD287" t="str">
            <v/>
          </cell>
          <cell r="CE287" t="str">
            <v/>
          </cell>
          <cell r="CF287" t="str">
            <v/>
          </cell>
          <cell r="CG287" t="str">
            <v/>
          </cell>
          <cell r="CH287" t="str">
            <v/>
          </cell>
          <cell r="CI287" t="str">
            <v/>
          </cell>
          <cell r="CJ287" t="str">
            <v/>
          </cell>
          <cell r="CK287" t="str">
            <v/>
          </cell>
          <cell r="CL287" t="str">
            <v/>
          </cell>
          <cell r="CM287" t="str">
            <v/>
          </cell>
          <cell r="CN287" t="str">
            <v/>
          </cell>
          <cell r="CO287" t="str">
            <v/>
          </cell>
          <cell r="CP287" t="str">
            <v/>
          </cell>
          <cell r="CQ287" t="str">
            <v/>
          </cell>
          <cell r="CR287" t="str">
            <v/>
          </cell>
          <cell r="CS287" t="str">
            <v>Nota 1: Este solo es un Análisis de Precios Unitario de referencia. De ser necesario, se debe ajustar a las particularidades de cada proyecto.
Nota 2: Cuando se trate de Análisis de precios unitarios correspondientes a ítems de la propuesta económica apro</v>
          </cell>
          <cell r="CT287" t="str">
            <v>B</v>
          </cell>
        </row>
        <row r="288">
          <cell r="C288" t="str">
            <v>623,1</v>
          </cell>
          <cell r="D288" t="str">
            <v>m</v>
          </cell>
          <cell r="E288" t="str">
            <v>ANCLAJE TIPO _____ 
(Aplicable a la instalación de anclaje activo postensado sobre roca. Incluye perforación, limpieza, inyección con lechada de cemento, tensionamiento y actividades auxiliares requeridas.)</v>
          </cell>
          <cell r="F288" t="str">
            <v>HERMENINV</v>
          </cell>
          <cell r="G288">
            <v>0.1</v>
          </cell>
          <cell r="H288" t="str">
            <v>C0010040</v>
          </cell>
          <cell r="I288">
            <v>8.3333333333333301E-2</v>
          </cell>
          <cell r="J288" t="str">
            <v>C0010680</v>
          </cell>
          <cell r="K288">
            <v>0.76922999999999997</v>
          </cell>
          <cell r="L288" t="str">
            <v>C0010050</v>
          </cell>
          <cell r="M288">
            <v>8.3333333333333301E-2</v>
          </cell>
          <cell r="N288" t="str">
            <v>C0010270</v>
          </cell>
          <cell r="O288">
            <v>0.76922999999999997</v>
          </cell>
          <cell r="P288" t="str">
            <v>C0010340</v>
          </cell>
          <cell r="Q288">
            <v>0.76922999999999997</v>
          </cell>
          <cell r="R288" t="str">
            <v>C0010330</v>
          </cell>
          <cell r="S288">
            <v>0.76922999999999997</v>
          </cell>
          <cell r="T288" t="str">
            <v>C0010480</v>
          </cell>
          <cell r="U288">
            <v>6.6669999999999993E-2</v>
          </cell>
          <cell r="V288" t="str">
            <v>C0010380</v>
          </cell>
          <cell r="W288">
            <v>8.3333333333333301E-2</v>
          </cell>
          <cell r="X288" t="str">
            <v/>
          </cell>
          <cell r="Y288" t="str">
            <v/>
          </cell>
          <cell r="Z288" t="str">
            <v/>
          </cell>
          <cell r="AA288" t="str">
            <v/>
          </cell>
          <cell r="AB288" t="str">
            <v/>
          </cell>
          <cell r="AC288" t="str">
            <v/>
          </cell>
          <cell r="AD288" t="str">
            <v/>
          </cell>
          <cell r="AE288" t="str">
            <v/>
          </cell>
          <cell r="AF288" t="str">
            <v/>
          </cell>
          <cell r="AG288" t="str">
            <v/>
          </cell>
          <cell r="AH288" t="str">
            <v>B0073230</v>
          </cell>
          <cell r="AI288">
            <v>0.25</v>
          </cell>
          <cell r="AJ288" t="str">
            <v>B0015150</v>
          </cell>
          <cell r="AK288">
            <v>5.53</v>
          </cell>
          <cell r="AL288" t="str">
            <v>B0014220</v>
          </cell>
          <cell r="AM288">
            <v>8.0000000000000002E-3</v>
          </cell>
          <cell r="AN288" t="str">
            <v>B0015020</v>
          </cell>
          <cell r="AO288">
            <v>2.1999999999999999E-2</v>
          </cell>
          <cell r="AP288" t="str">
            <v>B0015320</v>
          </cell>
          <cell r="AQ288">
            <v>0.3</v>
          </cell>
          <cell r="AR288" t="str">
            <v>B0015110</v>
          </cell>
          <cell r="AS288">
            <v>0.1</v>
          </cell>
          <cell r="AT288" t="str">
            <v>B0013770</v>
          </cell>
          <cell r="AU288">
            <v>0.5</v>
          </cell>
          <cell r="AV288" t="str">
            <v>B0015170</v>
          </cell>
          <cell r="AW288">
            <v>0.1</v>
          </cell>
          <cell r="AX288" t="str">
            <v>B0014210</v>
          </cell>
          <cell r="AY288">
            <v>10</v>
          </cell>
          <cell r="AZ288" t="str">
            <v>B0013830</v>
          </cell>
          <cell r="BA288">
            <v>1</v>
          </cell>
          <cell r="BB288" t="str">
            <v>B0014640</v>
          </cell>
          <cell r="BC288">
            <v>0.5</v>
          </cell>
          <cell r="BD288" t="str">
            <v>B0014260</v>
          </cell>
          <cell r="BE288">
            <v>0.55000000000000004</v>
          </cell>
          <cell r="BF288" t="str">
            <v>B0015210</v>
          </cell>
          <cell r="BG288">
            <v>1</v>
          </cell>
          <cell r="BH288" t="str">
            <v>B0033275</v>
          </cell>
          <cell r="BI288">
            <v>0.3</v>
          </cell>
          <cell r="BJ288" t="str">
            <v>B0015010</v>
          </cell>
          <cell r="BK288">
            <v>0.08</v>
          </cell>
          <cell r="BL288" t="str">
            <v>B0123620</v>
          </cell>
          <cell r="BM288">
            <v>0.01</v>
          </cell>
          <cell r="BN288" t="str">
            <v>T0100027</v>
          </cell>
          <cell r="BO288">
            <v>5.53</v>
          </cell>
          <cell r="BP288" t="str">
            <v/>
          </cell>
          <cell r="BQ288" t="str">
            <v/>
          </cell>
          <cell r="BR288" t="str">
            <v/>
          </cell>
          <cell r="BS288" t="str">
            <v/>
          </cell>
          <cell r="BT288" t="str">
            <v/>
          </cell>
          <cell r="BU288" t="str">
            <v/>
          </cell>
          <cell r="BV288" t="str">
            <v/>
          </cell>
          <cell r="BW288" t="str">
            <v/>
          </cell>
          <cell r="BX288" t="str">
            <v>A0030040</v>
          </cell>
          <cell r="BY288">
            <v>10.4</v>
          </cell>
          <cell r="BZ288" t="str">
            <v>A0040020</v>
          </cell>
          <cell r="CA288">
            <v>10.4</v>
          </cell>
          <cell r="CB288" t="str">
            <v/>
          </cell>
          <cell r="CC288" t="str">
            <v/>
          </cell>
          <cell r="CD288" t="str">
            <v/>
          </cell>
          <cell r="CE288" t="str">
            <v/>
          </cell>
          <cell r="CF288" t="str">
            <v/>
          </cell>
          <cell r="CG288" t="str">
            <v/>
          </cell>
          <cell r="CH288" t="str">
            <v/>
          </cell>
          <cell r="CI288" t="str">
            <v/>
          </cell>
          <cell r="CJ288" t="str">
            <v/>
          </cell>
          <cell r="CK288" t="str">
            <v/>
          </cell>
          <cell r="CL288" t="str">
            <v/>
          </cell>
          <cell r="CM288" t="str">
            <v/>
          </cell>
          <cell r="CN288" t="str">
            <v/>
          </cell>
          <cell r="CO288" t="str">
            <v/>
          </cell>
          <cell r="CP288" t="str">
            <v/>
          </cell>
          <cell r="CQ288" t="str">
            <v/>
          </cell>
          <cell r="CR288" t="str">
            <v/>
          </cell>
          <cell r="CS288" t="str">
            <v>Nota 1: Este solo es un Análisis de Precios Unitario de referencia. De ser necesario, se debe ajustar a las particularidades de cada proyecto.
Nota 2: Cuando se trate de Análisis de precios unitarios correspondientes a ítems de la propuesta económica apro</v>
          </cell>
          <cell r="CT288" t="str">
            <v>A</v>
          </cell>
        </row>
        <row r="289">
          <cell r="C289" t="str">
            <v>623,2</v>
          </cell>
          <cell r="D289" t="str">
            <v>u</v>
          </cell>
          <cell r="E289" t="str">
            <v>PRUEBA DE CARGA 
(Aplicable a la prueba estática de tracción en anclajes mediante equipo hidráulico, con instalación de sistema de carga, aplicación escalonada de esfuerzos, medición de desplazamientos y análisis de resultados.)</v>
          </cell>
          <cell r="F289"/>
          <cell r="G289"/>
          <cell r="H289" t="str">
            <v/>
          </cell>
          <cell r="I289" t="str">
            <v/>
          </cell>
          <cell r="J289" t="str">
            <v/>
          </cell>
          <cell r="K289" t="str">
            <v/>
          </cell>
          <cell r="L289" t="str">
            <v/>
          </cell>
          <cell r="M289" t="str">
            <v/>
          </cell>
          <cell r="N289" t="str">
            <v/>
          </cell>
          <cell r="O289" t="str">
            <v/>
          </cell>
          <cell r="P289" t="str">
            <v/>
          </cell>
          <cell r="Q289" t="str">
            <v/>
          </cell>
          <cell r="R289" t="str">
            <v/>
          </cell>
          <cell r="S289" t="str">
            <v/>
          </cell>
          <cell r="T289" t="str">
            <v/>
          </cell>
          <cell r="U289" t="str">
            <v/>
          </cell>
          <cell r="V289" t="str">
            <v/>
          </cell>
          <cell r="W289" t="str">
            <v/>
          </cell>
          <cell r="X289" t="str">
            <v/>
          </cell>
          <cell r="Y289" t="str">
            <v/>
          </cell>
          <cell r="Z289" t="str">
            <v/>
          </cell>
          <cell r="AA289" t="str">
            <v/>
          </cell>
          <cell r="AB289" t="str">
            <v/>
          </cell>
          <cell r="AC289" t="str">
            <v/>
          </cell>
          <cell r="AD289" t="str">
            <v/>
          </cell>
          <cell r="AE289" t="str">
            <v/>
          </cell>
          <cell r="AF289" t="str">
            <v/>
          </cell>
          <cell r="AG289" t="str">
            <v/>
          </cell>
          <cell r="AH289" t="str">
            <v>B0033294</v>
          </cell>
          <cell r="AI289">
            <v>1</v>
          </cell>
          <cell r="AJ289" t="str">
            <v/>
          </cell>
          <cell r="AK289" t="str">
            <v/>
          </cell>
          <cell r="AL289" t="str">
            <v/>
          </cell>
          <cell r="AM289" t="str">
            <v/>
          </cell>
          <cell r="AN289" t="str">
            <v/>
          </cell>
          <cell r="AO289" t="str">
            <v/>
          </cell>
          <cell r="AP289" t="str">
            <v/>
          </cell>
          <cell r="AQ289" t="str">
            <v/>
          </cell>
          <cell r="AR289" t="str">
            <v/>
          </cell>
          <cell r="AS289" t="str">
            <v/>
          </cell>
          <cell r="AT289" t="str">
            <v/>
          </cell>
          <cell r="AU289" t="str">
            <v/>
          </cell>
          <cell r="AV289" t="str">
            <v/>
          </cell>
          <cell r="AW289" t="str">
            <v/>
          </cell>
          <cell r="AX289" t="str">
            <v/>
          </cell>
          <cell r="AY289" t="str">
            <v/>
          </cell>
          <cell r="AZ289" t="str">
            <v/>
          </cell>
          <cell r="BA289" t="str">
            <v/>
          </cell>
          <cell r="BB289" t="str">
            <v/>
          </cell>
          <cell r="BC289" t="str">
            <v/>
          </cell>
          <cell r="BD289" t="str">
            <v/>
          </cell>
          <cell r="BE289" t="str">
            <v/>
          </cell>
          <cell r="BF289" t="str">
            <v/>
          </cell>
          <cell r="BG289" t="str">
            <v/>
          </cell>
          <cell r="BH289" t="str">
            <v/>
          </cell>
          <cell r="BI289" t="str">
            <v/>
          </cell>
          <cell r="BJ289" t="str">
            <v/>
          </cell>
          <cell r="BK289" t="str">
            <v/>
          </cell>
          <cell r="BL289"/>
          <cell r="BM289"/>
          <cell r="BN289" t="str">
            <v/>
          </cell>
          <cell r="BO289" t="str">
            <v/>
          </cell>
          <cell r="BP289" t="str">
            <v/>
          </cell>
          <cell r="BQ289" t="str">
            <v/>
          </cell>
          <cell r="BR289" t="str">
            <v/>
          </cell>
          <cell r="BS289" t="str">
            <v/>
          </cell>
          <cell r="BT289" t="str">
            <v/>
          </cell>
          <cell r="BU289" t="str">
            <v/>
          </cell>
          <cell r="BV289" t="str">
            <v/>
          </cell>
          <cell r="BW289" t="str">
            <v/>
          </cell>
          <cell r="BX289" t="str">
            <v/>
          </cell>
          <cell r="BY289" t="str">
            <v/>
          </cell>
          <cell r="BZ289" t="str">
            <v/>
          </cell>
          <cell r="CA289" t="str">
            <v/>
          </cell>
          <cell r="CB289" t="str">
            <v/>
          </cell>
          <cell r="CC289" t="str">
            <v/>
          </cell>
          <cell r="CD289" t="str">
            <v/>
          </cell>
          <cell r="CE289" t="str">
            <v/>
          </cell>
          <cell r="CF289" t="str">
            <v/>
          </cell>
          <cell r="CG289" t="str">
            <v/>
          </cell>
          <cell r="CH289" t="str">
            <v/>
          </cell>
          <cell r="CI289" t="str">
            <v/>
          </cell>
          <cell r="CJ289" t="str">
            <v/>
          </cell>
          <cell r="CK289" t="str">
            <v/>
          </cell>
          <cell r="CL289" t="str">
            <v/>
          </cell>
          <cell r="CM289" t="str">
            <v/>
          </cell>
          <cell r="CN289" t="str">
            <v/>
          </cell>
          <cell r="CO289" t="str">
            <v/>
          </cell>
          <cell r="CP289" t="str">
            <v/>
          </cell>
          <cell r="CQ289" t="str">
            <v/>
          </cell>
          <cell r="CR289" t="str">
            <v/>
          </cell>
          <cell r="CS289" t="str">
            <v>Nota 1: Este solo es un Análisis de Precios Unitario de referencia. De ser necesario, se debe ajustar a las particularidades de cada proyecto.
Nota 2: Cuando se trate de Análisis de precios unitarios correspondientes a ítems de la propuesta económica apro</v>
          </cell>
          <cell r="CT289" t="str">
            <v>B</v>
          </cell>
        </row>
        <row r="290">
          <cell r="C290" t="str">
            <v>630,1,1</v>
          </cell>
          <cell r="D290" t="str">
            <v>m3</v>
          </cell>
          <cell r="E290" t="str">
            <v>TIPO DE CONCRETO________
(Aplicable al suministro y colocación de concreto premezclado de 35 MPa comprado en planta, con transporte, vaciado manual, encofrado metálico reutilizable, vibrado y curado húmedo.)</v>
          </cell>
          <cell r="F290" t="str">
            <v>HERMENINV</v>
          </cell>
          <cell r="G290">
            <v>0.05</v>
          </cell>
          <cell r="H290" t="str">
            <v>C0010010</v>
          </cell>
          <cell r="I290">
            <v>0.5</v>
          </cell>
          <cell r="J290" t="str">
            <v>C0010922</v>
          </cell>
          <cell r="K290">
            <v>0.5</v>
          </cell>
          <cell r="L290" t="str">
            <v>C0010445</v>
          </cell>
          <cell r="M290">
            <v>0.5</v>
          </cell>
          <cell r="N290" t="str">
            <v/>
          </cell>
          <cell r="O290" t="str">
            <v/>
          </cell>
          <cell r="P290" t="str">
            <v/>
          </cell>
          <cell r="Q290" t="str">
            <v/>
          </cell>
          <cell r="R290" t="str">
            <v/>
          </cell>
          <cell r="S290" t="str">
            <v/>
          </cell>
          <cell r="T290" t="str">
            <v/>
          </cell>
          <cell r="U290" t="str">
            <v/>
          </cell>
          <cell r="V290" t="str">
            <v/>
          </cell>
          <cell r="W290" t="str">
            <v/>
          </cell>
          <cell r="X290" t="str">
            <v/>
          </cell>
          <cell r="Y290" t="str">
            <v/>
          </cell>
          <cell r="Z290" t="str">
            <v/>
          </cell>
          <cell r="AA290" t="str">
            <v/>
          </cell>
          <cell r="AB290" t="str">
            <v/>
          </cell>
          <cell r="AC290" t="str">
            <v/>
          </cell>
          <cell r="AD290" t="str">
            <v/>
          </cell>
          <cell r="AE290" t="str">
            <v/>
          </cell>
          <cell r="AF290" t="str">
            <v/>
          </cell>
          <cell r="AG290" t="str">
            <v/>
          </cell>
          <cell r="AH290" t="str">
            <v>B0123630</v>
          </cell>
          <cell r="AI290">
            <v>1.05</v>
          </cell>
          <cell r="AJ290" t="str">
            <v>B0063290</v>
          </cell>
          <cell r="AK290">
            <v>1</v>
          </cell>
          <cell r="AL290" t="str">
            <v/>
          </cell>
          <cell r="AM290" t="str">
            <v/>
          </cell>
          <cell r="AN290" t="str">
            <v/>
          </cell>
          <cell r="AO290" t="str">
            <v/>
          </cell>
          <cell r="AP290" t="str">
            <v/>
          </cell>
          <cell r="AQ290" t="str">
            <v/>
          </cell>
          <cell r="AR290" t="str">
            <v/>
          </cell>
          <cell r="AS290" t="str">
            <v/>
          </cell>
          <cell r="AT290" t="str">
            <v/>
          </cell>
          <cell r="AU290" t="str">
            <v/>
          </cell>
          <cell r="AV290" t="str">
            <v/>
          </cell>
          <cell r="AW290" t="str">
            <v/>
          </cell>
          <cell r="AX290" t="str">
            <v/>
          </cell>
          <cell r="AY290" t="str">
            <v/>
          </cell>
          <cell r="AZ290" t="str">
            <v/>
          </cell>
          <cell r="BA290" t="str">
            <v/>
          </cell>
          <cell r="BB290" t="str">
            <v/>
          </cell>
          <cell r="BC290" t="str">
            <v/>
          </cell>
          <cell r="BD290" t="str">
            <v/>
          </cell>
          <cell r="BE290" t="str">
            <v/>
          </cell>
          <cell r="BF290" t="str">
            <v/>
          </cell>
          <cell r="BG290" t="str">
            <v/>
          </cell>
          <cell r="BH290" t="str">
            <v/>
          </cell>
          <cell r="BI290" t="str">
            <v/>
          </cell>
          <cell r="BJ290" t="str">
            <v/>
          </cell>
          <cell r="BK290" t="str">
            <v/>
          </cell>
          <cell r="BL290"/>
          <cell r="BM290"/>
          <cell r="BN290" t="str">
            <v>T0010009</v>
          </cell>
          <cell r="BO290">
            <v>1.05</v>
          </cell>
          <cell r="BP290" t="str">
            <v/>
          </cell>
          <cell r="BQ290" t="str">
            <v/>
          </cell>
          <cell r="BR290" t="str">
            <v/>
          </cell>
          <cell r="BS290" t="str">
            <v/>
          </cell>
          <cell r="BT290" t="str">
            <v/>
          </cell>
          <cell r="BU290" t="str">
            <v/>
          </cell>
          <cell r="BV290" t="str">
            <v/>
          </cell>
          <cell r="BW290" t="str">
            <v/>
          </cell>
          <cell r="BX290" t="str">
            <v>A0030060</v>
          </cell>
          <cell r="BY290">
            <v>16</v>
          </cell>
          <cell r="BZ290" t="str">
            <v>A0040020</v>
          </cell>
          <cell r="CA290">
            <v>16</v>
          </cell>
          <cell r="CB290" t="str">
            <v/>
          </cell>
          <cell r="CC290" t="str">
            <v/>
          </cell>
          <cell r="CD290" t="str">
            <v/>
          </cell>
          <cell r="CE290" t="str">
            <v/>
          </cell>
          <cell r="CF290" t="str">
            <v/>
          </cell>
          <cell r="CG290" t="str">
            <v/>
          </cell>
          <cell r="CH290" t="str">
            <v/>
          </cell>
          <cell r="CI290" t="str">
            <v/>
          </cell>
          <cell r="CJ290" t="str">
            <v/>
          </cell>
          <cell r="CK290" t="str">
            <v/>
          </cell>
          <cell r="CL290" t="str">
            <v/>
          </cell>
          <cell r="CM290" t="str">
            <v/>
          </cell>
          <cell r="CN290" t="str">
            <v/>
          </cell>
          <cell r="CO290" t="str">
            <v/>
          </cell>
          <cell r="CP290" t="str">
            <v/>
          </cell>
          <cell r="CQ290" t="str">
            <v/>
          </cell>
          <cell r="CR290" t="str">
            <v/>
          </cell>
          <cell r="CS290" t="str">
            <v>Nota 1: Este solo es un Análisis de Precios Unitario de referencia. De ser necesario, se debe ajustar a las particularidades de cada proyecto.
Nota 2: Cuando se trate de Análisis de precios unitarios correspondientes a ítems de la propuesta económica apro</v>
          </cell>
          <cell r="CT290" t="str">
            <v>B</v>
          </cell>
        </row>
        <row r="291">
          <cell r="C291" t="str">
            <v>630,1,2</v>
          </cell>
          <cell r="D291" t="str">
            <v>m3</v>
          </cell>
          <cell r="E291" t="str">
            <v>TIPO DE CONCRETO ______
(Aplicable al suministro y colocación de concreto premezclado de 32 MPa comprado en planta, con transporte, vaciado manual, encofrado metálico reutilizable, vibrado y curado húmedo.)</v>
          </cell>
          <cell r="F291" t="str">
            <v>HERMENINV</v>
          </cell>
          <cell r="G291">
            <v>0.05</v>
          </cell>
          <cell r="H291" t="str">
            <v>C0010010</v>
          </cell>
          <cell r="I291">
            <v>0.5</v>
          </cell>
          <cell r="J291" t="str">
            <v>C0010922</v>
          </cell>
          <cell r="K291">
            <v>0.5</v>
          </cell>
          <cell r="L291" t="str">
            <v>C0010445</v>
          </cell>
          <cell r="M291">
            <v>0.5</v>
          </cell>
          <cell r="N291" t="str">
            <v/>
          </cell>
          <cell r="O291" t="str">
            <v/>
          </cell>
          <cell r="P291" t="str">
            <v/>
          </cell>
          <cell r="Q291" t="str">
            <v/>
          </cell>
          <cell r="R291" t="str">
            <v/>
          </cell>
          <cell r="S291" t="str">
            <v/>
          </cell>
          <cell r="T291" t="str">
            <v/>
          </cell>
          <cell r="U291" t="str">
            <v/>
          </cell>
          <cell r="V291" t="str">
            <v/>
          </cell>
          <cell r="W291" t="str">
            <v/>
          </cell>
          <cell r="X291" t="str">
            <v/>
          </cell>
          <cell r="Y291" t="str">
            <v/>
          </cell>
          <cell r="Z291" t="str">
            <v/>
          </cell>
          <cell r="AA291" t="str">
            <v/>
          </cell>
          <cell r="AB291" t="str">
            <v/>
          </cell>
          <cell r="AC291" t="str">
            <v/>
          </cell>
          <cell r="AD291" t="str">
            <v/>
          </cell>
          <cell r="AE291" t="str">
            <v/>
          </cell>
          <cell r="AF291" t="str">
            <v/>
          </cell>
          <cell r="AG291" t="str">
            <v/>
          </cell>
          <cell r="AH291" t="str">
            <v>B0063290</v>
          </cell>
          <cell r="AI291">
            <v>1</v>
          </cell>
          <cell r="AJ291" t="str">
            <v>B0123640</v>
          </cell>
          <cell r="AK291">
            <v>1.05</v>
          </cell>
          <cell r="AL291" t="str">
            <v/>
          </cell>
          <cell r="AM291" t="str">
            <v/>
          </cell>
          <cell r="AN291" t="str">
            <v/>
          </cell>
          <cell r="AO291" t="str">
            <v/>
          </cell>
          <cell r="AP291" t="str">
            <v/>
          </cell>
          <cell r="AQ291" t="str">
            <v/>
          </cell>
          <cell r="AR291" t="str">
            <v/>
          </cell>
          <cell r="AS291" t="str">
            <v/>
          </cell>
          <cell r="AT291" t="str">
            <v/>
          </cell>
          <cell r="AU291" t="str">
            <v/>
          </cell>
          <cell r="AV291" t="str">
            <v/>
          </cell>
          <cell r="AW291" t="str">
            <v/>
          </cell>
          <cell r="AX291" t="str">
            <v/>
          </cell>
          <cell r="AY291" t="str">
            <v/>
          </cell>
          <cell r="AZ291" t="str">
            <v/>
          </cell>
          <cell r="BA291" t="str">
            <v/>
          </cell>
          <cell r="BB291" t="str">
            <v/>
          </cell>
          <cell r="BC291" t="str">
            <v/>
          </cell>
          <cell r="BD291" t="str">
            <v/>
          </cell>
          <cell r="BE291" t="str">
            <v/>
          </cell>
          <cell r="BF291" t="str">
            <v/>
          </cell>
          <cell r="BG291" t="str">
            <v/>
          </cell>
          <cell r="BH291" t="str">
            <v/>
          </cell>
          <cell r="BI291" t="str">
            <v/>
          </cell>
          <cell r="BJ291" t="str">
            <v/>
          </cell>
          <cell r="BK291" t="str">
            <v/>
          </cell>
          <cell r="BL291"/>
          <cell r="BM291"/>
          <cell r="BN291" t="str">
            <v>T0010009</v>
          </cell>
          <cell r="BO291">
            <v>1.05</v>
          </cell>
          <cell r="BP291" t="str">
            <v/>
          </cell>
          <cell r="BQ291" t="str">
            <v/>
          </cell>
          <cell r="BR291" t="str">
            <v/>
          </cell>
          <cell r="BS291" t="str">
            <v/>
          </cell>
          <cell r="BT291" t="str">
            <v/>
          </cell>
          <cell r="BU291" t="str">
            <v/>
          </cell>
          <cell r="BV291" t="str">
            <v/>
          </cell>
          <cell r="BW291" t="str">
            <v/>
          </cell>
          <cell r="BX291" t="str">
            <v>A0030060</v>
          </cell>
          <cell r="BY291">
            <v>16</v>
          </cell>
          <cell r="BZ291" t="str">
            <v>A0040010</v>
          </cell>
          <cell r="CA291">
            <v>16</v>
          </cell>
          <cell r="CB291" t="str">
            <v/>
          </cell>
          <cell r="CC291" t="str">
            <v/>
          </cell>
          <cell r="CD291" t="str">
            <v/>
          </cell>
          <cell r="CE291" t="str">
            <v/>
          </cell>
          <cell r="CF291" t="str">
            <v/>
          </cell>
          <cell r="CG291" t="str">
            <v/>
          </cell>
          <cell r="CH291" t="str">
            <v/>
          </cell>
          <cell r="CI291" t="str">
            <v/>
          </cell>
          <cell r="CJ291" t="str">
            <v/>
          </cell>
          <cell r="CK291" t="str">
            <v/>
          </cell>
          <cell r="CL291" t="str">
            <v/>
          </cell>
          <cell r="CM291" t="str">
            <v/>
          </cell>
          <cell r="CN291" t="str">
            <v/>
          </cell>
          <cell r="CO291" t="str">
            <v/>
          </cell>
          <cell r="CP291" t="str">
            <v/>
          </cell>
          <cell r="CQ291" t="str">
            <v/>
          </cell>
          <cell r="CR291" t="str">
            <v/>
          </cell>
          <cell r="CS291" t="str">
            <v>Nota 1: Este solo es un Análisis de Precios Unitario de referencia. De ser necesario, se debe ajustar a las particularidades de cada proyecto.
Nota 2: Cuando se trate de Análisis de precios unitarios correspondientes a ítems de la propuesta económica apro</v>
          </cell>
          <cell r="CT291" t="str">
            <v>B</v>
          </cell>
        </row>
        <row r="292">
          <cell r="C292" t="str">
            <v>630,1,3,1</v>
          </cell>
          <cell r="D292" t="str">
            <v>m3</v>
          </cell>
          <cell r="E292" t="str">
            <v>TIPO DE CONCRETO_____
(Aplicable a la elaboración en obra y colocación manual de concreto de 28 MPa, incluye suministro y transporte de materiales, mezclado, vaciado, encofrado metálico reutilizable, vibrado y curado húmedo.)</v>
          </cell>
          <cell r="F292" t="str">
            <v>HERMENINV</v>
          </cell>
          <cell r="G292">
            <v>0.05</v>
          </cell>
          <cell r="H292" t="str">
            <v>C0010010</v>
          </cell>
          <cell r="I292">
            <v>1</v>
          </cell>
          <cell r="J292" t="str">
            <v>C0010922</v>
          </cell>
          <cell r="K292">
            <v>1</v>
          </cell>
          <cell r="L292" t="str">
            <v>C0010445</v>
          </cell>
          <cell r="M292">
            <v>1</v>
          </cell>
          <cell r="N292" t="str">
            <v>C0011118</v>
          </cell>
          <cell r="O292">
            <v>1</v>
          </cell>
          <cell r="P292" t="str">
            <v/>
          </cell>
          <cell r="Q292" t="str">
            <v/>
          </cell>
          <cell r="R292" t="str">
            <v/>
          </cell>
          <cell r="S292" t="str">
            <v/>
          </cell>
          <cell r="T292" t="str">
            <v/>
          </cell>
          <cell r="U292" t="str">
            <v/>
          </cell>
          <cell r="V292" t="str">
            <v/>
          </cell>
          <cell r="W292" t="str">
            <v/>
          </cell>
          <cell r="X292" t="str">
            <v/>
          </cell>
          <cell r="Y292" t="str">
            <v/>
          </cell>
          <cell r="Z292" t="str">
            <v/>
          </cell>
          <cell r="AA292" t="str">
            <v/>
          </cell>
          <cell r="AB292" t="str">
            <v/>
          </cell>
          <cell r="AC292" t="str">
            <v/>
          </cell>
          <cell r="AD292" t="str">
            <v/>
          </cell>
          <cell r="AE292" t="str">
            <v/>
          </cell>
          <cell r="AF292" t="str">
            <v/>
          </cell>
          <cell r="AG292" t="str">
            <v/>
          </cell>
          <cell r="AH292" t="str">
            <v>B0063290</v>
          </cell>
          <cell r="AI292">
            <v>1</v>
          </cell>
          <cell r="AJ292" t="str">
            <v>B0063200</v>
          </cell>
          <cell r="AK292">
            <v>220</v>
          </cell>
          <cell r="AL292" t="str">
            <v>B0053103</v>
          </cell>
          <cell r="AM292">
            <v>0.67</v>
          </cell>
          <cell r="AN292" t="str">
            <v>B0053101</v>
          </cell>
          <cell r="AO292">
            <v>0.67</v>
          </cell>
          <cell r="AP292" t="str">
            <v>B0103569</v>
          </cell>
          <cell r="AQ292">
            <v>450</v>
          </cell>
          <cell r="AR292" t="str">
            <v/>
          </cell>
          <cell r="AS292" t="str">
            <v/>
          </cell>
          <cell r="AT292" t="str">
            <v/>
          </cell>
          <cell r="AU292" t="str">
            <v/>
          </cell>
          <cell r="AV292" t="str">
            <v/>
          </cell>
          <cell r="AW292" t="str">
            <v/>
          </cell>
          <cell r="AX292" t="str">
            <v/>
          </cell>
          <cell r="AY292" t="str">
            <v/>
          </cell>
          <cell r="AZ292" t="str">
            <v/>
          </cell>
          <cell r="BA292" t="str">
            <v/>
          </cell>
          <cell r="BB292" t="str">
            <v/>
          </cell>
          <cell r="BC292" t="str">
            <v/>
          </cell>
          <cell r="BD292" t="str">
            <v/>
          </cell>
          <cell r="BE292" t="str">
            <v/>
          </cell>
          <cell r="BF292" t="str">
            <v/>
          </cell>
          <cell r="BG292" t="str">
            <v/>
          </cell>
          <cell r="BH292" t="str">
            <v/>
          </cell>
          <cell r="BI292" t="str">
            <v/>
          </cell>
          <cell r="BJ292" t="str">
            <v/>
          </cell>
          <cell r="BK292" t="str">
            <v/>
          </cell>
          <cell r="BL292"/>
          <cell r="BM292"/>
          <cell r="BN292" t="str">
            <v>T0010400</v>
          </cell>
          <cell r="BO292">
            <v>1.34</v>
          </cell>
          <cell r="BP292" t="str">
            <v/>
          </cell>
          <cell r="BQ292" t="str">
            <v/>
          </cell>
          <cell r="BR292" t="str">
            <v/>
          </cell>
          <cell r="BS292" t="str">
            <v/>
          </cell>
          <cell r="BT292" t="str">
            <v/>
          </cell>
          <cell r="BU292" t="str">
            <v/>
          </cell>
          <cell r="BV292" t="str">
            <v/>
          </cell>
          <cell r="BW292" t="str">
            <v/>
          </cell>
          <cell r="BX292" t="str">
            <v>A0030060</v>
          </cell>
          <cell r="BY292">
            <v>8</v>
          </cell>
          <cell r="BZ292" t="str">
            <v>A0040010</v>
          </cell>
          <cell r="CA292">
            <v>8</v>
          </cell>
          <cell r="CB292" t="str">
            <v/>
          </cell>
          <cell r="CC292" t="str">
            <v/>
          </cell>
          <cell r="CD292" t="str">
            <v/>
          </cell>
          <cell r="CE292" t="str">
            <v/>
          </cell>
          <cell r="CF292" t="str">
            <v/>
          </cell>
          <cell r="CG292" t="str">
            <v/>
          </cell>
          <cell r="CH292" t="str">
            <v/>
          </cell>
          <cell r="CI292" t="str">
            <v/>
          </cell>
          <cell r="CJ292" t="str">
            <v/>
          </cell>
          <cell r="CK292" t="str">
            <v/>
          </cell>
          <cell r="CL292" t="str">
            <v/>
          </cell>
          <cell r="CM292" t="str">
            <v/>
          </cell>
          <cell r="CN292" t="str">
            <v/>
          </cell>
          <cell r="CO292" t="str">
            <v/>
          </cell>
          <cell r="CP292" t="str">
            <v/>
          </cell>
          <cell r="CQ292" t="str">
            <v/>
          </cell>
          <cell r="CR292" t="str">
            <v/>
          </cell>
          <cell r="CS292" t="str">
            <v>Nota 1: Este solo es un Análisis de Precios Unitario de referencia. De ser necesario, se debe ajustar a las particularidades de cada proyecto.
Nota 2: Cuando se trate de Análisis de precios unitarios correspondientes a ítems de la propuesta económica apro</v>
          </cell>
          <cell r="CT292" t="str">
            <v>B</v>
          </cell>
        </row>
        <row r="293">
          <cell r="C293" t="str">
            <v>630,1,3,2</v>
          </cell>
          <cell r="D293" t="str">
            <v>m3</v>
          </cell>
          <cell r="E293" t="str">
            <v>TIPO DE CONCRETO______
(Aplicable a la colocación manual de concreto premezclado de 28 MPa, incluye suministro desde planta, transporte, encofrado metálico reutilizable, vaciado, vibrado y curado húmedo.)</v>
          </cell>
          <cell r="F293" t="str">
            <v>HERMENINV</v>
          </cell>
          <cell r="G293">
            <v>0.05</v>
          </cell>
          <cell r="H293" t="str">
            <v>C0010010</v>
          </cell>
          <cell r="I293">
            <v>0.5</v>
          </cell>
          <cell r="J293" t="str">
            <v>C0010922</v>
          </cell>
          <cell r="K293">
            <v>0.5</v>
          </cell>
          <cell r="L293" t="str">
            <v>C0010445</v>
          </cell>
          <cell r="M293">
            <v>0.5</v>
          </cell>
          <cell r="N293" t="str">
            <v/>
          </cell>
          <cell r="O293" t="str">
            <v/>
          </cell>
          <cell r="P293" t="str">
            <v/>
          </cell>
          <cell r="Q293" t="str">
            <v/>
          </cell>
          <cell r="R293" t="str">
            <v/>
          </cell>
          <cell r="S293" t="str">
            <v/>
          </cell>
          <cell r="T293" t="str">
            <v/>
          </cell>
          <cell r="U293" t="str">
            <v/>
          </cell>
          <cell r="V293" t="str">
            <v/>
          </cell>
          <cell r="W293" t="str">
            <v/>
          </cell>
          <cell r="X293" t="str">
            <v/>
          </cell>
          <cell r="Y293" t="str">
            <v/>
          </cell>
          <cell r="Z293" t="str">
            <v/>
          </cell>
          <cell r="AA293" t="str">
            <v/>
          </cell>
          <cell r="AB293" t="str">
            <v/>
          </cell>
          <cell r="AC293" t="str">
            <v/>
          </cell>
          <cell r="AD293" t="str">
            <v/>
          </cell>
          <cell r="AE293" t="str">
            <v/>
          </cell>
          <cell r="AF293" t="str">
            <v/>
          </cell>
          <cell r="AG293" t="str">
            <v/>
          </cell>
          <cell r="AH293" t="str">
            <v>B0123620</v>
          </cell>
          <cell r="AI293">
            <v>1.05</v>
          </cell>
          <cell r="AJ293" t="str">
            <v>B0063290</v>
          </cell>
          <cell r="AK293">
            <v>1</v>
          </cell>
          <cell r="AL293" t="str">
            <v/>
          </cell>
          <cell r="AM293" t="str">
            <v/>
          </cell>
          <cell r="AN293" t="str">
            <v/>
          </cell>
          <cell r="AO293" t="str">
            <v/>
          </cell>
          <cell r="AP293" t="str">
            <v/>
          </cell>
          <cell r="AQ293" t="str">
            <v/>
          </cell>
          <cell r="AR293" t="str">
            <v/>
          </cell>
          <cell r="AS293" t="str">
            <v/>
          </cell>
          <cell r="AT293" t="str">
            <v/>
          </cell>
          <cell r="AU293" t="str">
            <v/>
          </cell>
          <cell r="AV293" t="str">
            <v/>
          </cell>
          <cell r="AW293" t="str">
            <v/>
          </cell>
          <cell r="AX293" t="str">
            <v/>
          </cell>
          <cell r="AY293" t="str">
            <v/>
          </cell>
          <cell r="AZ293" t="str">
            <v/>
          </cell>
          <cell r="BA293" t="str">
            <v/>
          </cell>
          <cell r="BB293" t="str">
            <v/>
          </cell>
          <cell r="BC293" t="str">
            <v/>
          </cell>
          <cell r="BD293" t="str">
            <v/>
          </cell>
          <cell r="BE293" t="str">
            <v/>
          </cell>
          <cell r="BF293" t="str">
            <v/>
          </cell>
          <cell r="BG293" t="str">
            <v/>
          </cell>
          <cell r="BH293" t="str">
            <v/>
          </cell>
          <cell r="BI293" t="str">
            <v/>
          </cell>
          <cell r="BJ293" t="str">
            <v/>
          </cell>
          <cell r="BK293" t="str">
            <v/>
          </cell>
          <cell r="BL293"/>
          <cell r="BM293"/>
          <cell r="BN293" t="str">
            <v>T0010009</v>
          </cell>
          <cell r="BO293">
            <v>1.05</v>
          </cell>
          <cell r="BP293" t="str">
            <v/>
          </cell>
          <cell r="BQ293" t="str">
            <v/>
          </cell>
          <cell r="BR293" t="str">
            <v/>
          </cell>
          <cell r="BS293" t="str">
            <v/>
          </cell>
          <cell r="BT293" t="str">
            <v/>
          </cell>
          <cell r="BU293" t="str">
            <v/>
          </cell>
          <cell r="BV293" t="str">
            <v/>
          </cell>
          <cell r="BW293" t="str">
            <v/>
          </cell>
          <cell r="BX293" t="str">
            <v>A0030060</v>
          </cell>
          <cell r="BY293">
            <v>16</v>
          </cell>
          <cell r="BZ293" t="str">
            <v>A0040010</v>
          </cell>
          <cell r="CA293">
            <v>16</v>
          </cell>
          <cell r="CB293" t="str">
            <v/>
          </cell>
          <cell r="CC293" t="str">
            <v/>
          </cell>
          <cell r="CD293" t="str">
            <v/>
          </cell>
          <cell r="CE293" t="str">
            <v/>
          </cell>
          <cell r="CF293" t="str">
            <v/>
          </cell>
          <cell r="CG293" t="str">
            <v/>
          </cell>
          <cell r="CH293" t="str">
            <v/>
          </cell>
          <cell r="CI293" t="str">
            <v/>
          </cell>
          <cell r="CJ293" t="str">
            <v/>
          </cell>
          <cell r="CK293" t="str">
            <v/>
          </cell>
          <cell r="CL293" t="str">
            <v/>
          </cell>
          <cell r="CM293" t="str">
            <v/>
          </cell>
          <cell r="CN293" t="str">
            <v/>
          </cell>
          <cell r="CO293" t="str">
            <v/>
          </cell>
          <cell r="CP293" t="str">
            <v/>
          </cell>
          <cell r="CQ293" t="str">
            <v/>
          </cell>
          <cell r="CR293" t="str">
            <v/>
          </cell>
          <cell r="CS293" t="str">
            <v>Nota 1: Este solo es un Análisis de Precios Unitario de referencia. De ser necesario, se debe ajustar a las particularidades de cada proyecto.
Nota 2: Cuando se trate de Análisis de precios unitarios correspondientes a ítems de la propuesta económica apro</v>
          </cell>
          <cell r="CT293" t="str">
            <v>B</v>
          </cell>
        </row>
        <row r="294">
          <cell r="C294" t="str">
            <v>630,1,5,1</v>
          </cell>
          <cell r="D294" t="str">
            <v>m3</v>
          </cell>
          <cell r="E294" t="str">
            <v xml:space="preserve"> TIPO DE CONCRETO ________
(Analisis aplicado para la preparación, mezclado, colocación por medios manuales, vibrado y curado del concreto hecho en sitio con resistencia de 21 MPa,  Incluye encofrado metálico reutilizable)</v>
          </cell>
          <cell r="F294" t="str">
            <v>HERMENINV</v>
          </cell>
          <cell r="G294">
            <v>0.05</v>
          </cell>
          <cell r="H294" t="str">
            <v>C0010010</v>
          </cell>
          <cell r="I294">
            <v>1</v>
          </cell>
          <cell r="J294" t="str">
            <v>C0010922</v>
          </cell>
          <cell r="K294">
            <v>1</v>
          </cell>
          <cell r="L294" t="str">
            <v>C0010445</v>
          </cell>
          <cell r="M294">
            <v>1</v>
          </cell>
          <cell r="N294" t="str">
            <v>C0011118</v>
          </cell>
          <cell r="O294">
            <v>1</v>
          </cell>
          <cell r="P294" t="str">
            <v/>
          </cell>
          <cell r="Q294" t="str">
            <v/>
          </cell>
          <cell r="R294" t="str">
            <v/>
          </cell>
          <cell r="S294" t="str">
            <v/>
          </cell>
          <cell r="T294" t="str">
            <v/>
          </cell>
          <cell r="U294" t="str">
            <v/>
          </cell>
          <cell r="V294" t="str">
            <v/>
          </cell>
          <cell r="W294" t="str">
            <v/>
          </cell>
          <cell r="X294" t="str">
            <v/>
          </cell>
          <cell r="Y294" t="str">
            <v/>
          </cell>
          <cell r="Z294" t="str">
            <v/>
          </cell>
          <cell r="AA294" t="str">
            <v/>
          </cell>
          <cell r="AB294" t="str">
            <v/>
          </cell>
          <cell r="AC294" t="str">
            <v/>
          </cell>
          <cell r="AD294" t="str">
            <v/>
          </cell>
          <cell r="AE294" t="str">
            <v/>
          </cell>
          <cell r="AF294" t="str">
            <v/>
          </cell>
          <cell r="AG294" t="str">
            <v/>
          </cell>
          <cell r="AH294" t="str">
            <v>B0063290</v>
          </cell>
          <cell r="AI294">
            <v>1</v>
          </cell>
          <cell r="AJ294" t="str">
            <v>B021000</v>
          </cell>
          <cell r="AK294">
            <v>6</v>
          </cell>
          <cell r="AL294" t="str">
            <v>B0063200</v>
          </cell>
          <cell r="AM294">
            <v>200</v>
          </cell>
          <cell r="AN294" t="str">
            <v>B0053103</v>
          </cell>
          <cell r="AO294">
            <v>0.7</v>
          </cell>
          <cell r="AP294" t="str">
            <v>B0053101</v>
          </cell>
          <cell r="AQ294">
            <v>0.6</v>
          </cell>
          <cell r="AR294" t="str">
            <v>B0103569</v>
          </cell>
          <cell r="AS294">
            <v>400</v>
          </cell>
          <cell r="AT294" t="str">
            <v/>
          </cell>
          <cell r="AU294" t="str">
            <v/>
          </cell>
          <cell r="AV294" t="str">
            <v/>
          </cell>
          <cell r="AW294" t="str">
            <v/>
          </cell>
          <cell r="AX294" t="str">
            <v/>
          </cell>
          <cell r="AY294" t="str">
            <v/>
          </cell>
          <cell r="AZ294" t="str">
            <v/>
          </cell>
          <cell r="BA294" t="str">
            <v/>
          </cell>
          <cell r="BB294" t="str">
            <v/>
          </cell>
          <cell r="BC294" t="str">
            <v/>
          </cell>
          <cell r="BD294" t="str">
            <v/>
          </cell>
          <cell r="BE294" t="str">
            <v/>
          </cell>
          <cell r="BF294" t="str">
            <v/>
          </cell>
          <cell r="BG294" t="str">
            <v/>
          </cell>
          <cell r="BH294" t="str">
            <v/>
          </cell>
          <cell r="BI294" t="str">
            <v/>
          </cell>
          <cell r="BJ294" t="str">
            <v/>
          </cell>
          <cell r="BK294" t="str">
            <v/>
          </cell>
          <cell r="BL294"/>
          <cell r="BM294"/>
          <cell r="BN294" t="str">
            <v>T0010400</v>
          </cell>
          <cell r="BO294">
            <v>1.2999999999999998</v>
          </cell>
          <cell r="BP294" t="str">
            <v/>
          </cell>
          <cell r="BQ294" t="str">
            <v/>
          </cell>
          <cell r="BR294" t="str">
            <v/>
          </cell>
          <cell r="BS294" t="str">
            <v/>
          </cell>
          <cell r="BT294" t="str">
            <v/>
          </cell>
          <cell r="BU294" t="str">
            <v/>
          </cell>
          <cell r="BV294" t="str">
            <v/>
          </cell>
          <cell r="BW294" t="str">
            <v/>
          </cell>
          <cell r="BX294" t="str">
            <v>A0030080</v>
          </cell>
          <cell r="BY294">
            <v>8</v>
          </cell>
          <cell r="BZ294" t="str">
            <v>A0040010</v>
          </cell>
          <cell r="CA294">
            <v>8</v>
          </cell>
          <cell r="CB294" t="str">
            <v/>
          </cell>
          <cell r="CC294" t="str">
            <v/>
          </cell>
          <cell r="CD294" t="str">
            <v/>
          </cell>
          <cell r="CE294" t="str">
            <v/>
          </cell>
          <cell r="CF294" t="str">
            <v/>
          </cell>
          <cell r="CG294" t="str">
            <v/>
          </cell>
          <cell r="CH294" t="str">
            <v/>
          </cell>
          <cell r="CI294" t="str">
            <v/>
          </cell>
          <cell r="CJ294" t="str">
            <v/>
          </cell>
          <cell r="CK294" t="str">
            <v/>
          </cell>
          <cell r="CL294" t="str">
            <v/>
          </cell>
          <cell r="CM294" t="str">
            <v/>
          </cell>
          <cell r="CN294" t="str">
            <v/>
          </cell>
          <cell r="CO294" t="str">
            <v/>
          </cell>
          <cell r="CP294" t="str">
            <v/>
          </cell>
          <cell r="CQ294" t="str">
            <v/>
          </cell>
          <cell r="CR294" t="str">
            <v/>
          </cell>
          <cell r="CS294" t="str">
            <v>Nota 1: Este solo es un Análisis de Precios Unitario de referencia. De ser necesario, se debe ajustar a las particularidades de cada proyecto.
Nota 2: Cuando se trate de Análisis de precios unitarios correspondientes a ítems de la propuesta económica apro</v>
          </cell>
          <cell r="CT294" t="str">
            <v>A</v>
          </cell>
        </row>
        <row r="295">
          <cell r="C295" t="str">
            <v>630,1,5,2</v>
          </cell>
          <cell r="D295" t="str">
            <v>m3</v>
          </cell>
          <cell r="E295" t="str">
            <v>TIPO DE CONCRETO_____
(Analisis aplicado para el Suministro y colocación de concreto premezclado por medios manuales con resistencia característica de 21 MPa, mezcla comprada en planta, incluye encofrado metálico reutilizable, vibrado y curado húmedo y tr</v>
          </cell>
          <cell r="F295" t="str">
            <v>HERMENINV</v>
          </cell>
          <cell r="G295">
            <v>0.05</v>
          </cell>
          <cell r="H295" t="str">
            <v>C0010010</v>
          </cell>
          <cell r="I295">
            <v>0.5</v>
          </cell>
          <cell r="J295" t="str">
            <v>C0010922</v>
          </cell>
          <cell r="K295">
            <v>0.5</v>
          </cell>
          <cell r="L295" t="str">
            <v>C0010445</v>
          </cell>
          <cell r="M295">
            <v>3.0030030030030028</v>
          </cell>
          <cell r="N295" t="str">
            <v/>
          </cell>
          <cell r="O295" t="str">
            <v/>
          </cell>
          <cell r="P295" t="str">
            <v/>
          </cell>
          <cell r="Q295" t="str">
            <v/>
          </cell>
          <cell r="R295" t="str">
            <v/>
          </cell>
          <cell r="S295" t="str">
            <v/>
          </cell>
          <cell r="T295" t="str">
            <v/>
          </cell>
          <cell r="U295" t="str">
            <v/>
          </cell>
          <cell r="V295" t="str">
            <v/>
          </cell>
          <cell r="W295" t="str">
            <v/>
          </cell>
          <cell r="X295" t="str">
            <v/>
          </cell>
          <cell r="Y295" t="str">
            <v/>
          </cell>
          <cell r="Z295" t="str">
            <v/>
          </cell>
          <cell r="AA295" t="str">
            <v/>
          </cell>
          <cell r="AB295" t="str">
            <v/>
          </cell>
          <cell r="AC295" t="str">
            <v/>
          </cell>
          <cell r="AD295" t="str">
            <v/>
          </cell>
          <cell r="AE295" t="str">
            <v/>
          </cell>
          <cell r="AF295" t="str">
            <v/>
          </cell>
          <cell r="AG295" t="str">
            <v/>
          </cell>
          <cell r="AH295" t="str">
            <v>B0123650</v>
          </cell>
          <cell r="AI295">
            <v>1.05</v>
          </cell>
          <cell r="AJ295" t="str">
            <v>B0063290</v>
          </cell>
          <cell r="AK295">
            <v>1</v>
          </cell>
          <cell r="AL295" t="str">
            <v/>
          </cell>
          <cell r="AM295" t="str">
            <v/>
          </cell>
          <cell r="AN295" t="str">
            <v/>
          </cell>
          <cell r="AO295" t="str">
            <v/>
          </cell>
          <cell r="AP295" t="str">
            <v/>
          </cell>
          <cell r="AQ295" t="str">
            <v/>
          </cell>
          <cell r="AR295" t="str">
            <v/>
          </cell>
          <cell r="AS295" t="str">
            <v/>
          </cell>
          <cell r="AT295" t="str">
            <v/>
          </cell>
          <cell r="AU295" t="str">
            <v/>
          </cell>
          <cell r="AV295" t="str">
            <v/>
          </cell>
          <cell r="AW295" t="str">
            <v/>
          </cell>
          <cell r="AX295" t="str">
            <v/>
          </cell>
          <cell r="AY295" t="str">
            <v/>
          </cell>
          <cell r="AZ295" t="str">
            <v/>
          </cell>
          <cell r="BA295" t="str">
            <v/>
          </cell>
          <cell r="BB295" t="str">
            <v/>
          </cell>
          <cell r="BC295" t="str">
            <v/>
          </cell>
          <cell r="BD295" t="str">
            <v/>
          </cell>
          <cell r="BE295" t="str">
            <v/>
          </cell>
          <cell r="BF295" t="str">
            <v/>
          </cell>
          <cell r="BG295" t="str">
            <v/>
          </cell>
          <cell r="BH295" t="str">
            <v/>
          </cell>
          <cell r="BI295" t="str">
            <v/>
          </cell>
          <cell r="BJ295" t="str">
            <v/>
          </cell>
          <cell r="BK295" t="str">
            <v/>
          </cell>
          <cell r="BL295"/>
          <cell r="BM295"/>
          <cell r="BN295" t="str">
            <v>T0010009</v>
          </cell>
          <cell r="BO295">
            <v>1.05</v>
          </cell>
          <cell r="BP295" t="str">
            <v/>
          </cell>
          <cell r="BQ295" t="str">
            <v/>
          </cell>
          <cell r="BR295" t="str">
            <v/>
          </cell>
          <cell r="BS295" t="str">
            <v/>
          </cell>
          <cell r="BT295" t="str">
            <v/>
          </cell>
          <cell r="BU295" t="str">
            <v/>
          </cell>
          <cell r="BV295" t="str">
            <v/>
          </cell>
          <cell r="BW295" t="str">
            <v/>
          </cell>
          <cell r="BX295" t="str">
            <v>A0030060</v>
          </cell>
          <cell r="BY295">
            <v>16</v>
          </cell>
          <cell r="BZ295" t="str">
            <v>A0040010</v>
          </cell>
          <cell r="CA295">
            <v>16</v>
          </cell>
          <cell r="CB295" t="str">
            <v/>
          </cell>
          <cell r="CC295" t="str">
            <v/>
          </cell>
          <cell r="CD295" t="str">
            <v/>
          </cell>
          <cell r="CE295" t="str">
            <v/>
          </cell>
          <cell r="CF295" t="str">
            <v/>
          </cell>
          <cell r="CG295" t="str">
            <v/>
          </cell>
          <cell r="CH295" t="str">
            <v/>
          </cell>
          <cell r="CI295" t="str">
            <v/>
          </cell>
          <cell r="CJ295" t="str">
            <v/>
          </cell>
          <cell r="CK295" t="str">
            <v/>
          </cell>
          <cell r="CL295" t="str">
            <v/>
          </cell>
          <cell r="CM295" t="str">
            <v/>
          </cell>
          <cell r="CN295" t="str">
            <v/>
          </cell>
          <cell r="CO295" t="str">
            <v/>
          </cell>
          <cell r="CP295" t="str">
            <v/>
          </cell>
          <cell r="CQ295" t="str">
            <v/>
          </cell>
          <cell r="CR295" t="str">
            <v>Nota 1: Debe proveerse de un termometro para el control de temperatura y de equipo suficientes para realizar justas de trabajo, conforme al requerimiento de las Especificaciones Generales de Construcción, articulo 450.4.11</v>
          </cell>
          <cell r="CS295" t="str">
            <v>Nota 1: Este solo es un Análisis de Precios Unitario de referencia. De ser necesario, se debe ajustar a las particularidades de cada proyecto.
Nota 2: Cuando se trate de Análisis de precios unitarios correspondientes a ítems de la propuesta económica apro</v>
          </cell>
          <cell r="CT295" t="str">
            <v>A</v>
          </cell>
        </row>
        <row r="296">
          <cell r="C296" t="str">
            <v>630,1,6,1</v>
          </cell>
          <cell r="D296" t="str">
            <v>m3</v>
          </cell>
          <cell r="E296" t="str">
            <v>TIPO DE CONCRETO_____
(Analisis aplicado para la preparación, mezclado, colocación por medios manuales, vibrado y curado de concreto hecho en obra con resistencia característica de 17 MPa,  Incluye suministro y transporte de materiales, encofrado metálico</v>
          </cell>
          <cell r="F296" t="str">
            <v>HERMENINV</v>
          </cell>
          <cell r="G296">
            <v>0.05</v>
          </cell>
          <cell r="H296" t="str">
            <v>C0010550</v>
          </cell>
          <cell r="I296">
            <v>1</v>
          </cell>
          <cell r="J296" t="str">
            <v>C0010922</v>
          </cell>
          <cell r="K296">
            <v>1</v>
          </cell>
          <cell r="L296" t="str">
            <v>C0010445</v>
          </cell>
          <cell r="M296">
            <v>3.0030030030030028</v>
          </cell>
          <cell r="N296" t="str">
            <v/>
          </cell>
          <cell r="O296" t="str">
            <v/>
          </cell>
          <cell r="P296" t="str">
            <v/>
          </cell>
          <cell r="Q296" t="str">
            <v/>
          </cell>
          <cell r="R296" t="str">
            <v/>
          </cell>
          <cell r="S296" t="str">
            <v/>
          </cell>
          <cell r="T296" t="str">
            <v/>
          </cell>
          <cell r="U296" t="str">
            <v/>
          </cell>
          <cell r="V296" t="str">
            <v/>
          </cell>
          <cell r="W296" t="str">
            <v/>
          </cell>
          <cell r="X296" t="str">
            <v/>
          </cell>
          <cell r="Y296" t="str">
            <v/>
          </cell>
          <cell r="Z296" t="str">
            <v/>
          </cell>
          <cell r="AA296" t="str">
            <v/>
          </cell>
          <cell r="AB296" t="str">
            <v/>
          </cell>
          <cell r="AC296" t="str">
            <v/>
          </cell>
          <cell r="AD296" t="str">
            <v/>
          </cell>
          <cell r="AE296" t="str">
            <v/>
          </cell>
          <cell r="AF296" t="str">
            <v/>
          </cell>
          <cell r="AG296" t="str">
            <v/>
          </cell>
          <cell r="AH296" t="str">
            <v>B0053103</v>
          </cell>
          <cell r="AI296">
            <v>0.95</v>
          </cell>
          <cell r="AJ296" t="str">
            <v>B0063200</v>
          </cell>
          <cell r="AK296">
            <v>170</v>
          </cell>
          <cell r="AL296" t="str">
            <v>B0053101</v>
          </cell>
          <cell r="AM296">
            <v>0.55000000000000004</v>
          </cell>
          <cell r="AN296" t="str">
            <v>B0103569</v>
          </cell>
          <cell r="AO296">
            <v>300</v>
          </cell>
          <cell r="AP296" t="str">
            <v>B0063290</v>
          </cell>
          <cell r="AQ296">
            <v>0.24</v>
          </cell>
          <cell r="AR296" t="str">
            <v/>
          </cell>
          <cell r="AS296" t="str">
            <v/>
          </cell>
          <cell r="AT296" t="str">
            <v/>
          </cell>
          <cell r="AU296" t="str">
            <v/>
          </cell>
          <cell r="AV296" t="str">
            <v/>
          </cell>
          <cell r="AW296" t="str">
            <v/>
          </cell>
          <cell r="AX296" t="str">
            <v/>
          </cell>
          <cell r="AY296" t="str">
            <v/>
          </cell>
          <cell r="AZ296" t="str">
            <v/>
          </cell>
          <cell r="BA296" t="str">
            <v/>
          </cell>
          <cell r="BB296" t="str">
            <v/>
          </cell>
          <cell r="BC296" t="str">
            <v/>
          </cell>
          <cell r="BD296" t="str">
            <v/>
          </cell>
          <cell r="BE296" t="str">
            <v/>
          </cell>
          <cell r="BF296" t="str">
            <v/>
          </cell>
          <cell r="BG296" t="str">
            <v/>
          </cell>
          <cell r="BH296" t="str">
            <v/>
          </cell>
          <cell r="BI296" t="str">
            <v/>
          </cell>
          <cell r="BJ296" t="str">
            <v/>
          </cell>
          <cell r="BK296" t="str">
            <v/>
          </cell>
          <cell r="BL296"/>
          <cell r="BM296"/>
          <cell r="BN296" t="str">
            <v>T0010400</v>
          </cell>
          <cell r="BO296">
            <v>1.5</v>
          </cell>
          <cell r="BP296" t="str">
            <v/>
          </cell>
          <cell r="BQ296" t="str">
            <v/>
          </cell>
          <cell r="BR296" t="str">
            <v/>
          </cell>
          <cell r="BS296" t="str">
            <v/>
          </cell>
          <cell r="BT296" t="str">
            <v/>
          </cell>
          <cell r="BU296" t="str">
            <v/>
          </cell>
          <cell r="BV296" t="str">
            <v/>
          </cell>
          <cell r="BW296" t="str">
            <v/>
          </cell>
          <cell r="BX296" t="str">
            <v>A0030080</v>
          </cell>
          <cell r="BY296">
            <v>8</v>
          </cell>
          <cell r="BZ296" t="str">
            <v>A0040010</v>
          </cell>
          <cell r="CA296">
            <v>8</v>
          </cell>
          <cell r="CB296" t="str">
            <v/>
          </cell>
          <cell r="CC296" t="str">
            <v/>
          </cell>
          <cell r="CD296" t="str">
            <v/>
          </cell>
          <cell r="CE296" t="str">
            <v/>
          </cell>
          <cell r="CF296" t="str">
            <v/>
          </cell>
          <cell r="CG296" t="str">
            <v/>
          </cell>
          <cell r="CH296" t="str">
            <v/>
          </cell>
          <cell r="CI296" t="str">
            <v/>
          </cell>
          <cell r="CJ296" t="str">
            <v/>
          </cell>
          <cell r="CK296" t="str">
            <v/>
          </cell>
          <cell r="CL296" t="str">
            <v/>
          </cell>
          <cell r="CM296" t="str">
            <v/>
          </cell>
          <cell r="CN296" t="str">
            <v/>
          </cell>
          <cell r="CO296" t="str">
            <v/>
          </cell>
          <cell r="CP296" t="str">
            <v/>
          </cell>
          <cell r="CQ296" t="str">
            <v/>
          </cell>
          <cell r="CR296" t="str">
            <v>Nota 1: Debe proveerse de un termometro para el control de temperatura y de equipo suficientes para realizar justas de trabajo, conforme al requerimiento de las Especificaciones Generales de Construcción, articulo 450.4.11</v>
          </cell>
          <cell r="CS296" t="str">
            <v>Nota 1: Este solo es un Análisis de Precios Unitario de referencia. De ser necesario, se debe ajustar a las particularidades de cada proyecto.
Nota 2: Cuando se trate de Análisis de precios unitarios correspondientes a ítems de la propuesta económica apro</v>
          </cell>
          <cell r="CT296" t="str">
            <v>A</v>
          </cell>
        </row>
        <row r="297">
          <cell r="C297" t="str">
            <v>630,1,6,2</v>
          </cell>
          <cell r="D297" t="str">
            <v>m3</v>
          </cell>
          <cell r="E297" t="str">
            <v>TIPO DE CONCRETO______ 
(Analisis aplicado para la preparación, mezclado, colocación por medios manuales, vibrado y curado de concreto hecho en obra con resistencia característica de 14 MPa,  Incluye suministro y transporte de materiales, encofrado metáli</v>
          </cell>
          <cell r="F297" t="str">
            <v>HERMENINV</v>
          </cell>
          <cell r="G297">
            <v>0.05</v>
          </cell>
          <cell r="H297" t="str">
            <v>C0010550</v>
          </cell>
          <cell r="I297">
            <v>1</v>
          </cell>
          <cell r="J297" t="str">
            <v>C0010922</v>
          </cell>
          <cell r="K297">
            <v>1</v>
          </cell>
          <cell r="L297" t="str">
            <v>C0010445</v>
          </cell>
          <cell r="M297">
            <v>3.0030030030030028</v>
          </cell>
          <cell r="N297" t="str">
            <v/>
          </cell>
          <cell r="O297" t="str">
            <v/>
          </cell>
          <cell r="P297" t="str">
            <v/>
          </cell>
          <cell r="Q297" t="str">
            <v/>
          </cell>
          <cell r="R297" t="str">
            <v/>
          </cell>
          <cell r="S297" t="str">
            <v/>
          </cell>
          <cell r="T297" t="str">
            <v/>
          </cell>
          <cell r="U297" t="str">
            <v/>
          </cell>
          <cell r="V297" t="str">
            <v/>
          </cell>
          <cell r="W297" t="str">
            <v/>
          </cell>
          <cell r="X297" t="str">
            <v/>
          </cell>
          <cell r="Y297" t="str">
            <v/>
          </cell>
          <cell r="Z297" t="str">
            <v/>
          </cell>
          <cell r="AA297" t="str">
            <v/>
          </cell>
          <cell r="AB297" t="str">
            <v/>
          </cell>
          <cell r="AC297" t="str">
            <v/>
          </cell>
          <cell r="AD297" t="str">
            <v/>
          </cell>
          <cell r="AE297" t="str">
            <v/>
          </cell>
          <cell r="AF297" t="str">
            <v/>
          </cell>
          <cell r="AG297" t="str">
            <v/>
          </cell>
          <cell r="AH297" t="str">
            <v>B0053103</v>
          </cell>
          <cell r="AI297">
            <v>0.84</v>
          </cell>
          <cell r="AJ297" t="str">
            <v>B0063200</v>
          </cell>
          <cell r="AK297">
            <v>185</v>
          </cell>
          <cell r="AL297" t="str">
            <v>B0053101</v>
          </cell>
          <cell r="AM297">
            <v>0.63</v>
          </cell>
          <cell r="AN297" t="str">
            <v>B0103569</v>
          </cell>
          <cell r="AO297">
            <v>260</v>
          </cell>
          <cell r="AP297" t="str">
            <v>B0063290</v>
          </cell>
          <cell r="AQ297">
            <v>0.24</v>
          </cell>
          <cell r="AR297" t="str">
            <v/>
          </cell>
          <cell r="AS297" t="str">
            <v/>
          </cell>
          <cell r="AT297" t="str">
            <v/>
          </cell>
          <cell r="AU297" t="str">
            <v/>
          </cell>
          <cell r="AV297" t="str">
            <v/>
          </cell>
          <cell r="AW297" t="str">
            <v/>
          </cell>
          <cell r="AX297" t="str">
            <v/>
          </cell>
          <cell r="AY297" t="str">
            <v/>
          </cell>
          <cell r="AZ297" t="str">
            <v/>
          </cell>
          <cell r="BA297" t="str">
            <v/>
          </cell>
          <cell r="BB297" t="str">
            <v/>
          </cell>
          <cell r="BC297" t="str">
            <v/>
          </cell>
          <cell r="BD297" t="str">
            <v/>
          </cell>
          <cell r="BE297" t="str">
            <v/>
          </cell>
          <cell r="BF297" t="str">
            <v/>
          </cell>
          <cell r="BG297" t="str">
            <v/>
          </cell>
          <cell r="BH297" t="str">
            <v/>
          </cell>
          <cell r="BI297" t="str">
            <v/>
          </cell>
          <cell r="BJ297" t="str">
            <v/>
          </cell>
          <cell r="BK297" t="str">
            <v/>
          </cell>
          <cell r="BL297"/>
          <cell r="BM297"/>
          <cell r="BN297" t="str">
            <v>T0010400</v>
          </cell>
          <cell r="BO297">
            <v>1.47</v>
          </cell>
          <cell r="BP297" t="str">
            <v/>
          </cell>
          <cell r="BQ297" t="str">
            <v/>
          </cell>
          <cell r="BR297" t="str">
            <v/>
          </cell>
          <cell r="BS297" t="str">
            <v/>
          </cell>
          <cell r="BT297" t="str">
            <v/>
          </cell>
          <cell r="BU297" t="str">
            <v/>
          </cell>
          <cell r="BV297" t="str">
            <v/>
          </cell>
          <cell r="BW297" t="str">
            <v/>
          </cell>
          <cell r="BX297" t="str">
            <v>A0030080</v>
          </cell>
          <cell r="BY297">
            <v>8</v>
          </cell>
          <cell r="BZ297" t="str">
            <v>A0040010</v>
          </cell>
          <cell r="CA297">
            <v>8</v>
          </cell>
          <cell r="CB297" t="str">
            <v/>
          </cell>
          <cell r="CC297" t="str">
            <v/>
          </cell>
          <cell r="CD297" t="str">
            <v/>
          </cell>
          <cell r="CE297" t="str">
            <v/>
          </cell>
          <cell r="CF297" t="str">
            <v/>
          </cell>
          <cell r="CG297" t="str">
            <v/>
          </cell>
          <cell r="CH297" t="str">
            <v/>
          </cell>
          <cell r="CI297" t="str">
            <v/>
          </cell>
          <cell r="CJ297" t="str">
            <v/>
          </cell>
          <cell r="CK297" t="str">
            <v/>
          </cell>
          <cell r="CL297" t="str">
            <v/>
          </cell>
          <cell r="CM297" t="str">
            <v/>
          </cell>
          <cell r="CN297" t="str">
            <v/>
          </cell>
          <cell r="CO297" t="str">
            <v/>
          </cell>
          <cell r="CP297" t="str">
            <v/>
          </cell>
          <cell r="CQ297" t="str">
            <v/>
          </cell>
          <cell r="CR297" t="str">
            <v>Nota 1: Debe proveerse de un termometro para el control de temperatura y de equipo suficientes para realizar justas de trabajo, conforme al requerimiento de las Especificaciones Generales de Construcción, articulo 450.4.11</v>
          </cell>
          <cell r="CS297" t="str">
            <v>Nota 1: Este solo es un Análisis de Precios Unitario de referencia. De ser necesario, se debe ajustar a las particularidades de cada proyecto.
Nota 2: Cuando se trate de Análisis de precios unitarios correspondientes a ítems de la propuesta económica apro</v>
          </cell>
          <cell r="CT297" t="str">
            <v>A</v>
          </cell>
        </row>
        <row r="298">
          <cell r="C298" t="str">
            <v>630,1,7</v>
          </cell>
          <cell r="D298" t="str">
            <v>m3</v>
          </cell>
          <cell r="E298" t="str">
            <v>TIPO DE CONCRETO______
(Analisis aplicado para la preparación, mezclado, colocación por medios manuales del concreto ciclopeo hecho en obra con resistencia característica de 17 MPa resistencia y con una relación piedra/concreto típica del 40%-60%, Incluye</v>
          </cell>
          <cell r="F298" t="str">
            <v>HERMENINV</v>
          </cell>
          <cell r="G298">
            <v>0.05</v>
          </cell>
          <cell r="H298" t="str">
            <v>C0010550</v>
          </cell>
          <cell r="I298">
            <v>1</v>
          </cell>
          <cell r="J298" t="str">
            <v>C0010445</v>
          </cell>
          <cell r="K298">
            <v>3.0030030030030028</v>
          </cell>
          <cell r="L298" t="str">
            <v/>
          </cell>
          <cell r="M298" t="str">
            <v/>
          </cell>
          <cell r="N298" t="str">
            <v/>
          </cell>
          <cell r="O298" t="str">
            <v/>
          </cell>
          <cell r="P298" t="str">
            <v/>
          </cell>
          <cell r="Q298" t="str">
            <v/>
          </cell>
          <cell r="R298" t="str">
            <v/>
          </cell>
          <cell r="S298" t="str">
            <v/>
          </cell>
          <cell r="T298" t="str">
            <v/>
          </cell>
          <cell r="U298" t="str">
            <v/>
          </cell>
          <cell r="V298" t="str">
            <v/>
          </cell>
          <cell r="W298" t="str">
            <v/>
          </cell>
          <cell r="X298" t="str">
            <v/>
          </cell>
          <cell r="Y298" t="str">
            <v/>
          </cell>
          <cell r="Z298" t="str">
            <v/>
          </cell>
          <cell r="AA298" t="str">
            <v/>
          </cell>
          <cell r="AB298" t="str">
            <v/>
          </cell>
          <cell r="AC298" t="str">
            <v/>
          </cell>
          <cell r="AD298" t="str">
            <v/>
          </cell>
          <cell r="AE298" t="str">
            <v/>
          </cell>
          <cell r="AF298" t="str">
            <v/>
          </cell>
          <cell r="AG298" t="str">
            <v/>
          </cell>
          <cell r="AH298" t="str">
            <v>B0053103</v>
          </cell>
          <cell r="AI298">
            <v>0.56999999999999995</v>
          </cell>
          <cell r="AJ298" t="str">
            <v>B0063200</v>
          </cell>
          <cell r="AK298">
            <v>102</v>
          </cell>
          <cell r="AL298" t="str">
            <v>B0014700</v>
          </cell>
          <cell r="AM298">
            <v>0.4</v>
          </cell>
          <cell r="AN298" t="str">
            <v>B0053101</v>
          </cell>
          <cell r="AO298">
            <v>0.33</v>
          </cell>
          <cell r="AP298" t="str">
            <v>B0103569</v>
          </cell>
          <cell r="AQ298">
            <v>180</v>
          </cell>
          <cell r="AR298" t="str">
            <v/>
          </cell>
          <cell r="AS298" t="str">
            <v/>
          </cell>
          <cell r="AT298" t="str">
            <v/>
          </cell>
          <cell r="AU298" t="str">
            <v/>
          </cell>
          <cell r="AV298" t="str">
            <v/>
          </cell>
          <cell r="AW298" t="str">
            <v/>
          </cell>
          <cell r="AX298" t="str">
            <v/>
          </cell>
          <cell r="AY298" t="str">
            <v/>
          </cell>
          <cell r="AZ298" t="str">
            <v/>
          </cell>
          <cell r="BA298" t="str">
            <v/>
          </cell>
          <cell r="BB298" t="str">
            <v/>
          </cell>
          <cell r="BC298" t="str">
            <v/>
          </cell>
          <cell r="BD298" t="str">
            <v/>
          </cell>
          <cell r="BE298" t="str">
            <v/>
          </cell>
          <cell r="BF298" t="str">
            <v/>
          </cell>
          <cell r="BG298" t="str">
            <v/>
          </cell>
          <cell r="BH298" t="str">
            <v/>
          </cell>
          <cell r="BI298" t="str">
            <v/>
          </cell>
          <cell r="BJ298" t="str">
            <v/>
          </cell>
          <cell r="BK298" t="str">
            <v/>
          </cell>
          <cell r="BL298"/>
          <cell r="BM298"/>
          <cell r="BN298" t="str">
            <v>T0010091</v>
          </cell>
          <cell r="BO298">
            <v>0.4</v>
          </cell>
          <cell r="BP298" t="str">
            <v>T0010400</v>
          </cell>
          <cell r="BQ298">
            <v>0.89999999999999991</v>
          </cell>
          <cell r="BR298" t="str">
            <v/>
          </cell>
          <cell r="BS298" t="str">
            <v/>
          </cell>
          <cell r="BT298" t="str">
            <v/>
          </cell>
          <cell r="BU298" t="str">
            <v/>
          </cell>
          <cell r="BV298" t="str">
            <v/>
          </cell>
          <cell r="BW298" t="str">
            <v/>
          </cell>
          <cell r="BX298" t="str">
            <v>A0030080</v>
          </cell>
          <cell r="BY298">
            <v>8</v>
          </cell>
          <cell r="BZ298" t="str">
            <v>A0040010</v>
          </cell>
          <cell r="CA298">
            <v>8</v>
          </cell>
          <cell r="CB298" t="str">
            <v/>
          </cell>
          <cell r="CC298" t="str">
            <v/>
          </cell>
          <cell r="CD298" t="str">
            <v/>
          </cell>
          <cell r="CE298" t="str">
            <v/>
          </cell>
          <cell r="CF298" t="str">
            <v/>
          </cell>
          <cell r="CG298" t="str">
            <v/>
          </cell>
          <cell r="CH298" t="str">
            <v/>
          </cell>
          <cell r="CI298" t="str">
            <v/>
          </cell>
          <cell r="CJ298" t="str">
            <v/>
          </cell>
          <cell r="CK298" t="str">
            <v/>
          </cell>
          <cell r="CL298" t="str">
            <v/>
          </cell>
          <cell r="CM298" t="str">
            <v/>
          </cell>
          <cell r="CN298" t="str">
            <v/>
          </cell>
          <cell r="CO298" t="str">
            <v/>
          </cell>
          <cell r="CP298" t="str">
            <v/>
          </cell>
          <cell r="CQ298" t="str">
            <v/>
          </cell>
          <cell r="CR298" t="str">
            <v>Nota 1: Debe proveerse de un termometro para el control de temperatura y de equipo suficientes para realizar justas de trabajo, conforme al requerimiento de las Especificaciones Generales de Construcción, articulo 450.4.11</v>
          </cell>
          <cell r="CS298" t="str">
            <v>Nota 1: Este solo es un Análisis de Precios Unitario de referencia. De ser necesario, se debe ajustar a las particularidades de cada proyecto.
Nota 2: Cuando se trate de Análisis de precios unitarios correspondientes a ítems de la propuesta económica apro</v>
          </cell>
          <cell r="CT298" t="str">
            <v>A</v>
          </cell>
        </row>
        <row r="299">
          <cell r="C299" t="str">
            <v>632,1,1</v>
          </cell>
          <cell r="D299" t="str">
            <v>m</v>
          </cell>
          <cell r="E299" t="str">
            <v>BARANDA DE CONCRETO
(Analisis aplicado para la fabricación en sitio de baranda estructural, encofrada, vaciada con concreto premezclado de 21 MPa, vibrado y acabado superficial, sin incluir acero de refuerzo ni anclajes)</v>
          </cell>
          <cell r="F299" t="str">
            <v>HERMENINV</v>
          </cell>
          <cell r="G299">
            <v>0.02</v>
          </cell>
          <cell r="H299" t="str">
            <v>C0010922</v>
          </cell>
          <cell r="I299">
            <v>1</v>
          </cell>
          <cell r="J299" t="str">
            <v>C0010441</v>
          </cell>
          <cell r="K299">
            <v>8</v>
          </cell>
          <cell r="L299" t="str">
            <v/>
          </cell>
          <cell r="M299" t="str">
            <v/>
          </cell>
          <cell r="N299" t="str">
            <v/>
          </cell>
          <cell r="O299" t="str">
            <v/>
          </cell>
          <cell r="P299" t="str">
            <v/>
          </cell>
          <cell r="Q299" t="str">
            <v/>
          </cell>
          <cell r="R299" t="str">
            <v/>
          </cell>
          <cell r="S299" t="str">
            <v/>
          </cell>
          <cell r="T299" t="str">
            <v/>
          </cell>
          <cell r="U299" t="str">
            <v/>
          </cell>
          <cell r="V299" t="str">
            <v/>
          </cell>
          <cell r="W299" t="str">
            <v/>
          </cell>
          <cell r="X299" t="str">
            <v/>
          </cell>
          <cell r="Y299" t="str">
            <v/>
          </cell>
          <cell r="Z299" t="str">
            <v/>
          </cell>
          <cell r="AA299" t="str">
            <v/>
          </cell>
          <cell r="AB299" t="str">
            <v/>
          </cell>
          <cell r="AC299" t="str">
            <v/>
          </cell>
          <cell r="AD299" t="str">
            <v/>
          </cell>
          <cell r="AE299" t="str">
            <v/>
          </cell>
          <cell r="AF299" t="str">
            <v/>
          </cell>
          <cell r="AG299" t="str">
            <v/>
          </cell>
          <cell r="AH299" t="str">
            <v>B0014760</v>
          </cell>
          <cell r="AI299">
            <v>0.15</v>
          </cell>
          <cell r="AJ299" t="str">
            <v>B0123650</v>
          </cell>
          <cell r="AK299">
            <v>0.126</v>
          </cell>
          <cell r="AL299" t="str">
            <v/>
          </cell>
          <cell r="AM299" t="str">
            <v/>
          </cell>
          <cell r="AN299" t="str">
            <v/>
          </cell>
          <cell r="AO299" t="str">
            <v/>
          </cell>
          <cell r="AP299" t="str">
            <v/>
          </cell>
          <cell r="AQ299" t="str">
            <v/>
          </cell>
          <cell r="AR299" t="str">
            <v/>
          </cell>
          <cell r="AS299" t="str">
            <v/>
          </cell>
          <cell r="AT299" t="str">
            <v/>
          </cell>
          <cell r="AU299" t="str">
            <v/>
          </cell>
          <cell r="AV299" t="str">
            <v/>
          </cell>
          <cell r="AW299" t="str">
            <v/>
          </cell>
          <cell r="AX299" t="str">
            <v/>
          </cell>
          <cell r="AY299" t="str">
            <v/>
          </cell>
          <cell r="AZ299" t="str">
            <v/>
          </cell>
          <cell r="BA299" t="str">
            <v/>
          </cell>
          <cell r="BB299" t="str">
            <v/>
          </cell>
          <cell r="BC299" t="str">
            <v/>
          </cell>
          <cell r="BD299" t="str">
            <v/>
          </cell>
          <cell r="BE299" t="str">
            <v/>
          </cell>
          <cell r="BF299" t="str">
            <v/>
          </cell>
          <cell r="BG299" t="str">
            <v/>
          </cell>
          <cell r="BH299" t="str">
            <v/>
          </cell>
          <cell r="BI299" t="str">
            <v/>
          </cell>
          <cell r="BJ299" t="str">
            <v/>
          </cell>
          <cell r="BK299" t="str">
            <v/>
          </cell>
          <cell r="BL299"/>
          <cell r="BM299"/>
          <cell r="BN299" t="str">
            <v>T0010009</v>
          </cell>
          <cell r="BO299">
            <v>0.126</v>
          </cell>
          <cell r="BP299" t="str">
            <v/>
          </cell>
          <cell r="BQ299" t="str">
            <v/>
          </cell>
          <cell r="BR299" t="str">
            <v/>
          </cell>
          <cell r="BS299" t="str">
            <v/>
          </cell>
          <cell r="BT299" t="str">
            <v/>
          </cell>
          <cell r="BU299" t="str">
            <v/>
          </cell>
          <cell r="BV299" t="str">
            <v/>
          </cell>
          <cell r="BW299" t="str">
            <v/>
          </cell>
          <cell r="BX299" t="str">
            <v>A0030030</v>
          </cell>
          <cell r="BY299">
            <v>8</v>
          </cell>
          <cell r="BZ299" t="str">
            <v>A0040010</v>
          </cell>
          <cell r="CA299">
            <v>8</v>
          </cell>
          <cell r="CB299" t="str">
            <v/>
          </cell>
          <cell r="CC299" t="str">
            <v/>
          </cell>
          <cell r="CD299" t="str">
            <v/>
          </cell>
          <cell r="CE299" t="str">
            <v/>
          </cell>
          <cell r="CF299" t="str">
            <v/>
          </cell>
          <cell r="CG299" t="str">
            <v/>
          </cell>
          <cell r="CH299" t="str">
            <v/>
          </cell>
          <cell r="CI299" t="str">
            <v/>
          </cell>
          <cell r="CJ299" t="str">
            <v/>
          </cell>
          <cell r="CK299" t="str">
            <v/>
          </cell>
          <cell r="CL299" t="str">
            <v/>
          </cell>
          <cell r="CM299" t="str">
            <v/>
          </cell>
          <cell r="CN299" t="str">
            <v/>
          </cell>
          <cell r="CO299" t="str">
            <v/>
          </cell>
          <cell r="CP299" t="str">
            <v/>
          </cell>
          <cell r="CQ299" t="str">
            <v/>
          </cell>
          <cell r="CR299" t="str">
            <v>Nota 1: Debe proveerse de un termometro para el control de temperatura y de equipo suficientes para realizar justas de trabajo, conforme al requerimiento de las Especificaciones Generales de Construcción, articulo 450.4.11</v>
          </cell>
          <cell r="CS299" t="str">
            <v>Nota 1: Este solo es un Análisis de Precios Unitario de referencia. De ser necesario, se debe ajustar a las particularidades de cada proyecto.
Nota 2: Cuando se trate de Análisis de precios unitarios correspondientes a ítems de la propuesta económica apro</v>
          </cell>
          <cell r="CT299" t="str">
            <v>A</v>
          </cell>
        </row>
        <row r="300">
          <cell r="C300" t="str">
            <v>632,1,2</v>
          </cell>
          <cell r="D300" t="str">
            <v>m</v>
          </cell>
          <cell r="E300" t="str">
            <v>BARANDA DE CONCRETO
 (Analisis aplicado para la fabricación en sitio de baranda estructural, encofrada, vaciada con concreto premezclado de 28 MPa, vibrado y acabado superficial, sin incluir acero de refuerzo ni anclajes)</v>
          </cell>
          <cell r="F300" t="str">
            <v>HERMENINV</v>
          </cell>
          <cell r="G300">
            <v>0.02</v>
          </cell>
          <cell r="H300" t="str">
            <v>C0010922</v>
          </cell>
          <cell r="I300">
            <v>1</v>
          </cell>
          <cell r="J300" t="str">
            <v>C0010441</v>
          </cell>
          <cell r="K300">
            <v>8</v>
          </cell>
          <cell r="L300" t="str">
            <v/>
          </cell>
          <cell r="M300" t="str">
            <v/>
          </cell>
          <cell r="N300" t="str">
            <v/>
          </cell>
          <cell r="O300" t="str">
            <v/>
          </cell>
          <cell r="P300" t="str">
            <v/>
          </cell>
          <cell r="Q300" t="str">
            <v/>
          </cell>
          <cell r="R300" t="str">
            <v/>
          </cell>
          <cell r="S300" t="str">
            <v/>
          </cell>
          <cell r="T300" t="str">
            <v/>
          </cell>
          <cell r="U300" t="str">
            <v/>
          </cell>
          <cell r="V300" t="str">
            <v/>
          </cell>
          <cell r="W300" t="str">
            <v/>
          </cell>
          <cell r="X300" t="str">
            <v/>
          </cell>
          <cell r="Y300" t="str">
            <v/>
          </cell>
          <cell r="Z300" t="str">
            <v/>
          </cell>
          <cell r="AA300" t="str">
            <v/>
          </cell>
          <cell r="AB300" t="str">
            <v/>
          </cell>
          <cell r="AC300" t="str">
            <v/>
          </cell>
          <cell r="AD300" t="str">
            <v/>
          </cell>
          <cell r="AE300" t="str">
            <v/>
          </cell>
          <cell r="AF300" t="str">
            <v/>
          </cell>
          <cell r="AG300" t="str">
            <v/>
          </cell>
          <cell r="AH300" t="str">
            <v>B0014760</v>
          </cell>
          <cell r="AI300">
            <v>0.15</v>
          </cell>
          <cell r="AJ300" t="str">
            <v>B0123620</v>
          </cell>
          <cell r="AK300">
            <v>0.126</v>
          </cell>
          <cell r="AL300" t="str">
            <v/>
          </cell>
          <cell r="AM300" t="str">
            <v/>
          </cell>
          <cell r="AN300" t="str">
            <v/>
          </cell>
          <cell r="AO300" t="str">
            <v/>
          </cell>
          <cell r="AP300" t="str">
            <v/>
          </cell>
          <cell r="AQ300" t="str">
            <v/>
          </cell>
          <cell r="AR300" t="str">
            <v/>
          </cell>
          <cell r="AS300" t="str">
            <v/>
          </cell>
          <cell r="AT300" t="str">
            <v/>
          </cell>
          <cell r="AU300" t="str">
            <v/>
          </cell>
          <cell r="AV300" t="str">
            <v/>
          </cell>
          <cell r="AW300" t="str">
            <v/>
          </cell>
          <cell r="AX300" t="str">
            <v/>
          </cell>
          <cell r="AY300" t="str">
            <v/>
          </cell>
          <cell r="AZ300" t="str">
            <v/>
          </cell>
          <cell r="BA300" t="str">
            <v/>
          </cell>
          <cell r="BB300" t="str">
            <v/>
          </cell>
          <cell r="BC300" t="str">
            <v/>
          </cell>
          <cell r="BD300" t="str">
            <v/>
          </cell>
          <cell r="BE300" t="str">
            <v/>
          </cell>
          <cell r="BF300" t="str">
            <v/>
          </cell>
          <cell r="BG300" t="str">
            <v/>
          </cell>
          <cell r="BH300" t="str">
            <v/>
          </cell>
          <cell r="BI300" t="str">
            <v/>
          </cell>
          <cell r="BJ300" t="str">
            <v/>
          </cell>
          <cell r="BK300" t="str">
            <v/>
          </cell>
          <cell r="BL300"/>
          <cell r="BM300"/>
          <cell r="BN300" t="str">
            <v>T0010009</v>
          </cell>
          <cell r="BO300">
            <v>0.126</v>
          </cell>
          <cell r="BP300" t="str">
            <v/>
          </cell>
          <cell r="BQ300" t="str">
            <v/>
          </cell>
          <cell r="BR300" t="str">
            <v/>
          </cell>
          <cell r="BS300" t="str">
            <v/>
          </cell>
          <cell r="BT300" t="str">
            <v/>
          </cell>
          <cell r="BU300" t="str">
            <v/>
          </cell>
          <cell r="BV300" t="str">
            <v/>
          </cell>
          <cell r="BW300" t="str">
            <v/>
          </cell>
          <cell r="BX300" t="str">
            <v>A0030030</v>
          </cell>
          <cell r="BY300">
            <v>8</v>
          </cell>
          <cell r="BZ300" t="str">
            <v>A0040010</v>
          </cell>
          <cell r="CA300">
            <v>8</v>
          </cell>
          <cell r="CB300" t="str">
            <v/>
          </cell>
          <cell r="CC300" t="str">
            <v/>
          </cell>
          <cell r="CD300" t="str">
            <v/>
          </cell>
          <cell r="CE300" t="str">
            <v/>
          </cell>
          <cell r="CF300" t="str">
            <v/>
          </cell>
          <cell r="CG300" t="str">
            <v/>
          </cell>
          <cell r="CH300" t="str">
            <v/>
          </cell>
          <cell r="CI300" t="str">
            <v/>
          </cell>
          <cell r="CJ300" t="str">
            <v/>
          </cell>
          <cell r="CK300" t="str">
            <v/>
          </cell>
          <cell r="CL300" t="str">
            <v/>
          </cell>
          <cell r="CM300" t="str">
            <v/>
          </cell>
          <cell r="CN300" t="str">
            <v/>
          </cell>
          <cell r="CO300" t="str">
            <v/>
          </cell>
          <cell r="CP300" t="str">
            <v/>
          </cell>
          <cell r="CQ300" t="str">
            <v/>
          </cell>
          <cell r="CR300" t="str">
            <v>Nota 1: Debe proveerse de un termometro para el control de temperatura y de equipo suficientes para realizar justas de trabajo, conforme al requerimiento de las Especificaciones Generales de Construcción, articulo 450.4.11</v>
          </cell>
          <cell r="CS300" t="str">
            <v>Nota 1: Este solo es un Análisis de Precios Unitario de referencia. De ser necesario, se debe ajustar a las particularidades de cada proyecto.
Nota 2: Cuando se trate de Análisis de precios unitarios correspondientes a ítems de la propuesta económica apro</v>
          </cell>
          <cell r="CT300" t="str">
            <v>A</v>
          </cell>
        </row>
        <row r="301">
          <cell r="C301" t="str">
            <v>633,1,1</v>
          </cell>
          <cell r="D301" t="str">
            <v>m</v>
          </cell>
          <cell r="E301" t="str">
            <v>SUMINISTRO DE ELEMENTO PREFABRICADO DE CONCRETO TIPO _______
(Análisis aplicado para suministro desde planta, instalación, transporte hasta sitio de obra de un box culvert prefabricado de concreto reforzado tipo CCP14, con sección interna de 1,00 x 1,00 m</v>
          </cell>
          <cell r="F301" t="str">
            <v>HERMENINV</v>
          </cell>
          <cell r="G301">
            <v>0.02</v>
          </cell>
          <cell r="H301" t="str">
            <v>C0011100</v>
          </cell>
          <cell r="I301">
            <v>1.1000000000000001</v>
          </cell>
          <cell r="J301" t="str">
            <v/>
          </cell>
          <cell r="K301" t="str">
            <v/>
          </cell>
          <cell r="L301" t="str">
            <v/>
          </cell>
          <cell r="M301" t="str">
            <v/>
          </cell>
          <cell r="N301" t="str">
            <v/>
          </cell>
          <cell r="O301" t="str">
            <v/>
          </cell>
          <cell r="P301" t="str">
            <v/>
          </cell>
          <cell r="Q301" t="str">
            <v/>
          </cell>
          <cell r="R301" t="str">
            <v/>
          </cell>
          <cell r="S301" t="str">
            <v/>
          </cell>
          <cell r="T301" t="str">
            <v/>
          </cell>
          <cell r="U301" t="str">
            <v/>
          </cell>
          <cell r="V301" t="str">
            <v/>
          </cell>
          <cell r="W301" t="str">
            <v/>
          </cell>
          <cell r="X301" t="str">
            <v/>
          </cell>
          <cell r="Y301" t="str">
            <v/>
          </cell>
          <cell r="Z301" t="str">
            <v/>
          </cell>
          <cell r="AA301" t="str">
            <v/>
          </cell>
          <cell r="AB301" t="str">
            <v/>
          </cell>
          <cell r="AC301" t="str">
            <v/>
          </cell>
          <cell r="AD301" t="str">
            <v/>
          </cell>
          <cell r="AE301" t="str">
            <v/>
          </cell>
          <cell r="AF301" t="str">
            <v/>
          </cell>
          <cell r="AG301" t="str">
            <v/>
          </cell>
          <cell r="AH301" t="str">
            <v>B0033229</v>
          </cell>
          <cell r="AI301">
            <v>1</v>
          </cell>
          <cell r="AJ301" t="str">
            <v/>
          </cell>
          <cell r="AK301" t="str">
            <v/>
          </cell>
          <cell r="AL301" t="str">
            <v/>
          </cell>
          <cell r="AM301" t="str">
            <v/>
          </cell>
          <cell r="AN301" t="str">
            <v/>
          </cell>
          <cell r="AO301" t="str">
            <v/>
          </cell>
          <cell r="AP301" t="str">
            <v/>
          </cell>
          <cell r="AQ301" t="str">
            <v/>
          </cell>
          <cell r="AR301" t="str">
            <v/>
          </cell>
          <cell r="AS301" t="str">
            <v/>
          </cell>
          <cell r="AT301" t="str">
            <v/>
          </cell>
          <cell r="AU301" t="str">
            <v/>
          </cell>
          <cell r="AV301" t="str">
            <v/>
          </cell>
          <cell r="AW301" t="str">
            <v/>
          </cell>
          <cell r="AX301" t="str">
            <v/>
          </cell>
          <cell r="AY301" t="str">
            <v/>
          </cell>
          <cell r="AZ301" t="str">
            <v/>
          </cell>
          <cell r="BA301" t="str">
            <v/>
          </cell>
          <cell r="BB301" t="str">
            <v/>
          </cell>
          <cell r="BC301" t="str">
            <v/>
          </cell>
          <cell r="BD301" t="str">
            <v/>
          </cell>
          <cell r="BE301" t="str">
            <v/>
          </cell>
          <cell r="BF301" t="str">
            <v/>
          </cell>
          <cell r="BG301" t="str">
            <v/>
          </cell>
          <cell r="BH301" t="str">
            <v/>
          </cell>
          <cell r="BI301" t="str">
            <v/>
          </cell>
          <cell r="BJ301" t="str">
            <v/>
          </cell>
          <cell r="BK301" t="str">
            <v/>
          </cell>
          <cell r="BL301"/>
          <cell r="BM301"/>
          <cell r="BN301" t="str">
            <v>T0100011</v>
          </cell>
          <cell r="BO301">
            <v>1</v>
          </cell>
          <cell r="BP301" t="str">
            <v/>
          </cell>
          <cell r="BQ301" t="str">
            <v/>
          </cell>
          <cell r="BR301" t="str">
            <v/>
          </cell>
          <cell r="BS301" t="str">
            <v/>
          </cell>
          <cell r="BT301" t="str">
            <v/>
          </cell>
          <cell r="BU301" t="str">
            <v/>
          </cell>
          <cell r="BV301" t="str">
            <v/>
          </cell>
          <cell r="BW301" t="str">
            <v/>
          </cell>
          <cell r="BX301" t="str">
            <v>A0030030</v>
          </cell>
          <cell r="BY301">
            <v>7.27</v>
          </cell>
          <cell r="BZ301" t="str">
            <v>A0040010</v>
          </cell>
          <cell r="CA301">
            <v>7.27</v>
          </cell>
          <cell r="CB301" t="str">
            <v/>
          </cell>
          <cell r="CC301" t="str">
            <v/>
          </cell>
          <cell r="CD301" t="str">
            <v/>
          </cell>
          <cell r="CE301" t="str">
            <v/>
          </cell>
          <cell r="CF301" t="str">
            <v/>
          </cell>
          <cell r="CG301" t="str">
            <v/>
          </cell>
          <cell r="CH301" t="str">
            <v/>
          </cell>
          <cell r="CI301" t="str">
            <v/>
          </cell>
          <cell r="CJ301" t="str">
            <v/>
          </cell>
          <cell r="CK301" t="str">
            <v/>
          </cell>
          <cell r="CL301" t="str">
            <v/>
          </cell>
          <cell r="CM301" t="str">
            <v/>
          </cell>
          <cell r="CN301" t="str">
            <v/>
          </cell>
          <cell r="CO301" t="str">
            <v/>
          </cell>
          <cell r="CP301" t="str">
            <v/>
          </cell>
          <cell r="CQ301" t="str">
            <v/>
          </cell>
          <cell r="CR301" t="str">
            <v>Nota 1: Debe proveerse de un termometro para el control de temperatura y de equipo suficientes para realizar justas de trabajo, conforme al requerimiento de las Especificaciones Generales de Construcción, articulo 450.4.11</v>
          </cell>
          <cell r="CS301" t="str">
            <v>Nota 1: Este solo es un Análisis de Precios Unitario de referencia. De ser necesario, se debe ajustar a las particularidades de cada proyecto.
Nota 2: Cuando se trate de Análisis de precios unitarios correspondientes a ítems de la propuesta económica apro</v>
          </cell>
          <cell r="CT301" t="str">
            <v>A</v>
          </cell>
        </row>
        <row r="302">
          <cell r="C302" t="str">
            <v>633,1,2</v>
          </cell>
          <cell r="D302" t="str">
            <v>m2</v>
          </cell>
          <cell r="E302" t="str">
            <v xml:space="preserve">SUMINISTRO DE ELEMENTO PREFABRICADO DE CONCRETO TIPO _______
(Análisis aplicado para suministro desde planta, instalación, transporte hasta sitio de obra de un Box CCP14 con sección interna de 5 x 4 metros, profundidad desde 0,6 metros hasta 1,5 metros y </v>
          </cell>
          <cell r="F302" t="str">
            <v>HERMENINV</v>
          </cell>
          <cell r="G302">
            <v>0.02</v>
          </cell>
          <cell r="H302" t="str">
            <v>C0011101</v>
          </cell>
          <cell r="I302">
            <v>1</v>
          </cell>
          <cell r="J302" t="str">
            <v/>
          </cell>
          <cell r="K302" t="str">
            <v/>
          </cell>
          <cell r="L302" t="str">
            <v/>
          </cell>
          <cell r="M302" t="str">
            <v/>
          </cell>
          <cell r="N302" t="str">
            <v/>
          </cell>
          <cell r="O302" t="str">
            <v/>
          </cell>
          <cell r="P302" t="str">
            <v/>
          </cell>
          <cell r="Q302" t="str">
            <v/>
          </cell>
          <cell r="R302" t="str">
            <v/>
          </cell>
          <cell r="S302" t="str">
            <v/>
          </cell>
          <cell r="T302" t="str">
            <v/>
          </cell>
          <cell r="U302" t="str">
            <v/>
          </cell>
          <cell r="V302" t="str">
            <v/>
          </cell>
          <cell r="W302" t="str">
            <v/>
          </cell>
          <cell r="X302" t="str">
            <v/>
          </cell>
          <cell r="Y302" t="str">
            <v/>
          </cell>
          <cell r="Z302" t="str">
            <v/>
          </cell>
          <cell r="AA302" t="str">
            <v/>
          </cell>
          <cell r="AB302" t="str">
            <v/>
          </cell>
          <cell r="AC302" t="str">
            <v/>
          </cell>
          <cell r="AD302" t="str">
            <v/>
          </cell>
          <cell r="AE302" t="str">
            <v/>
          </cell>
          <cell r="AF302" t="str">
            <v/>
          </cell>
          <cell r="AG302" t="str">
            <v/>
          </cell>
          <cell r="AH302" t="str">
            <v>B0033232</v>
          </cell>
          <cell r="AI302">
            <v>1</v>
          </cell>
          <cell r="AJ302" t="str">
            <v/>
          </cell>
          <cell r="AK302" t="str">
            <v/>
          </cell>
          <cell r="AL302" t="str">
            <v/>
          </cell>
          <cell r="AM302" t="str">
            <v/>
          </cell>
          <cell r="AN302" t="str">
            <v/>
          </cell>
          <cell r="AO302" t="str">
            <v/>
          </cell>
          <cell r="AP302" t="str">
            <v/>
          </cell>
          <cell r="AQ302" t="str">
            <v/>
          </cell>
          <cell r="AR302" t="str">
            <v/>
          </cell>
          <cell r="AS302" t="str">
            <v/>
          </cell>
          <cell r="AT302" t="str">
            <v/>
          </cell>
          <cell r="AU302" t="str">
            <v/>
          </cell>
          <cell r="AV302" t="str">
            <v/>
          </cell>
          <cell r="AW302" t="str">
            <v/>
          </cell>
          <cell r="AX302" t="str">
            <v/>
          </cell>
          <cell r="AY302" t="str">
            <v/>
          </cell>
          <cell r="AZ302" t="str">
            <v/>
          </cell>
          <cell r="BA302" t="str">
            <v/>
          </cell>
          <cell r="BB302" t="str">
            <v/>
          </cell>
          <cell r="BC302" t="str">
            <v/>
          </cell>
          <cell r="BD302" t="str">
            <v/>
          </cell>
          <cell r="BE302" t="str">
            <v/>
          </cell>
          <cell r="BF302" t="str">
            <v/>
          </cell>
          <cell r="BG302" t="str">
            <v/>
          </cell>
          <cell r="BH302" t="str">
            <v/>
          </cell>
          <cell r="BI302" t="str">
            <v/>
          </cell>
          <cell r="BJ302" t="str">
            <v/>
          </cell>
          <cell r="BK302" t="str">
            <v/>
          </cell>
          <cell r="BL302"/>
          <cell r="BM302"/>
          <cell r="BN302" t="str">
            <v>T0100010</v>
          </cell>
          <cell r="BO302">
            <v>1</v>
          </cell>
          <cell r="BP302" t="str">
            <v/>
          </cell>
          <cell r="BQ302" t="str">
            <v/>
          </cell>
          <cell r="BR302" t="str">
            <v/>
          </cell>
          <cell r="BS302" t="str">
            <v/>
          </cell>
          <cell r="BT302" t="str">
            <v/>
          </cell>
          <cell r="BU302" t="str">
            <v/>
          </cell>
          <cell r="BV302" t="str">
            <v/>
          </cell>
          <cell r="BW302" t="str">
            <v/>
          </cell>
          <cell r="BX302" t="str">
            <v>A0030030</v>
          </cell>
          <cell r="BY302">
            <v>8</v>
          </cell>
          <cell r="BZ302" t="str">
            <v>A0040010</v>
          </cell>
          <cell r="CA302">
            <v>8</v>
          </cell>
          <cell r="CB302" t="str">
            <v/>
          </cell>
          <cell r="CC302" t="str">
            <v/>
          </cell>
          <cell r="CD302" t="str">
            <v/>
          </cell>
          <cell r="CE302" t="str">
            <v/>
          </cell>
          <cell r="CF302" t="str">
            <v/>
          </cell>
          <cell r="CG302" t="str">
            <v/>
          </cell>
          <cell r="CH302" t="str">
            <v/>
          </cell>
          <cell r="CI302" t="str">
            <v/>
          </cell>
          <cell r="CJ302" t="str">
            <v/>
          </cell>
          <cell r="CK302" t="str">
            <v/>
          </cell>
          <cell r="CL302" t="str">
            <v/>
          </cell>
          <cell r="CM302" t="str">
            <v/>
          </cell>
          <cell r="CN302" t="str">
            <v/>
          </cell>
          <cell r="CO302" t="str">
            <v/>
          </cell>
          <cell r="CP302" t="str">
            <v/>
          </cell>
          <cell r="CQ302" t="str">
            <v/>
          </cell>
          <cell r="CR302" t="str">
            <v>Nota 1: Debe proveerse de un termometro para el control de temperatura y de equipo suficientes para realizar justas de trabajo, conforme al requerimiento de las Especificaciones Generales de Construcción, articulo 450.4.11</v>
          </cell>
          <cell r="CS302" t="str">
            <v>Nota 1: Este solo es un Análisis de Precios Unitario de referencia. De ser necesario, se debe ajustar a las particularidades de cada proyecto.
Nota 2: Cuando se trate de Análisis de precios unitarios correspondientes a ítems de la propuesta económica apro</v>
          </cell>
          <cell r="CT302" t="str">
            <v>B</v>
          </cell>
        </row>
        <row r="303">
          <cell r="C303" t="str">
            <v>633,1,3</v>
          </cell>
          <cell r="D303" t="str">
            <v>m</v>
          </cell>
          <cell r="E303" t="str">
            <v xml:space="preserve">Construccion de Box CCP14 con seccion interna de 1 x 2 metros, profundidad desde 1,5 metros hasta 3 metros y longitud de 2 metro. Peso/un 9,2 Toneladas	</v>
          </cell>
          <cell r="F303" t="str">
            <v>HERMENINV</v>
          </cell>
          <cell r="G303">
            <v>0.02</v>
          </cell>
          <cell r="H303" t="str">
            <v>C0011100</v>
          </cell>
          <cell r="I303">
            <v>1.1000000000000001</v>
          </cell>
          <cell r="J303" t="str">
            <v/>
          </cell>
          <cell r="K303" t="str">
            <v/>
          </cell>
          <cell r="L303" t="str">
            <v/>
          </cell>
          <cell r="M303" t="str">
            <v/>
          </cell>
          <cell r="N303" t="str">
            <v/>
          </cell>
          <cell r="O303" t="str">
            <v/>
          </cell>
          <cell r="P303" t="str">
            <v/>
          </cell>
          <cell r="Q303" t="str">
            <v/>
          </cell>
          <cell r="R303" t="str">
            <v/>
          </cell>
          <cell r="S303" t="str">
            <v/>
          </cell>
          <cell r="T303" t="str">
            <v/>
          </cell>
          <cell r="U303" t="str">
            <v/>
          </cell>
          <cell r="V303" t="str">
            <v/>
          </cell>
          <cell r="W303" t="str">
            <v/>
          </cell>
          <cell r="X303" t="str">
            <v/>
          </cell>
          <cell r="Y303" t="str">
            <v/>
          </cell>
          <cell r="Z303" t="str">
            <v/>
          </cell>
          <cell r="AA303" t="str">
            <v/>
          </cell>
          <cell r="AB303" t="str">
            <v/>
          </cell>
          <cell r="AC303" t="str">
            <v/>
          </cell>
          <cell r="AD303" t="str">
            <v/>
          </cell>
          <cell r="AE303" t="str">
            <v/>
          </cell>
          <cell r="AF303" t="str">
            <v/>
          </cell>
          <cell r="AG303" t="str">
            <v/>
          </cell>
          <cell r="AH303" t="str">
            <v>B0033244</v>
          </cell>
          <cell r="AI303">
            <v>1</v>
          </cell>
          <cell r="AJ303" t="str">
            <v/>
          </cell>
          <cell r="AK303" t="str">
            <v/>
          </cell>
          <cell r="AL303" t="str">
            <v/>
          </cell>
          <cell r="AM303" t="str">
            <v/>
          </cell>
          <cell r="AN303" t="str">
            <v/>
          </cell>
          <cell r="AO303" t="str">
            <v/>
          </cell>
          <cell r="AP303" t="str">
            <v/>
          </cell>
          <cell r="AQ303" t="str">
            <v/>
          </cell>
          <cell r="AR303" t="str">
            <v/>
          </cell>
          <cell r="AS303" t="str">
            <v/>
          </cell>
          <cell r="AT303" t="str">
            <v/>
          </cell>
          <cell r="AU303" t="str">
            <v/>
          </cell>
          <cell r="AV303" t="str">
            <v/>
          </cell>
          <cell r="AW303" t="str">
            <v/>
          </cell>
          <cell r="AX303" t="str">
            <v/>
          </cell>
          <cell r="AY303" t="str">
            <v/>
          </cell>
          <cell r="AZ303" t="str">
            <v/>
          </cell>
          <cell r="BA303" t="str">
            <v/>
          </cell>
          <cell r="BB303" t="str">
            <v/>
          </cell>
          <cell r="BC303" t="str">
            <v/>
          </cell>
          <cell r="BD303" t="str">
            <v/>
          </cell>
          <cell r="BE303" t="str">
            <v/>
          </cell>
          <cell r="BF303" t="str">
            <v/>
          </cell>
          <cell r="BG303" t="str">
            <v/>
          </cell>
          <cell r="BH303" t="str">
            <v/>
          </cell>
          <cell r="BI303" t="str">
            <v/>
          </cell>
          <cell r="BJ303" t="str">
            <v/>
          </cell>
          <cell r="BK303" t="str">
            <v/>
          </cell>
          <cell r="BL303"/>
          <cell r="BM303"/>
          <cell r="BN303" t="str">
            <v>T0100007</v>
          </cell>
          <cell r="BO303">
            <v>1</v>
          </cell>
          <cell r="BP303" t="str">
            <v/>
          </cell>
          <cell r="BQ303" t="str">
            <v/>
          </cell>
          <cell r="BR303" t="str">
            <v/>
          </cell>
          <cell r="BS303" t="str">
            <v/>
          </cell>
          <cell r="BT303" t="str">
            <v/>
          </cell>
          <cell r="BU303" t="str">
            <v/>
          </cell>
          <cell r="BV303" t="str">
            <v/>
          </cell>
          <cell r="BW303" t="str">
            <v/>
          </cell>
          <cell r="BX303" t="str">
            <v>A0030030</v>
          </cell>
          <cell r="BY303">
            <v>8</v>
          </cell>
          <cell r="BZ303" t="str">
            <v>A0040010</v>
          </cell>
          <cell r="CA303">
            <v>8</v>
          </cell>
          <cell r="CB303" t="str">
            <v/>
          </cell>
          <cell r="CC303" t="str">
            <v/>
          </cell>
          <cell r="CD303" t="str">
            <v/>
          </cell>
          <cell r="CE303" t="str">
            <v/>
          </cell>
          <cell r="CF303" t="str">
            <v/>
          </cell>
          <cell r="CG303" t="str">
            <v/>
          </cell>
          <cell r="CH303" t="str">
            <v/>
          </cell>
          <cell r="CI303" t="str">
            <v/>
          </cell>
          <cell r="CJ303" t="str">
            <v/>
          </cell>
          <cell r="CK303" t="str">
            <v/>
          </cell>
          <cell r="CL303" t="str">
            <v/>
          </cell>
          <cell r="CM303" t="str">
            <v/>
          </cell>
          <cell r="CN303" t="str">
            <v/>
          </cell>
          <cell r="CO303" t="str">
            <v/>
          </cell>
          <cell r="CP303" t="str">
            <v/>
          </cell>
          <cell r="CQ303" t="str">
            <v/>
          </cell>
          <cell r="CR303" t="str">
            <v/>
          </cell>
          <cell r="CS303" t="str">
            <v>Nota 1: Este solo es un Análisis de Precios Unitario de referencia. De ser necesario, se debe ajustar a las particularidades de cada proyecto.
Nota 2: Cuando se trate de Análisis de precios unitarios correspondientes a ítems de la propuesta económica apro</v>
          </cell>
          <cell r="CT303" t="str">
            <v>A</v>
          </cell>
        </row>
        <row r="304">
          <cell r="C304" t="str">
            <v>633,1,4</v>
          </cell>
          <cell r="D304" t="str">
            <v>m</v>
          </cell>
          <cell r="E304" t="str">
            <v>Construccion de Box CCP14 con seccion interna de 3 x 1 metros, profundidad desde 0,6 metros hasta 1,5 metros y longitud de 1 metro. Peso/un 7,3 Toneladas</v>
          </cell>
          <cell r="F304" t="str">
            <v>HERMENINV</v>
          </cell>
          <cell r="G304">
            <v>0.02</v>
          </cell>
          <cell r="H304" t="str">
            <v>C0011100</v>
          </cell>
          <cell r="I304">
            <v>1.1000000000000001</v>
          </cell>
          <cell r="J304" t="str">
            <v/>
          </cell>
          <cell r="K304" t="str">
            <v/>
          </cell>
          <cell r="L304" t="str">
            <v/>
          </cell>
          <cell r="M304" t="str">
            <v/>
          </cell>
          <cell r="N304" t="str">
            <v/>
          </cell>
          <cell r="O304" t="str">
            <v/>
          </cell>
          <cell r="P304" t="str">
            <v/>
          </cell>
          <cell r="Q304" t="str">
            <v/>
          </cell>
          <cell r="R304" t="str">
            <v/>
          </cell>
          <cell r="S304" t="str">
            <v/>
          </cell>
          <cell r="T304" t="str">
            <v/>
          </cell>
          <cell r="U304" t="str">
            <v/>
          </cell>
          <cell r="V304" t="str">
            <v/>
          </cell>
          <cell r="W304" t="str">
            <v/>
          </cell>
          <cell r="X304" t="str">
            <v/>
          </cell>
          <cell r="Y304" t="str">
            <v/>
          </cell>
          <cell r="Z304" t="str">
            <v/>
          </cell>
          <cell r="AA304" t="str">
            <v/>
          </cell>
          <cell r="AB304" t="str">
            <v/>
          </cell>
          <cell r="AC304" t="str">
            <v/>
          </cell>
          <cell r="AD304" t="str">
            <v/>
          </cell>
          <cell r="AE304" t="str">
            <v/>
          </cell>
          <cell r="AF304" t="str">
            <v/>
          </cell>
          <cell r="AG304" t="str">
            <v/>
          </cell>
          <cell r="AH304" t="str">
            <v>B0033233</v>
          </cell>
          <cell r="AI304">
            <v>1</v>
          </cell>
          <cell r="AJ304" t="str">
            <v/>
          </cell>
          <cell r="AK304" t="str">
            <v/>
          </cell>
          <cell r="AL304" t="str">
            <v/>
          </cell>
          <cell r="AM304" t="str">
            <v/>
          </cell>
          <cell r="AN304" t="str">
            <v/>
          </cell>
          <cell r="AO304" t="str">
            <v/>
          </cell>
          <cell r="AP304" t="str">
            <v/>
          </cell>
          <cell r="AQ304" t="str">
            <v/>
          </cell>
          <cell r="AR304" t="str">
            <v/>
          </cell>
          <cell r="AS304" t="str">
            <v/>
          </cell>
          <cell r="AT304" t="str">
            <v/>
          </cell>
          <cell r="AU304" t="str">
            <v/>
          </cell>
          <cell r="AV304" t="str">
            <v/>
          </cell>
          <cell r="AW304" t="str">
            <v/>
          </cell>
          <cell r="AX304" t="str">
            <v/>
          </cell>
          <cell r="AY304" t="str">
            <v/>
          </cell>
          <cell r="AZ304" t="str">
            <v/>
          </cell>
          <cell r="BA304" t="str">
            <v/>
          </cell>
          <cell r="BB304" t="str">
            <v/>
          </cell>
          <cell r="BC304" t="str">
            <v/>
          </cell>
          <cell r="BD304" t="str">
            <v/>
          </cell>
          <cell r="BE304" t="str">
            <v/>
          </cell>
          <cell r="BF304" t="str">
            <v/>
          </cell>
          <cell r="BG304" t="str">
            <v/>
          </cell>
          <cell r="BH304" t="str">
            <v/>
          </cell>
          <cell r="BI304" t="str">
            <v/>
          </cell>
          <cell r="BJ304" t="str">
            <v/>
          </cell>
          <cell r="BK304" t="str">
            <v/>
          </cell>
          <cell r="BL304"/>
          <cell r="BM304"/>
          <cell r="BN304" t="str">
            <v>T0100008</v>
          </cell>
          <cell r="BO304">
            <v>1</v>
          </cell>
          <cell r="BP304" t="str">
            <v/>
          </cell>
          <cell r="BQ304" t="str">
            <v/>
          </cell>
          <cell r="BR304" t="str">
            <v/>
          </cell>
          <cell r="BS304" t="str">
            <v/>
          </cell>
          <cell r="BT304" t="str">
            <v/>
          </cell>
          <cell r="BU304" t="str">
            <v/>
          </cell>
          <cell r="BV304" t="str">
            <v/>
          </cell>
          <cell r="BW304" t="str">
            <v/>
          </cell>
          <cell r="BX304" t="str">
            <v>A0030030</v>
          </cell>
          <cell r="BY304">
            <v>8</v>
          </cell>
          <cell r="BZ304" t="str">
            <v>A0040010</v>
          </cell>
          <cell r="CA304">
            <v>8</v>
          </cell>
          <cell r="CB304" t="str">
            <v/>
          </cell>
          <cell r="CC304" t="str">
            <v/>
          </cell>
          <cell r="CD304" t="str">
            <v/>
          </cell>
          <cell r="CE304" t="str">
            <v/>
          </cell>
          <cell r="CF304" t="str">
            <v/>
          </cell>
          <cell r="CG304" t="str">
            <v/>
          </cell>
          <cell r="CH304" t="str">
            <v/>
          </cell>
          <cell r="CI304" t="str">
            <v/>
          </cell>
          <cell r="CJ304" t="str">
            <v/>
          </cell>
          <cell r="CK304" t="str">
            <v/>
          </cell>
          <cell r="CL304" t="str">
            <v/>
          </cell>
          <cell r="CM304" t="str">
            <v/>
          </cell>
          <cell r="CN304" t="str">
            <v/>
          </cell>
          <cell r="CO304" t="str">
            <v/>
          </cell>
          <cell r="CP304" t="str">
            <v/>
          </cell>
          <cell r="CQ304" t="str">
            <v/>
          </cell>
          <cell r="CR304" t="str">
            <v/>
          </cell>
          <cell r="CS304" t="str">
            <v>Nota 1: Este solo es un Análisis de Precios Unitario de referencia. De ser necesario, se debe ajustar a las particularidades de cada proyecto.
Nota 2: Cuando se trate de Análisis de precios unitarios correspondientes a ítems de la propuesta económica apro</v>
          </cell>
          <cell r="CT304" t="str">
            <v>A</v>
          </cell>
        </row>
        <row r="305">
          <cell r="C305" t="str">
            <v>633,1,5</v>
          </cell>
          <cell r="D305" t="str">
            <v>m</v>
          </cell>
          <cell r="E305" t="str">
            <v>Construccion de Box CCP14 con seccion interna de 4 x 1 metros, profundidad desde 0 metros hasta 0,6 metros y longitud de 1 metro. Peso/un 11,9 Toneladas</v>
          </cell>
          <cell r="F305" t="str">
            <v>HERMENINV</v>
          </cell>
          <cell r="G305">
            <v>0.02</v>
          </cell>
          <cell r="H305" t="str">
            <v>C0011101</v>
          </cell>
          <cell r="I305">
            <v>1.1000000000000001</v>
          </cell>
          <cell r="J305" t="str">
            <v/>
          </cell>
          <cell r="K305" t="str">
            <v/>
          </cell>
          <cell r="L305" t="str">
            <v/>
          </cell>
          <cell r="M305" t="str">
            <v/>
          </cell>
          <cell r="N305" t="str">
            <v/>
          </cell>
          <cell r="O305" t="str">
            <v/>
          </cell>
          <cell r="P305" t="str">
            <v/>
          </cell>
          <cell r="Q305" t="str">
            <v/>
          </cell>
          <cell r="R305" t="str">
            <v/>
          </cell>
          <cell r="S305" t="str">
            <v/>
          </cell>
          <cell r="T305" t="str">
            <v/>
          </cell>
          <cell r="U305" t="str">
            <v/>
          </cell>
          <cell r="V305" t="str">
            <v/>
          </cell>
          <cell r="W305" t="str">
            <v/>
          </cell>
          <cell r="X305" t="str">
            <v/>
          </cell>
          <cell r="Y305" t="str">
            <v/>
          </cell>
          <cell r="Z305" t="str">
            <v/>
          </cell>
          <cell r="AA305" t="str">
            <v/>
          </cell>
          <cell r="AB305" t="str">
            <v/>
          </cell>
          <cell r="AC305" t="str">
            <v/>
          </cell>
          <cell r="AD305" t="str">
            <v/>
          </cell>
          <cell r="AE305" t="str">
            <v/>
          </cell>
          <cell r="AF305" t="str">
            <v/>
          </cell>
          <cell r="AG305" t="str">
            <v/>
          </cell>
          <cell r="AH305" t="str">
            <v>B0033234</v>
          </cell>
          <cell r="AI305">
            <v>1</v>
          </cell>
          <cell r="AJ305" t="str">
            <v/>
          </cell>
          <cell r="AK305" t="str">
            <v/>
          </cell>
          <cell r="AL305" t="str">
            <v/>
          </cell>
          <cell r="AM305" t="str">
            <v/>
          </cell>
          <cell r="AN305" t="str">
            <v/>
          </cell>
          <cell r="AO305" t="str">
            <v/>
          </cell>
          <cell r="AP305" t="str">
            <v/>
          </cell>
          <cell r="AQ305" t="str">
            <v/>
          </cell>
          <cell r="AR305" t="str">
            <v/>
          </cell>
          <cell r="AS305" t="str">
            <v/>
          </cell>
          <cell r="AT305" t="str">
            <v/>
          </cell>
          <cell r="AU305" t="str">
            <v/>
          </cell>
          <cell r="AV305" t="str">
            <v/>
          </cell>
          <cell r="AW305" t="str">
            <v/>
          </cell>
          <cell r="AX305" t="str">
            <v/>
          </cell>
          <cell r="AY305" t="str">
            <v/>
          </cell>
          <cell r="AZ305" t="str">
            <v/>
          </cell>
          <cell r="BA305" t="str">
            <v/>
          </cell>
          <cell r="BB305" t="str">
            <v/>
          </cell>
          <cell r="BC305" t="str">
            <v/>
          </cell>
          <cell r="BD305" t="str">
            <v/>
          </cell>
          <cell r="BE305" t="str">
            <v/>
          </cell>
          <cell r="BF305" t="str">
            <v/>
          </cell>
          <cell r="BG305" t="str">
            <v/>
          </cell>
          <cell r="BH305" t="str">
            <v/>
          </cell>
          <cell r="BI305" t="str">
            <v/>
          </cell>
          <cell r="BJ305" t="str">
            <v/>
          </cell>
          <cell r="BK305" t="str">
            <v/>
          </cell>
          <cell r="BL305"/>
          <cell r="BM305"/>
          <cell r="BN305" t="str">
            <v>T0100009</v>
          </cell>
          <cell r="BO305">
            <v>1</v>
          </cell>
          <cell r="BP305" t="str">
            <v/>
          </cell>
          <cell r="BQ305" t="str">
            <v/>
          </cell>
          <cell r="BR305" t="str">
            <v/>
          </cell>
          <cell r="BS305" t="str">
            <v/>
          </cell>
          <cell r="BT305" t="str">
            <v/>
          </cell>
          <cell r="BU305" t="str">
            <v/>
          </cell>
          <cell r="BV305" t="str">
            <v/>
          </cell>
          <cell r="BW305" t="str">
            <v/>
          </cell>
          <cell r="BX305" t="str">
            <v>A0030030</v>
          </cell>
          <cell r="BY305">
            <v>8</v>
          </cell>
          <cell r="BZ305" t="str">
            <v>A0040010</v>
          </cell>
          <cell r="CA305">
            <v>8</v>
          </cell>
          <cell r="CB305" t="str">
            <v/>
          </cell>
          <cell r="CC305" t="str">
            <v/>
          </cell>
          <cell r="CD305" t="str">
            <v/>
          </cell>
          <cell r="CE305" t="str">
            <v/>
          </cell>
          <cell r="CF305" t="str">
            <v/>
          </cell>
          <cell r="CG305" t="str">
            <v/>
          </cell>
          <cell r="CH305" t="str">
            <v/>
          </cell>
          <cell r="CI305" t="str">
            <v/>
          </cell>
          <cell r="CJ305" t="str">
            <v/>
          </cell>
          <cell r="CK305" t="str">
            <v/>
          </cell>
          <cell r="CL305" t="str">
            <v/>
          </cell>
          <cell r="CM305" t="str">
            <v/>
          </cell>
          <cell r="CN305" t="str">
            <v/>
          </cell>
          <cell r="CO305" t="str">
            <v/>
          </cell>
          <cell r="CP305" t="str">
            <v/>
          </cell>
          <cell r="CQ305" t="str">
            <v/>
          </cell>
          <cell r="CR305" t="str">
            <v>Nota 1: Debe proveerse de un termometro para el control de temperatura y de equipo suficientes para realizar justas de trabajo, conforme al requerimiento de las Especificaciones Generales de Construcción, articulo 450.4.11</v>
          </cell>
          <cell r="CS305" t="str">
            <v>Nota 1: Este solo es un Análisis de Precios Unitario de referencia. De ser necesario, se debe ajustar a las particularidades de cada proyecto.
Nota 2: Cuando se trate de Análisis de precios unitarios correspondientes a ítems de la propuesta económica apro</v>
          </cell>
          <cell r="CT305" t="str">
            <v>A</v>
          </cell>
        </row>
        <row r="306">
          <cell r="C306" t="str">
            <v>633,1,6</v>
          </cell>
          <cell r="D306" t="str">
            <v>m</v>
          </cell>
          <cell r="E306" t="str">
            <v>Construccion de Box CCP14 con seccion interna de 6 x 2 metros, profundidad desde 0,6 metros hasta 1,5 metros y longitud de 1 metro. Peso/un 22,8 Toneladas</v>
          </cell>
          <cell r="F306" t="str">
            <v>HERMENINV</v>
          </cell>
          <cell r="G306">
            <v>0.02</v>
          </cell>
          <cell r="H306" t="str">
            <v>C0011101</v>
          </cell>
          <cell r="I306">
            <v>1.1000000000000001</v>
          </cell>
          <cell r="J306" t="str">
            <v/>
          </cell>
          <cell r="K306" t="str">
            <v/>
          </cell>
          <cell r="L306" t="str">
            <v/>
          </cell>
          <cell r="M306" t="str">
            <v/>
          </cell>
          <cell r="N306" t="str">
            <v/>
          </cell>
          <cell r="O306" t="str">
            <v/>
          </cell>
          <cell r="P306" t="str">
            <v/>
          </cell>
          <cell r="Q306" t="str">
            <v/>
          </cell>
          <cell r="R306" t="str">
            <v/>
          </cell>
          <cell r="S306" t="str">
            <v/>
          </cell>
          <cell r="T306" t="str">
            <v/>
          </cell>
          <cell r="U306" t="str">
            <v/>
          </cell>
          <cell r="V306" t="str">
            <v/>
          </cell>
          <cell r="W306" t="str">
            <v/>
          </cell>
          <cell r="X306" t="str">
            <v/>
          </cell>
          <cell r="Y306" t="str">
            <v/>
          </cell>
          <cell r="Z306" t="str">
            <v/>
          </cell>
          <cell r="AA306" t="str">
            <v/>
          </cell>
          <cell r="AB306" t="str">
            <v/>
          </cell>
          <cell r="AC306" t="str">
            <v/>
          </cell>
          <cell r="AD306" t="str">
            <v/>
          </cell>
          <cell r="AE306" t="str">
            <v/>
          </cell>
          <cell r="AF306" t="str">
            <v/>
          </cell>
          <cell r="AG306" t="str">
            <v/>
          </cell>
          <cell r="AH306" t="str">
            <v>B0033231</v>
          </cell>
          <cell r="AI306">
            <v>1</v>
          </cell>
          <cell r="AJ306" t="str">
            <v/>
          </cell>
          <cell r="AK306" t="str">
            <v/>
          </cell>
          <cell r="AL306" t="str">
            <v/>
          </cell>
          <cell r="AM306" t="str">
            <v/>
          </cell>
          <cell r="AN306" t="str">
            <v/>
          </cell>
          <cell r="AO306" t="str">
            <v/>
          </cell>
          <cell r="AP306" t="str">
            <v/>
          </cell>
          <cell r="AQ306" t="str">
            <v/>
          </cell>
          <cell r="AR306" t="str">
            <v/>
          </cell>
          <cell r="AS306" t="str">
            <v/>
          </cell>
          <cell r="AT306" t="str">
            <v/>
          </cell>
          <cell r="AU306" t="str">
            <v/>
          </cell>
          <cell r="AV306" t="str">
            <v/>
          </cell>
          <cell r="AW306" t="str">
            <v/>
          </cell>
          <cell r="AX306" t="str">
            <v/>
          </cell>
          <cell r="AY306" t="str">
            <v/>
          </cell>
          <cell r="AZ306" t="str">
            <v/>
          </cell>
          <cell r="BA306" t="str">
            <v/>
          </cell>
          <cell r="BB306" t="str">
            <v/>
          </cell>
          <cell r="BC306" t="str">
            <v/>
          </cell>
          <cell r="BD306" t="str">
            <v/>
          </cell>
          <cell r="BE306" t="str">
            <v/>
          </cell>
          <cell r="BF306" t="str">
            <v/>
          </cell>
          <cell r="BG306" t="str">
            <v/>
          </cell>
          <cell r="BH306" t="str">
            <v/>
          </cell>
          <cell r="BI306" t="str">
            <v/>
          </cell>
          <cell r="BJ306" t="str">
            <v/>
          </cell>
          <cell r="BK306" t="str">
            <v/>
          </cell>
          <cell r="BL306"/>
          <cell r="BM306"/>
          <cell r="BN306" t="str">
            <v>T0100010</v>
          </cell>
          <cell r="BO306">
            <v>1</v>
          </cell>
          <cell r="BP306" t="str">
            <v/>
          </cell>
          <cell r="BQ306" t="str">
            <v/>
          </cell>
          <cell r="BR306" t="str">
            <v/>
          </cell>
          <cell r="BS306" t="str">
            <v/>
          </cell>
          <cell r="BT306" t="str">
            <v/>
          </cell>
          <cell r="BU306" t="str">
            <v/>
          </cell>
          <cell r="BV306" t="str">
            <v/>
          </cell>
          <cell r="BW306" t="str">
            <v/>
          </cell>
          <cell r="BX306" t="str">
            <v>A0030030</v>
          </cell>
          <cell r="BY306">
            <v>8</v>
          </cell>
          <cell r="BZ306" t="str">
            <v>A0040010</v>
          </cell>
          <cell r="CA306">
            <v>8</v>
          </cell>
          <cell r="CB306" t="str">
            <v/>
          </cell>
          <cell r="CC306" t="str">
            <v/>
          </cell>
          <cell r="CD306" t="str">
            <v/>
          </cell>
          <cell r="CE306" t="str">
            <v/>
          </cell>
          <cell r="CF306" t="str">
            <v/>
          </cell>
          <cell r="CG306" t="str">
            <v/>
          </cell>
          <cell r="CH306" t="str">
            <v/>
          </cell>
          <cell r="CI306" t="str">
            <v/>
          </cell>
          <cell r="CJ306" t="str">
            <v/>
          </cell>
          <cell r="CK306" t="str">
            <v/>
          </cell>
          <cell r="CL306" t="str">
            <v/>
          </cell>
          <cell r="CM306" t="str">
            <v/>
          </cell>
          <cell r="CN306" t="str">
            <v/>
          </cell>
          <cell r="CO306" t="str">
            <v/>
          </cell>
          <cell r="CP306" t="str">
            <v/>
          </cell>
          <cell r="CQ306" t="str">
            <v/>
          </cell>
          <cell r="CR306" t="str">
            <v>Nota 1: Debe proveerse de un termometro para el control de temperatura y de equipo suficientes para realizar justas de trabajo, conforme al requerimiento de las Especificaciones Generales de Construcción, articulo 450.4.11</v>
          </cell>
          <cell r="CS306" t="str">
            <v>Nota 1: Este solo es un Análisis de Precios Unitario de referencia. De ser necesario, se debe ajustar a las particularidades de cada proyecto.
Nota 2: Cuando se trate de Análisis de precios unitarios correspondientes a ítems de la propuesta económica apro</v>
          </cell>
          <cell r="CT306" t="str">
            <v>A</v>
          </cell>
        </row>
        <row r="307">
          <cell r="C307" t="str">
            <v>633,2,1</v>
          </cell>
          <cell r="D307" t="str">
            <v>m2</v>
          </cell>
          <cell r="E307" t="str">
            <v>SUMINISTRO DE ELEMENTO PREFABRICADO DE CONCRETO TIPO _______
(Análisis aplicado para suministro desde planta, instalación, transporte hasta sitio de obra de una Viga vehicular en concreto pretensado sección tipo Ɪ, Longitud entre 25m y 30m, 0,49 m3/ml.  I</v>
          </cell>
          <cell r="F307" t="str">
            <v>HERMENINV</v>
          </cell>
          <cell r="G307">
            <v>0.02</v>
          </cell>
          <cell r="H307" t="str">
            <v>C0011103</v>
          </cell>
          <cell r="I307">
            <v>1</v>
          </cell>
          <cell r="J307" t="str">
            <v/>
          </cell>
          <cell r="K307" t="str">
            <v/>
          </cell>
          <cell r="L307" t="str">
            <v/>
          </cell>
          <cell r="M307" t="str">
            <v/>
          </cell>
          <cell r="N307" t="str">
            <v/>
          </cell>
          <cell r="O307" t="str">
            <v/>
          </cell>
          <cell r="P307" t="str">
            <v/>
          </cell>
          <cell r="Q307" t="str">
            <v/>
          </cell>
          <cell r="R307" t="str">
            <v/>
          </cell>
          <cell r="S307" t="str">
            <v/>
          </cell>
          <cell r="T307" t="str">
            <v/>
          </cell>
          <cell r="U307" t="str">
            <v/>
          </cell>
          <cell r="V307" t="str">
            <v/>
          </cell>
          <cell r="W307" t="str">
            <v/>
          </cell>
          <cell r="X307" t="str">
            <v/>
          </cell>
          <cell r="Y307" t="str">
            <v/>
          </cell>
          <cell r="Z307" t="str">
            <v/>
          </cell>
          <cell r="AA307" t="str">
            <v/>
          </cell>
          <cell r="AB307" t="str">
            <v/>
          </cell>
          <cell r="AC307" t="str">
            <v/>
          </cell>
          <cell r="AD307" t="str">
            <v/>
          </cell>
          <cell r="AE307" t="str">
            <v/>
          </cell>
          <cell r="AF307" t="str">
            <v/>
          </cell>
          <cell r="AG307" t="str">
            <v/>
          </cell>
          <cell r="AH307" t="str">
            <v>B0033239</v>
          </cell>
          <cell r="AI307">
            <v>1</v>
          </cell>
          <cell r="AJ307" t="str">
            <v/>
          </cell>
          <cell r="AK307" t="str">
            <v/>
          </cell>
          <cell r="AL307" t="str">
            <v/>
          </cell>
          <cell r="AM307" t="str">
            <v/>
          </cell>
          <cell r="AN307" t="str">
            <v/>
          </cell>
          <cell r="AO307" t="str">
            <v/>
          </cell>
          <cell r="AP307" t="str">
            <v/>
          </cell>
          <cell r="AQ307" t="str">
            <v/>
          </cell>
          <cell r="AR307" t="str">
            <v/>
          </cell>
          <cell r="AS307" t="str">
            <v/>
          </cell>
          <cell r="AT307" t="str">
            <v/>
          </cell>
          <cell r="AU307" t="str">
            <v/>
          </cell>
          <cell r="AV307" t="str">
            <v/>
          </cell>
          <cell r="AW307" t="str">
            <v/>
          </cell>
          <cell r="AX307" t="str">
            <v/>
          </cell>
          <cell r="AY307" t="str">
            <v/>
          </cell>
          <cell r="AZ307" t="str">
            <v/>
          </cell>
          <cell r="BA307" t="str">
            <v/>
          </cell>
          <cell r="BB307" t="str">
            <v/>
          </cell>
          <cell r="BC307" t="str">
            <v/>
          </cell>
          <cell r="BD307" t="str">
            <v/>
          </cell>
          <cell r="BE307" t="str">
            <v/>
          </cell>
          <cell r="BF307" t="str">
            <v/>
          </cell>
          <cell r="BG307" t="str">
            <v/>
          </cell>
          <cell r="BH307" t="str">
            <v/>
          </cell>
          <cell r="BI307" t="str">
            <v/>
          </cell>
          <cell r="BJ307" t="str">
            <v/>
          </cell>
          <cell r="BK307" t="str">
            <v/>
          </cell>
          <cell r="BL307"/>
          <cell r="BM307"/>
          <cell r="BN307" t="str">
            <v>T0100015</v>
          </cell>
          <cell r="BO307">
            <v>1</v>
          </cell>
          <cell r="BP307" t="str">
            <v/>
          </cell>
          <cell r="BQ307" t="str">
            <v/>
          </cell>
          <cell r="BR307" t="str">
            <v/>
          </cell>
          <cell r="BS307" t="str">
            <v/>
          </cell>
          <cell r="BT307" t="str">
            <v/>
          </cell>
          <cell r="BU307" t="str">
            <v/>
          </cell>
          <cell r="BV307" t="str">
            <v/>
          </cell>
          <cell r="BW307" t="str">
            <v/>
          </cell>
          <cell r="BX307" t="str">
            <v>A0030030</v>
          </cell>
          <cell r="BY307">
            <v>8</v>
          </cell>
          <cell r="BZ307" t="str">
            <v>A0040010</v>
          </cell>
          <cell r="CA307">
            <v>8</v>
          </cell>
          <cell r="CB307" t="str">
            <v/>
          </cell>
          <cell r="CC307" t="str">
            <v/>
          </cell>
          <cell r="CD307" t="str">
            <v/>
          </cell>
          <cell r="CE307" t="str">
            <v/>
          </cell>
          <cell r="CF307" t="str">
            <v/>
          </cell>
          <cell r="CG307" t="str">
            <v/>
          </cell>
          <cell r="CH307" t="str">
            <v/>
          </cell>
          <cell r="CI307" t="str">
            <v/>
          </cell>
          <cell r="CJ307" t="str">
            <v/>
          </cell>
          <cell r="CK307" t="str">
            <v/>
          </cell>
          <cell r="CL307" t="str">
            <v/>
          </cell>
          <cell r="CM307" t="str">
            <v/>
          </cell>
          <cell r="CN307" t="str">
            <v/>
          </cell>
          <cell r="CO307" t="str">
            <v/>
          </cell>
          <cell r="CP307" t="str">
            <v/>
          </cell>
          <cell r="CQ307" t="str">
            <v/>
          </cell>
          <cell r="CR307" t="str">
            <v>Nota 1: Debe proveerse de un termometro para el control de temperatura y de equipo suficientes para realizar justas de trabajo, conforme al requerimiento de las Especificaciones Generales de Construcción, articulo 450.4.11</v>
          </cell>
          <cell r="CS307" t="str">
            <v>Nota 1: Este solo es un Análisis de Precios Unitario de referencia. De ser necesario, se debe ajustar a las particularidades de cada proyecto.
Nota 2: Cuando se trate de Análisis de precios unitarios correspondientes a ítems de la propuesta económica apro</v>
          </cell>
          <cell r="CT307" t="str">
            <v>B</v>
          </cell>
        </row>
        <row r="308">
          <cell r="C308" t="str">
            <v>633,2,2</v>
          </cell>
          <cell r="D308" t="str">
            <v>m</v>
          </cell>
          <cell r="E308" t="str">
            <v>Construccion de Viga vehicular en concreto pretensado sección tipo Ɪ, Longitud entre 10m y 15m, 0,28 m3/ml</v>
          </cell>
          <cell r="F308" t="str">
            <v>HERMENINV</v>
          </cell>
          <cell r="G308">
            <v>0.02</v>
          </cell>
          <cell r="H308" t="str">
            <v>C0011102</v>
          </cell>
          <cell r="I308">
            <v>1.1000000000000001</v>
          </cell>
          <cell r="J308" t="str">
            <v/>
          </cell>
          <cell r="K308" t="str">
            <v/>
          </cell>
          <cell r="L308" t="str">
            <v/>
          </cell>
          <cell r="M308" t="str">
            <v/>
          </cell>
          <cell r="N308" t="str">
            <v/>
          </cell>
          <cell r="O308" t="str">
            <v/>
          </cell>
          <cell r="P308" t="str">
            <v/>
          </cell>
          <cell r="Q308" t="str">
            <v/>
          </cell>
          <cell r="R308" t="str">
            <v/>
          </cell>
          <cell r="S308" t="str">
            <v/>
          </cell>
          <cell r="T308" t="str">
            <v/>
          </cell>
          <cell r="U308" t="str">
            <v/>
          </cell>
          <cell r="V308" t="str">
            <v/>
          </cell>
          <cell r="W308" t="str">
            <v/>
          </cell>
          <cell r="X308" t="str">
            <v/>
          </cell>
          <cell r="Y308" t="str">
            <v/>
          </cell>
          <cell r="Z308" t="str">
            <v/>
          </cell>
          <cell r="AA308" t="str">
            <v/>
          </cell>
          <cell r="AB308" t="str">
            <v/>
          </cell>
          <cell r="AC308" t="str">
            <v/>
          </cell>
          <cell r="AD308" t="str">
            <v/>
          </cell>
          <cell r="AE308" t="str">
            <v/>
          </cell>
          <cell r="AF308" t="str">
            <v/>
          </cell>
          <cell r="AG308" t="str">
            <v/>
          </cell>
          <cell r="AH308" t="str">
            <v>B0033162</v>
          </cell>
          <cell r="AI308">
            <v>1</v>
          </cell>
          <cell r="AJ308" t="str">
            <v/>
          </cell>
          <cell r="AK308" t="str">
            <v/>
          </cell>
          <cell r="AL308" t="str">
            <v/>
          </cell>
          <cell r="AM308" t="str">
            <v/>
          </cell>
          <cell r="AN308" t="str">
            <v/>
          </cell>
          <cell r="AO308" t="str">
            <v/>
          </cell>
          <cell r="AP308" t="str">
            <v/>
          </cell>
          <cell r="AQ308" t="str">
            <v/>
          </cell>
          <cell r="AR308" t="str">
            <v/>
          </cell>
          <cell r="AS308" t="str">
            <v/>
          </cell>
          <cell r="AT308" t="str">
            <v/>
          </cell>
          <cell r="AU308" t="str">
            <v/>
          </cell>
          <cell r="AV308" t="str">
            <v/>
          </cell>
          <cell r="AW308" t="str">
            <v/>
          </cell>
          <cell r="AX308" t="str">
            <v/>
          </cell>
          <cell r="AY308" t="str">
            <v/>
          </cell>
          <cell r="AZ308" t="str">
            <v/>
          </cell>
          <cell r="BA308" t="str">
            <v/>
          </cell>
          <cell r="BB308" t="str">
            <v/>
          </cell>
          <cell r="BC308" t="str">
            <v/>
          </cell>
          <cell r="BD308" t="str">
            <v/>
          </cell>
          <cell r="BE308" t="str">
            <v/>
          </cell>
          <cell r="BF308" t="str">
            <v/>
          </cell>
          <cell r="BG308" t="str">
            <v/>
          </cell>
          <cell r="BH308" t="str">
            <v/>
          </cell>
          <cell r="BI308" t="str">
            <v/>
          </cell>
          <cell r="BJ308" t="str">
            <v/>
          </cell>
          <cell r="BK308" t="str">
            <v/>
          </cell>
          <cell r="BL308"/>
          <cell r="BM308"/>
          <cell r="BN308" t="str">
            <v>T0100012</v>
          </cell>
          <cell r="BO308">
            <v>1</v>
          </cell>
          <cell r="BP308" t="str">
            <v/>
          </cell>
          <cell r="BQ308" t="str">
            <v/>
          </cell>
          <cell r="BR308" t="str">
            <v/>
          </cell>
          <cell r="BS308" t="str">
            <v/>
          </cell>
          <cell r="BT308" t="str">
            <v/>
          </cell>
          <cell r="BU308" t="str">
            <v/>
          </cell>
          <cell r="BV308" t="str">
            <v/>
          </cell>
          <cell r="BW308" t="str">
            <v/>
          </cell>
          <cell r="BX308" t="str">
            <v>A0030030</v>
          </cell>
          <cell r="BY308">
            <v>8</v>
          </cell>
          <cell r="BZ308" t="str">
            <v>A0040010</v>
          </cell>
          <cell r="CA308">
            <v>8</v>
          </cell>
          <cell r="CB308" t="str">
            <v/>
          </cell>
          <cell r="CC308" t="str">
            <v/>
          </cell>
          <cell r="CD308" t="str">
            <v/>
          </cell>
          <cell r="CE308" t="str">
            <v/>
          </cell>
          <cell r="CF308" t="str">
            <v/>
          </cell>
          <cell r="CG308" t="str">
            <v/>
          </cell>
          <cell r="CH308" t="str">
            <v/>
          </cell>
          <cell r="CI308" t="str">
            <v/>
          </cell>
          <cell r="CJ308" t="str">
            <v/>
          </cell>
          <cell r="CK308" t="str">
            <v/>
          </cell>
          <cell r="CL308" t="str">
            <v/>
          </cell>
          <cell r="CM308" t="str">
            <v/>
          </cell>
          <cell r="CN308" t="str">
            <v/>
          </cell>
          <cell r="CO308" t="str">
            <v/>
          </cell>
          <cell r="CP308" t="str">
            <v/>
          </cell>
          <cell r="CQ308" t="str">
            <v/>
          </cell>
          <cell r="CR308" t="str">
            <v/>
          </cell>
          <cell r="CS308" t="str">
            <v>Nota 1: Este solo es un Análisis de Precios Unitario de referencia. De ser necesario, se debe ajustar a las particularidades de cada proyecto.
Nota 2: Cuando se trate de Análisis de precios unitarios correspondientes a ítems de la propuesta económica apro</v>
          </cell>
          <cell r="CT308" t="str">
            <v>A</v>
          </cell>
        </row>
        <row r="309">
          <cell r="C309" t="str">
            <v>633,2,3</v>
          </cell>
          <cell r="D309" t="str">
            <v>m</v>
          </cell>
          <cell r="E309" t="str">
            <v>Construccion de Viga vehicular en concreto pretensado sección tipo Ɪ, Longitud entre 15m y 20m, 0,29 m3/ml</v>
          </cell>
          <cell r="F309" t="str">
            <v>HERMENINV</v>
          </cell>
          <cell r="G309">
            <v>0.02</v>
          </cell>
          <cell r="H309" t="str">
            <v>C0011102</v>
          </cell>
          <cell r="I309">
            <v>1.1000000000000001</v>
          </cell>
          <cell r="J309" t="str">
            <v/>
          </cell>
          <cell r="K309" t="str">
            <v/>
          </cell>
          <cell r="L309" t="str">
            <v/>
          </cell>
          <cell r="M309" t="str">
            <v/>
          </cell>
          <cell r="N309" t="str">
            <v/>
          </cell>
          <cell r="O309" t="str">
            <v/>
          </cell>
          <cell r="P309" t="str">
            <v/>
          </cell>
          <cell r="Q309" t="str">
            <v/>
          </cell>
          <cell r="R309" t="str">
            <v/>
          </cell>
          <cell r="S309" t="str">
            <v/>
          </cell>
          <cell r="T309" t="str">
            <v/>
          </cell>
          <cell r="U309" t="str">
            <v/>
          </cell>
          <cell r="V309" t="str">
            <v/>
          </cell>
          <cell r="W309" t="str">
            <v/>
          </cell>
          <cell r="X309" t="str">
            <v/>
          </cell>
          <cell r="Y309" t="str">
            <v/>
          </cell>
          <cell r="Z309" t="str">
            <v/>
          </cell>
          <cell r="AA309" t="str">
            <v/>
          </cell>
          <cell r="AB309" t="str">
            <v/>
          </cell>
          <cell r="AC309" t="str">
            <v/>
          </cell>
          <cell r="AD309" t="str">
            <v/>
          </cell>
          <cell r="AE309" t="str">
            <v/>
          </cell>
          <cell r="AF309" t="str">
            <v/>
          </cell>
          <cell r="AG309" t="str">
            <v/>
          </cell>
          <cell r="AH309" t="str">
            <v>B0033237</v>
          </cell>
          <cell r="AI309">
            <v>1</v>
          </cell>
          <cell r="AJ309" t="str">
            <v/>
          </cell>
          <cell r="AK309" t="str">
            <v/>
          </cell>
          <cell r="AL309" t="str">
            <v/>
          </cell>
          <cell r="AM309" t="str">
            <v/>
          </cell>
          <cell r="AN309" t="str">
            <v/>
          </cell>
          <cell r="AO309" t="str">
            <v/>
          </cell>
          <cell r="AP309" t="str">
            <v/>
          </cell>
          <cell r="AQ309" t="str">
            <v/>
          </cell>
          <cell r="AR309" t="str">
            <v/>
          </cell>
          <cell r="AS309" t="str">
            <v/>
          </cell>
          <cell r="AT309" t="str">
            <v/>
          </cell>
          <cell r="AU309" t="str">
            <v/>
          </cell>
          <cell r="AV309" t="str">
            <v/>
          </cell>
          <cell r="AW309" t="str">
            <v/>
          </cell>
          <cell r="AX309" t="str">
            <v/>
          </cell>
          <cell r="AY309" t="str">
            <v/>
          </cell>
          <cell r="AZ309" t="str">
            <v/>
          </cell>
          <cell r="BA309" t="str">
            <v/>
          </cell>
          <cell r="BB309" t="str">
            <v/>
          </cell>
          <cell r="BC309" t="str">
            <v/>
          </cell>
          <cell r="BD309" t="str">
            <v/>
          </cell>
          <cell r="BE309" t="str">
            <v/>
          </cell>
          <cell r="BF309" t="str">
            <v/>
          </cell>
          <cell r="BG309" t="str">
            <v/>
          </cell>
          <cell r="BH309" t="str">
            <v/>
          </cell>
          <cell r="BI309" t="str">
            <v/>
          </cell>
          <cell r="BJ309" t="str">
            <v/>
          </cell>
          <cell r="BK309" t="str">
            <v/>
          </cell>
          <cell r="BL309"/>
          <cell r="BM309"/>
          <cell r="BN309" t="str">
            <v>T0100013</v>
          </cell>
          <cell r="BO309">
            <v>1</v>
          </cell>
          <cell r="BP309" t="str">
            <v/>
          </cell>
          <cell r="BQ309" t="str">
            <v/>
          </cell>
          <cell r="BR309" t="str">
            <v/>
          </cell>
          <cell r="BS309" t="str">
            <v/>
          </cell>
          <cell r="BT309" t="str">
            <v/>
          </cell>
          <cell r="BU309" t="str">
            <v/>
          </cell>
          <cell r="BV309" t="str">
            <v/>
          </cell>
          <cell r="BW309" t="str">
            <v/>
          </cell>
          <cell r="BX309" t="str">
            <v>A0030030</v>
          </cell>
          <cell r="BY309">
            <v>8</v>
          </cell>
          <cell r="BZ309" t="str">
            <v>A0040010</v>
          </cell>
          <cell r="CA309">
            <v>8</v>
          </cell>
          <cell r="CB309" t="str">
            <v/>
          </cell>
          <cell r="CC309" t="str">
            <v/>
          </cell>
          <cell r="CD309" t="str">
            <v/>
          </cell>
          <cell r="CE309" t="str">
            <v/>
          </cell>
          <cell r="CF309" t="str">
            <v/>
          </cell>
          <cell r="CG309" t="str">
            <v/>
          </cell>
          <cell r="CH309" t="str">
            <v/>
          </cell>
          <cell r="CI309" t="str">
            <v/>
          </cell>
          <cell r="CJ309" t="str">
            <v/>
          </cell>
          <cell r="CK309" t="str">
            <v/>
          </cell>
          <cell r="CL309" t="str">
            <v/>
          </cell>
          <cell r="CM309" t="str">
            <v/>
          </cell>
          <cell r="CN309" t="str">
            <v/>
          </cell>
          <cell r="CO309" t="str">
            <v/>
          </cell>
          <cell r="CP309" t="str">
            <v/>
          </cell>
          <cell r="CQ309" t="str">
            <v/>
          </cell>
          <cell r="CR309" t="str">
            <v/>
          </cell>
          <cell r="CS309" t="str">
            <v>Nota 1: Este solo es un Análisis de Precios Unitario de referencia. De ser necesario, se debe ajustar a las particularidades de cada proyecto.
Nota 2: Cuando se trate de Análisis de precios unitarios correspondientes a ítems de la propuesta económica apro</v>
          </cell>
          <cell r="CT309" t="str">
            <v>A</v>
          </cell>
        </row>
        <row r="310">
          <cell r="C310" t="str">
            <v>633,2,4</v>
          </cell>
          <cell r="D310" t="str">
            <v>m</v>
          </cell>
          <cell r="E310" t="str">
            <v>Construccion de Viga vehicular en concreto pretensado sección tipo Ɪ, Longitud entre 20m y 25m, 0,33 m3/ml</v>
          </cell>
          <cell r="F310" t="str">
            <v>HERMENINV</v>
          </cell>
          <cell r="G310">
            <v>0.02</v>
          </cell>
          <cell r="H310" t="str">
            <v>C0011103</v>
          </cell>
          <cell r="I310">
            <v>1.1000000000000001</v>
          </cell>
          <cell r="J310" t="str">
            <v/>
          </cell>
          <cell r="K310" t="str">
            <v/>
          </cell>
          <cell r="L310" t="str">
            <v/>
          </cell>
          <cell r="M310" t="str">
            <v/>
          </cell>
          <cell r="N310" t="str">
            <v/>
          </cell>
          <cell r="O310" t="str">
            <v/>
          </cell>
          <cell r="P310" t="str">
            <v/>
          </cell>
          <cell r="Q310" t="str">
            <v/>
          </cell>
          <cell r="R310" t="str">
            <v/>
          </cell>
          <cell r="S310" t="str">
            <v/>
          </cell>
          <cell r="T310" t="str">
            <v/>
          </cell>
          <cell r="U310" t="str">
            <v/>
          </cell>
          <cell r="V310" t="str">
            <v/>
          </cell>
          <cell r="W310" t="str">
            <v/>
          </cell>
          <cell r="X310" t="str">
            <v/>
          </cell>
          <cell r="Y310" t="str">
            <v/>
          </cell>
          <cell r="Z310" t="str">
            <v/>
          </cell>
          <cell r="AA310" t="str">
            <v/>
          </cell>
          <cell r="AB310" t="str">
            <v/>
          </cell>
          <cell r="AC310" t="str">
            <v/>
          </cell>
          <cell r="AD310" t="str">
            <v/>
          </cell>
          <cell r="AE310" t="str">
            <v/>
          </cell>
          <cell r="AF310" t="str">
            <v/>
          </cell>
          <cell r="AG310" t="str">
            <v/>
          </cell>
          <cell r="AH310" t="str">
            <v>B0033238</v>
          </cell>
          <cell r="AI310">
            <v>1</v>
          </cell>
          <cell r="AJ310" t="str">
            <v/>
          </cell>
          <cell r="AK310" t="str">
            <v/>
          </cell>
          <cell r="AL310" t="str">
            <v/>
          </cell>
          <cell r="AM310" t="str">
            <v/>
          </cell>
          <cell r="AN310" t="str">
            <v/>
          </cell>
          <cell r="AO310" t="str">
            <v/>
          </cell>
          <cell r="AP310" t="str">
            <v/>
          </cell>
          <cell r="AQ310" t="str">
            <v/>
          </cell>
          <cell r="AR310" t="str">
            <v/>
          </cell>
          <cell r="AS310" t="str">
            <v/>
          </cell>
          <cell r="AT310" t="str">
            <v/>
          </cell>
          <cell r="AU310" t="str">
            <v/>
          </cell>
          <cell r="AV310" t="str">
            <v/>
          </cell>
          <cell r="AW310" t="str">
            <v/>
          </cell>
          <cell r="AX310" t="str">
            <v/>
          </cell>
          <cell r="AY310" t="str">
            <v/>
          </cell>
          <cell r="AZ310" t="str">
            <v/>
          </cell>
          <cell r="BA310" t="str">
            <v/>
          </cell>
          <cell r="BB310" t="str">
            <v/>
          </cell>
          <cell r="BC310" t="str">
            <v/>
          </cell>
          <cell r="BD310" t="str">
            <v/>
          </cell>
          <cell r="BE310" t="str">
            <v/>
          </cell>
          <cell r="BF310" t="str">
            <v/>
          </cell>
          <cell r="BG310" t="str">
            <v/>
          </cell>
          <cell r="BH310" t="str">
            <v/>
          </cell>
          <cell r="BI310" t="str">
            <v/>
          </cell>
          <cell r="BJ310" t="str">
            <v/>
          </cell>
          <cell r="BK310" t="str">
            <v/>
          </cell>
          <cell r="BL310"/>
          <cell r="BM310"/>
          <cell r="BN310" t="str">
            <v>T0100014</v>
          </cell>
          <cell r="BO310">
            <v>1</v>
          </cell>
          <cell r="BP310" t="str">
            <v/>
          </cell>
          <cell r="BQ310" t="str">
            <v/>
          </cell>
          <cell r="BR310" t="str">
            <v/>
          </cell>
          <cell r="BS310" t="str">
            <v/>
          </cell>
          <cell r="BT310" t="str">
            <v/>
          </cell>
          <cell r="BU310" t="str">
            <v/>
          </cell>
          <cell r="BV310" t="str">
            <v/>
          </cell>
          <cell r="BW310" t="str">
            <v/>
          </cell>
          <cell r="BX310" t="str">
            <v>A0030030</v>
          </cell>
          <cell r="BY310">
            <v>8</v>
          </cell>
          <cell r="BZ310" t="str">
            <v>A0040010</v>
          </cell>
          <cell r="CA310">
            <v>8</v>
          </cell>
          <cell r="CB310" t="str">
            <v/>
          </cell>
          <cell r="CC310" t="str">
            <v/>
          </cell>
          <cell r="CD310" t="str">
            <v/>
          </cell>
          <cell r="CE310" t="str">
            <v/>
          </cell>
          <cell r="CF310" t="str">
            <v/>
          </cell>
          <cell r="CG310" t="str">
            <v/>
          </cell>
          <cell r="CH310" t="str">
            <v/>
          </cell>
          <cell r="CI310" t="str">
            <v/>
          </cell>
          <cell r="CJ310" t="str">
            <v/>
          </cell>
          <cell r="CK310" t="str">
            <v/>
          </cell>
          <cell r="CL310" t="str">
            <v/>
          </cell>
          <cell r="CM310" t="str">
            <v/>
          </cell>
          <cell r="CN310" t="str">
            <v/>
          </cell>
          <cell r="CO310" t="str">
            <v/>
          </cell>
          <cell r="CP310" t="str">
            <v/>
          </cell>
          <cell r="CQ310" t="str">
            <v/>
          </cell>
          <cell r="CR310" t="str">
            <v/>
          </cell>
          <cell r="CS310" t="str">
            <v>Nota 1: Este solo es un Análisis de Precios Unitario de referencia. De ser necesario, se debe ajustar a las particularidades de cada proyecto.
Nota 2: Cuando se trate de Análisis de precios unitarios correspondientes a ítems de la propuesta económica apro</v>
          </cell>
          <cell r="CT310" t="str">
            <v>A</v>
          </cell>
        </row>
        <row r="311">
          <cell r="C311" t="str">
            <v>633,2,5</v>
          </cell>
          <cell r="D311" t="str">
            <v>m</v>
          </cell>
          <cell r="E311" t="str">
            <v>Construccion de Viga vehicular en concreto pretensado sección tipo Ɪ, Longitud entre 30m y 35m, 0,54 m3/ml</v>
          </cell>
          <cell r="F311" t="str">
            <v>HERMENINV</v>
          </cell>
          <cell r="G311">
            <v>0.02</v>
          </cell>
          <cell r="H311" t="str">
            <v>C0011104</v>
          </cell>
          <cell r="I311">
            <v>1.1000000000000001</v>
          </cell>
          <cell r="J311" t="str">
            <v/>
          </cell>
          <cell r="K311" t="str">
            <v/>
          </cell>
          <cell r="L311" t="str">
            <v/>
          </cell>
          <cell r="M311" t="str">
            <v/>
          </cell>
          <cell r="N311" t="str">
            <v/>
          </cell>
          <cell r="O311" t="str">
            <v/>
          </cell>
          <cell r="P311" t="str">
            <v/>
          </cell>
          <cell r="Q311" t="str">
            <v/>
          </cell>
          <cell r="R311" t="str">
            <v/>
          </cell>
          <cell r="S311" t="str">
            <v/>
          </cell>
          <cell r="T311" t="str">
            <v/>
          </cell>
          <cell r="U311" t="str">
            <v/>
          </cell>
          <cell r="V311" t="str">
            <v/>
          </cell>
          <cell r="W311" t="str">
            <v/>
          </cell>
          <cell r="X311" t="str">
            <v/>
          </cell>
          <cell r="Y311" t="str">
            <v/>
          </cell>
          <cell r="Z311" t="str">
            <v/>
          </cell>
          <cell r="AA311" t="str">
            <v/>
          </cell>
          <cell r="AB311" t="str">
            <v/>
          </cell>
          <cell r="AC311" t="str">
            <v/>
          </cell>
          <cell r="AD311" t="str">
            <v/>
          </cell>
          <cell r="AE311" t="str">
            <v/>
          </cell>
          <cell r="AF311" t="str">
            <v/>
          </cell>
          <cell r="AG311" t="str">
            <v/>
          </cell>
          <cell r="AH311" t="str">
            <v>B0033240</v>
          </cell>
          <cell r="AI311">
            <v>1</v>
          </cell>
          <cell r="AJ311" t="str">
            <v/>
          </cell>
          <cell r="AK311" t="str">
            <v/>
          </cell>
          <cell r="AL311" t="str">
            <v/>
          </cell>
          <cell r="AM311" t="str">
            <v/>
          </cell>
          <cell r="AN311" t="str">
            <v/>
          </cell>
          <cell r="AO311" t="str">
            <v/>
          </cell>
          <cell r="AP311" t="str">
            <v/>
          </cell>
          <cell r="AQ311" t="str">
            <v/>
          </cell>
          <cell r="AR311" t="str">
            <v/>
          </cell>
          <cell r="AS311" t="str">
            <v/>
          </cell>
          <cell r="AT311" t="str">
            <v/>
          </cell>
          <cell r="AU311" t="str">
            <v/>
          </cell>
          <cell r="AV311" t="str">
            <v/>
          </cell>
          <cell r="AW311" t="str">
            <v/>
          </cell>
          <cell r="AX311" t="str">
            <v/>
          </cell>
          <cell r="AY311" t="str">
            <v/>
          </cell>
          <cell r="AZ311" t="str">
            <v/>
          </cell>
          <cell r="BA311" t="str">
            <v/>
          </cell>
          <cell r="BB311" t="str">
            <v/>
          </cell>
          <cell r="BC311" t="str">
            <v/>
          </cell>
          <cell r="BD311" t="str">
            <v/>
          </cell>
          <cell r="BE311" t="str">
            <v/>
          </cell>
          <cell r="BF311" t="str">
            <v/>
          </cell>
          <cell r="BG311" t="str">
            <v/>
          </cell>
          <cell r="BH311" t="str">
            <v/>
          </cell>
          <cell r="BI311" t="str">
            <v/>
          </cell>
          <cell r="BJ311" t="str">
            <v/>
          </cell>
          <cell r="BK311" t="str">
            <v/>
          </cell>
          <cell r="BL311"/>
          <cell r="BM311"/>
          <cell r="BN311" t="str">
            <v>T0100016</v>
          </cell>
          <cell r="BO311">
            <v>1</v>
          </cell>
          <cell r="BP311" t="str">
            <v/>
          </cell>
          <cell r="BQ311" t="str">
            <v/>
          </cell>
          <cell r="BR311" t="str">
            <v/>
          </cell>
          <cell r="BS311" t="str">
            <v/>
          </cell>
          <cell r="BT311" t="str">
            <v/>
          </cell>
          <cell r="BU311" t="str">
            <v/>
          </cell>
          <cell r="BV311" t="str">
            <v/>
          </cell>
          <cell r="BW311" t="str">
            <v/>
          </cell>
          <cell r="BX311" t="str">
            <v>A0030030</v>
          </cell>
          <cell r="BY311">
            <v>8</v>
          </cell>
          <cell r="BZ311" t="str">
            <v>A0040010</v>
          </cell>
          <cell r="CA311">
            <v>8</v>
          </cell>
          <cell r="CB311" t="str">
            <v/>
          </cell>
          <cell r="CC311" t="str">
            <v/>
          </cell>
          <cell r="CD311" t="str">
            <v/>
          </cell>
          <cell r="CE311" t="str">
            <v/>
          </cell>
          <cell r="CF311" t="str">
            <v/>
          </cell>
          <cell r="CG311" t="str">
            <v/>
          </cell>
          <cell r="CH311" t="str">
            <v/>
          </cell>
          <cell r="CI311" t="str">
            <v/>
          </cell>
          <cell r="CJ311" t="str">
            <v/>
          </cell>
          <cell r="CK311" t="str">
            <v/>
          </cell>
          <cell r="CL311" t="str">
            <v/>
          </cell>
          <cell r="CM311" t="str">
            <v/>
          </cell>
          <cell r="CN311" t="str">
            <v/>
          </cell>
          <cell r="CO311" t="str">
            <v/>
          </cell>
          <cell r="CP311" t="str">
            <v/>
          </cell>
          <cell r="CQ311" t="str">
            <v/>
          </cell>
          <cell r="CR311" t="str">
            <v/>
          </cell>
          <cell r="CS311" t="str">
            <v>Nota 1: Este solo es un Análisis de Precios Unitario de referencia. De ser necesario, se debe ajustar a las particularidades de cada proyecto.
Nota 2: Cuando se trate de Análisis de precios unitarios correspondientes a ítems de la propuesta económica apro</v>
          </cell>
          <cell r="CT311" t="str">
            <v>A</v>
          </cell>
        </row>
        <row r="312">
          <cell r="C312" t="str">
            <v>633,3,1</v>
          </cell>
          <cell r="D312" t="str">
            <v>m2</v>
          </cell>
          <cell r="E312" t="str">
            <v>SUMINISTRO DE ELEMENTO PREFABRICADO DE CONCRETO TIPO _______
(Análisis aplicado para suministro desde planta, instalación, transporte hasta sitio de obra de Pasarela para puente peatonal en concreto prefabricado, Ancho: 2,10m, Incluye vigas, capa de compr</v>
          </cell>
          <cell r="F312" t="str">
            <v>HERMENINV</v>
          </cell>
          <cell r="G312">
            <v>0.02</v>
          </cell>
          <cell r="H312" t="str">
            <v>C0011103</v>
          </cell>
          <cell r="I312">
            <v>1.1000000000000001</v>
          </cell>
          <cell r="J312" t="str">
            <v/>
          </cell>
          <cell r="K312" t="str">
            <v/>
          </cell>
          <cell r="L312" t="str">
            <v/>
          </cell>
          <cell r="M312" t="str">
            <v/>
          </cell>
          <cell r="N312" t="str">
            <v/>
          </cell>
          <cell r="O312" t="str">
            <v/>
          </cell>
          <cell r="P312" t="str">
            <v/>
          </cell>
          <cell r="Q312" t="str">
            <v/>
          </cell>
          <cell r="R312" t="str">
            <v/>
          </cell>
          <cell r="S312" t="str">
            <v/>
          </cell>
          <cell r="T312" t="str">
            <v/>
          </cell>
          <cell r="U312" t="str">
            <v/>
          </cell>
          <cell r="V312" t="str">
            <v/>
          </cell>
          <cell r="W312" t="str">
            <v/>
          </cell>
          <cell r="X312" t="str">
            <v/>
          </cell>
          <cell r="Y312" t="str">
            <v/>
          </cell>
          <cell r="Z312" t="str">
            <v/>
          </cell>
          <cell r="AA312" t="str">
            <v/>
          </cell>
          <cell r="AB312" t="str">
            <v/>
          </cell>
          <cell r="AC312" t="str">
            <v/>
          </cell>
          <cell r="AD312" t="str">
            <v/>
          </cell>
          <cell r="AE312" t="str">
            <v/>
          </cell>
          <cell r="AF312" t="str">
            <v/>
          </cell>
          <cell r="AG312" t="str">
            <v/>
          </cell>
          <cell r="AH312" t="str">
            <v>B0033241</v>
          </cell>
          <cell r="AI312">
            <v>1</v>
          </cell>
          <cell r="AJ312" t="str">
            <v/>
          </cell>
          <cell r="AK312" t="str">
            <v/>
          </cell>
          <cell r="AL312" t="str">
            <v/>
          </cell>
          <cell r="AM312" t="str">
            <v/>
          </cell>
          <cell r="AN312" t="str">
            <v/>
          </cell>
          <cell r="AO312" t="str">
            <v/>
          </cell>
          <cell r="AP312" t="str">
            <v/>
          </cell>
          <cell r="AQ312" t="str">
            <v/>
          </cell>
          <cell r="AR312" t="str">
            <v/>
          </cell>
          <cell r="AS312" t="str">
            <v/>
          </cell>
          <cell r="AT312" t="str">
            <v/>
          </cell>
          <cell r="AU312" t="str">
            <v/>
          </cell>
          <cell r="AV312" t="str">
            <v/>
          </cell>
          <cell r="AW312" t="str">
            <v/>
          </cell>
          <cell r="AX312" t="str">
            <v/>
          </cell>
          <cell r="AY312" t="str">
            <v/>
          </cell>
          <cell r="AZ312" t="str">
            <v/>
          </cell>
          <cell r="BA312" t="str">
            <v/>
          </cell>
          <cell r="BB312" t="str">
            <v/>
          </cell>
          <cell r="BC312" t="str">
            <v/>
          </cell>
          <cell r="BD312" t="str">
            <v/>
          </cell>
          <cell r="BE312" t="str">
            <v/>
          </cell>
          <cell r="BF312" t="str">
            <v/>
          </cell>
          <cell r="BG312" t="str">
            <v/>
          </cell>
          <cell r="BH312" t="str">
            <v/>
          </cell>
          <cell r="BI312" t="str">
            <v/>
          </cell>
          <cell r="BJ312" t="str">
            <v/>
          </cell>
          <cell r="BK312" t="str">
            <v/>
          </cell>
          <cell r="BL312"/>
          <cell r="BM312"/>
          <cell r="BN312" t="str">
            <v>T0100017</v>
          </cell>
          <cell r="BO312">
            <v>1</v>
          </cell>
          <cell r="BP312" t="str">
            <v/>
          </cell>
          <cell r="BQ312" t="str">
            <v/>
          </cell>
          <cell r="BR312" t="str">
            <v/>
          </cell>
          <cell r="BS312" t="str">
            <v/>
          </cell>
          <cell r="BT312" t="str">
            <v/>
          </cell>
          <cell r="BU312" t="str">
            <v/>
          </cell>
          <cell r="BV312" t="str">
            <v/>
          </cell>
          <cell r="BW312" t="str">
            <v/>
          </cell>
          <cell r="BX312" t="str">
            <v>A0030030</v>
          </cell>
          <cell r="BY312">
            <v>8</v>
          </cell>
          <cell r="BZ312" t="str">
            <v>A0040010</v>
          </cell>
          <cell r="CA312">
            <v>8</v>
          </cell>
          <cell r="CB312" t="str">
            <v/>
          </cell>
          <cell r="CC312" t="str">
            <v/>
          </cell>
          <cell r="CD312" t="str">
            <v/>
          </cell>
          <cell r="CE312" t="str">
            <v/>
          </cell>
          <cell r="CF312" t="str">
            <v/>
          </cell>
          <cell r="CG312" t="str">
            <v/>
          </cell>
          <cell r="CH312" t="str">
            <v/>
          </cell>
          <cell r="CI312" t="str">
            <v/>
          </cell>
          <cell r="CJ312" t="str">
            <v/>
          </cell>
          <cell r="CK312" t="str">
            <v/>
          </cell>
          <cell r="CL312" t="str">
            <v/>
          </cell>
          <cell r="CM312" t="str">
            <v/>
          </cell>
          <cell r="CN312" t="str">
            <v/>
          </cell>
          <cell r="CO312" t="str">
            <v/>
          </cell>
          <cell r="CP312" t="str">
            <v/>
          </cell>
          <cell r="CQ312" t="str">
            <v/>
          </cell>
          <cell r="CR312" t="str">
            <v>Nota 1: Debe proveerse de un termometro para el control de temperatura y de equipo suficientes para realizar justas de trabajo, conforme al requerimiento de las Especificaciones Generales de Construcción, articulo 450.4.11</v>
          </cell>
          <cell r="CS312" t="str">
            <v>Nota 1: Este solo es un Análisis de Precios Unitario de referencia. De ser necesario, se debe ajustar a las particularidades de cada proyecto.
Nota 2: Cuando se trate de Análisis de precios unitarios correspondientes a ítems de la propuesta económica apro</v>
          </cell>
          <cell r="CT312" t="str">
            <v>A</v>
          </cell>
        </row>
        <row r="313">
          <cell r="C313" t="str">
            <v>633,3,2</v>
          </cell>
          <cell r="D313" t="str">
            <v>m2</v>
          </cell>
          <cell r="E313" t="str">
            <v>SUMINISTRO DE ELEMENTO PREFABRICADO DE CONCRETO TIPO _______
(Análisis aplicado para suministro desde planta, instalación, transporte hasta sitio de obra de Rampas para puente peatonal en concreto prefabricado, Ancho: 2,10m, Incluye vigas doble T, descans</v>
          </cell>
          <cell r="F313" t="str">
            <v>HERMENINV</v>
          </cell>
          <cell r="G313">
            <v>0.02</v>
          </cell>
          <cell r="H313" t="str">
            <v>C0011102</v>
          </cell>
          <cell r="I313">
            <v>1.1000000000000001</v>
          </cell>
          <cell r="J313" t="str">
            <v/>
          </cell>
          <cell r="K313" t="str">
            <v/>
          </cell>
          <cell r="L313" t="str">
            <v/>
          </cell>
          <cell r="M313" t="str">
            <v/>
          </cell>
          <cell r="N313" t="str">
            <v/>
          </cell>
          <cell r="O313" t="str">
            <v/>
          </cell>
          <cell r="P313" t="str">
            <v/>
          </cell>
          <cell r="Q313" t="str">
            <v/>
          </cell>
          <cell r="R313" t="str">
            <v/>
          </cell>
          <cell r="S313" t="str">
            <v/>
          </cell>
          <cell r="T313" t="str">
            <v/>
          </cell>
          <cell r="U313" t="str">
            <v/>
          </cell>
          <cell r="V313" t="str">
            <v/>
          </cell>
          <cell r="W313" t="str">
            <v/>
          </cell>
          <cell r="X313" t="str">
            <v/>
          </cell>
          <cell r="Y313" t="str">
            <v/>
          </cell>
          <cell r="Z313" t="str">
            <v/>
          </cell>
          <cell r="AA313" t="str">
            <v/>
          </cell>
          <cell r="AB313" t="str">
            <v/>
          </cell>
          <cell r="AC313" t="str">
            <v/>
          </cell>
          <cell r="AD313" t="str">
            <v/>
          </cell>
          <cell r="AE313" t="str">
            <v/>
          </cell>
          <cell r="AF313" t="str">
            <v/>
          </cell>
          <cell r="AG313" t="str">
            <v/>
          </cell>
          <cell r="AH313" t="str">
            <v>B0033243</v>
          </cell>
          <cell r="AI313">
            <v>1</v>
          </cell>
          <cell r="AJ313" t="str">
            <v/>
          </cell>
          <cell r="AK313" t="str">
            <v/>
          </cell>
          <cell r="AL313" t="str">
            <v/>
          </cell>
          <cell r="AM313" t="str">
            <v/>
          </cell>
          <cell r="AN313" t="str">
            <v/>
          </cell>
          <cell r="AO313" t="str">
            <v/>
          </cell>
          <cell r="AP313" t="str">
            <v/>
          </cell>
          <cell r="AQ313" t="str">
            <v/>
          </cell>
          <cell r="AR313" t="str">
            <v/>
          </cell>
          <cell r="AS313" t="str">
            <v/>
          </cell>
          <cell r="AT313" t="str">
            <v/>
          </cell>
          <cell r="AU313" t="str">
            <v/>
          </cell>
          <cell r="AV313" t="str">
            <v/>
          </cell>
          <cell r="AW313" t="str">
            <v/>
          </cell>
          <cell r="AX313" t="str">
            <v/>
          </cell>
          <cell r="AY313" t="str">
            <v/>
          </cell>
          <cell r="AZ313" t="str">
            <v/>
          </cell>
          <cell r="BA313" t="str">
            <v/>
          </cell>
          <cell r="BB313" t="str">
            <v/>
          </cell>
          <cell r="BC313" t="str">
            <v/>
          </cell>
          <cell r="BD313" t="str">
            <v/>
          </cell>
          <cell r="BE313" t="str">
            <v/>
          </cell>
          <cell r="BF313" t="str">
            <v/>
          </cell>
          <cell r="BG313" t="str">
            <v/>
          </cell>
          <cell r="BH313" t="str">
            <v/>
          </cell>
          <cell r="BI313" t="str">
            <v/>
          </cell>
          <cell r="BJ313" t="str">
            <v/>
          </cell>
          <cell r="BK313" t="str">
            <v/>
          </cell>
          <cell r="BL313"/>
          <cell r="BM313"/>
          <cell r="BN313" t="str">
            <v>T0100018</v>
          </cell>
          <cell r="BO313">
            <v>1</v>
          </cell>
          <cell r="BP313" t="str">
            <v/>
          </cell>
          <cell r="BQ313" t="str">
            <v/>
          </cell>
          <cell r="BR313" t="str">
            <v/>
          </cell>
          <cell r="BS313" t="str">
            <v/>
          </cell>
          <cell r="BT313" t="str">
            <v/>
          </cell>
          <cell r="BU313" t="str">
            <v/>
          </cell>
          <cell r="BV313" t="str">
            <v/>
          </cell>
          <cell r="BW313" t="str">
            <v/>
          </cell>
          <cell r="BX313" t="str">
            <v>A0030030</v>
          </cell>
          <cell r="BY313">
            <v>8</v>
          </cell>
          <cell r="BZ313" t="str">
            <v>A0040010</v>
          </cell>
          <cell r="CA313">
            <v>8</v>
          </cell>
          <cell r="CB313" t="str">
            <v/>
          </cell>
          <cell r="CC313" t="str">
            <v/>
          </cell>
          <cell r="CD313" t="str">
            <v/>
          </cell>
          <cell r="CE313" t="str">
            <v/>
          </cell>
          <cell r="CF313" t="str">
            <v/>
          </cell>
          <cell r="CG313" t="str">
            <v/>
          </cell>
          <cell r="CH313" t="str">
            <v/>
          </cell>
          <cell r="CI313" t="str">
            <v/>
          </cell>
          <cell r="CJ313" t="str">
            <v/>
          </cell>
          <cell r="CK313" t="str">
            <v/>
          </cell>
          <cell r="CL313" t="str">
            <v/>
          </cell>
          <cell r="CM313" t="str">
            <v/>
          </cell>
          <cell r="CN313" t="str">
            <v/>
          </cell>
          <cell r="CO313" t="str">
            <v/>
          </cell>
          <cell r="CP313" t="str">
            <v/>
          </cell>
          <cell r="CQ313" t="str">
            <v/>
          </cell>
          <cell r="CR313" t="str">
            <v>Nota 1: Debe proveerse de un termometro para el control de temperatura y de equipo suficientes para realizar justas de trabajo, conforme al requerimiento de las Especificaciones Generales de Construcción, articulo 450.4.11</v>
          </cell>
          <cell r="CS313" t="str">
            <v>Nota 1: Este solo es un Análisis de Precios Unitario de referencia. De ser necesario, se debe ajustar a las particularidades de cada proyecto.
Nota 2: Cuando se trate de Análisis de precios unitarios correspondientes a ítems de la propuesta económica apro</v>
          </cell>
          <cell r="CT313" t="str">
            <v>A</v>
          </cell>
        </row>
        <row r="314">
          <cell r="C314" t="str">
            <v>633,4,1</v>
          </cell>
          <cell r="D314" t="str">
            <v>m2</v>
          </cell>
          <cell r="E314" t="str">
            <v>SUMINISTRO DE ELEMENTO PREFABRICADO DE CONCRETO TIPO _______
(Análisis aplicado para suministro desde planta, instalación, transporte hasta sitio de obra de losas colaborantes en concreto, Incluye celosía, 0,07 m3/m2.  Incluye acero de refuerzo pretensado</v>
          </cell>
          <cell r="F314" t="str">
            <v>HERMENINV</v>
          </cell>
          <cell r="G314">
            <v>0.02</v>
          </cell>
          <cell r="H314" t="str">
            <v>C0011102</v>
          </cell>
          <cell r="I314">
            <v>1.1000000000000001</v>
          </cell>
          <cell r="J314" t="str">
            <v/>
          </cell>
          <cell r="K314" t="str">
            <v/>
          </cell>
          <cell r="L314" t="str">
            <v/>
          </cell>
          <cell r="M314" t="str">
            <v/>
          </cell>
          <cell r="N314" t="str">
            <v/>
          </cell>
          <cell r="O314" t="str">
            <v/>
          </cell>
          <cell r="P314" t="str">
            <v/>
          </cell>
          <cell r="Q314" t="str">
            <v/>
          </cell>
          <cell r="R314" t="str">
            <v/>
          </cell>
          <cell r="S314" t="str">
            <v/>
          </cell>
          <cell r="T314" t="str">
            <v/>
          </cell>
          <cell r="U314" t="str">
            <v/>
          </cell>
          <cell r="V314" t="str">
            <v/>
          </cell>
          <cell r="W314" t="str">
            <v/>
          </cell>
          <cell r="X314" t="str">
            <v/>
          </cell>
          <cell r="Y314" t="str">
            <v/>
          </cell>
          <cell r="Z314" t="str">
            <v/>
          </cell>
          <cell r="AA314" t="str">
            <v/>
          </cell>
          <cell r="AB314" t="str">
            <v/>
          </cell>
          <cell r="AC314" t="str">
            <v/>
          </cell>
          <cell r="AD314" t="str">
            <v/>
          </cell>
          <cell r="AE314" t="str">
            <v/>
          </cell>
          <cell r="AF314" t="str">
            <v/>
          </cell>
          <cell r="AG314" t="str">
            <v/>
          </cell>
          <cell r="AH314" t="str">
            <v>B0033242</v>
          </cell>
          <cell r="AI314">
            <v>1</v>
          </cell>
          <cell r="AJ314" t="str">
            <v/>
          </cell>
          <cell r="AK314" t="str">
            <v/>
          </cell>
          <cell r="AL314" t="str">
            <v/>
          </cell>
          <cell r="AM314" t="str">
            <v/>
          </cell>
          <cell r="AN314" t="str">
            <v/>
          </cell>
          <cell r="AO314" t="str">
            <v/>
          </cell>
          <cell r="AP314" t="str">
            <v/>
          </cell>
          <cell r="AQ314" t="str">
            <v/>
          </cell>
          <cell r="AR314" t="str">
            <v/>
          </cell>
          <cell r="AS314" t="str">
            <v/>
          </cell>
          <cell r="AT314" t="str">
            <v/>
          </cell>
          <cell r="AU314" t="str">
            <v/>
          </cell>
          <cell r="AV314" t="str">
            <v/>
          </cell>
          <cell r="AW314" t="str">
            <v/>
          </cell>
          <cell r="AX314" t="str">
            <v/>
          </cell>
          <cell r="AY314" t="str">
            <v/>
          </cell>
          <cell r="AZ314" t="str">
            <v/>
          </cell>
          <cell r="BA314" t="str">
            <v/>
          </cell>
          <cell r="BB314" t="str">
            <v/>
          </cell>
          <cell r="BC314" t="str">
            <v/>
          </cell>
          <cell r="BD314" t="str">
            <v/>
          </cell>
          <cell r="BE314" t="str">
            <v/>
          </cell>
          <cell r="BF314" t="str">
            <v/>
          </cell>
          <cell r="BG314" t="str">
            <v/>
          </cell>
          <cell r="BH314" t="str">
            <v/>
          </cell>
          <cell r="BI314" t="str">
            <v/>
          </cell>
          <cell r="BJ314" t="str">
            <v/>
          </cell>
          <cell r="BK314" t="str">
            <v/>
          </cell>
          <cell r="BL314"/>
          <cell r="BM314"/>
          <cell r="BN314" t="str">
            <v>T0100019</v>
          </cell>
          <cell r="BO314">
            <v>1</v>
          </cell>
          <cell r="BP314" t="str">
            <v/>
          </cell>
          <cell r="BQ314" t="str">
            <v/>
          </cell>
          <cell r="BR314" t="str">
            <v/>
          </cell>
          <cell r="BS314" t="str">
            <v/>
          </cell>
          <cell r="BT314" t="str">
            <v/>
          </cell>
          <cell r="BU314" t="str">
            <v/>
          </cell>
          <cell r="BV314" t="str">
            <v/>
          </cell>
          <cell r="BW314" t="str">
            <v/>
          </cell>
          <cell r="BX314" t="str">
            <v>A0030030</v>
          </cell>
          <cell r="BY314">
            <v>8</v>
          </cell>
          <cell r="BZ314" t="str">
            <v>A0040010</v>
          </cell>
          <cell r="CA314">
            <v>8</v>
          </cell>
          <cell r="CB314" t="str">
            <v/>
          </cell>
          <cell r="CC314" t="str">
            <v/>
          </cell>
          <cell r="CD314" t="str">
            <v/>
          </cell>
          <cell r="CE314" t="str">
            <v/>
          </cell>
          <cell r="CF314" t="str">
            <v/>
          </cell>
          <cell r="CG314" t="str">
            <v/>
          </cell>
          <cell r="CH314" t="str">
            <v/>
          </cell>
          <cell r="CI314" t="str">
            <v/>
          </cell>
          <cell r="CJ314" t="str">
            <v/>
          </cell>
          <cell r="CK314" t="str">
            <v/>
          </cell>
          <cell r="CL314" t="str">
            <v/>
          </cell>
          <cell r="CM314" t="str">
            <v/>
          </cell>
          <cell r="CN314" t="str">
            <v/>
          </cell>
          <cell r="CO314" t="str">
            <v/>
          </cell>
          <cell r="CP314" t="str">
            <v/>
          </cell>
          <cell r="CQ314" t="str">
            <v/>
          </cell>
          <cell r="CR314" t="str">
            <v>Nota 1: Debe proveerse de un termometro para el control de temperatura y de equipo suficientes para realizar justas de trabajo, conforme al requerimiento de las Especificaciones Generales de Construcción, articulo 450.4.11</v>
          </cell>
          <cell r="CS314" t="str">
            <v>Nota 1: Este solo es un Análisis de Precios Unitario de referencia. De ser necesario, se debe ajustar a las particularidades de cada proyecto.
Nota 2: Cuando se trate de Análisis de precios unitarios correspondientes a ítems de la propuesta económica apro</v>
          </cell>
          <cell r="CT314" t="str">
            <v>A</v>
          </cell>
        </row>
        <row r="315">
          <cell r="C315" t="str">
            <v>640,1</v>
          </cell>
          <cell r="D315" t="str">
            <v>kg</v>
          </cell>
          <cell r="E315" t="str">
            <v>ACERO DE REFUERZO fy = ________ MPa
(Analisis aplicado para el Corte, figurado, suministro, transporte, instalación y amarre en sitio de acero de refuerzo, de fy = 4200 kg/cm², según diseño estructural. Incluye el alambre de amarre y pérdidas por corte (e</v>
          </cell>
          <cell r="F315" t="str">
            <v>HERMENINV</v>
          </cell>
          <cell r="G315">
            <v>0.02</v>
          </cell>
          <cell r="H315" t="str">
            <v>C0010170</v>
          </cell>
          <cell r="I315">
            <v>2.6229508196721311E-2</v>
          </cell>
          <cell r="J315" t="str">
            <v/>
          </cell>
          <cell r="K315" t="str">
            <v/>
          </cell>
          <cell r="L315" t="str">
            <v/>
          </cell>
          <cell r="M315" t="str">
            <v/>
          </cell>
          <cell r="N315" t="str">
            <v/>
          </cell>
          <cell r="O315" t="str">
            <v/>
          </cell>
          <cell r="P315" t="str">
            <v/>
          </cell>
          <cell r="Q315" t="str">
            <v/>
          </cell>
          <cell r="R315" t="str">
            <v/>
          </cell>
          <cell r="S315" t="str">
            <v/>
          </cell>
          <cell r="T315" t="str">
            <v/>
          </cell>
          <cell r="U315" t="str">
            <v/>
          </cell>
          <cell r="V315" t="str">
            <v/>
          </cell>
          <cell r="W315" t="str">
            <v/>
          </cell>
          <cell r="X315" t="str">
            <v/>
          </cell>
          <cell r="Y315" t="str">
            <v/>
          </cell>
          <cell r="Z315" t="str">
            <v/>
          </cell>
          <cell r="AA315" t="str">
            <v/>
          </cell>
          <cell r="AB315" t="str">
            <v/>
          </cell>
          <cell r="AC315" t="str">
            <v/>
          </cell>
          <cell r="AD315" t="str">
            <v/>
          </cell>
          <cell r="AE315" t="str">
            <v/>
          </cell>
          <cell r="AF315" t="str">
            <v/>
          </cell>
          <cell r="AG315" t="str">
            <v/>
          </cell>
          <cell r="AH315" t="str">
            <v>B0020003</v>
          </cell>
          <cell r="AI315">
            <v>1.0509999999999999</v>
          </cell>
          <cell r="AJ315" t="str">
            <v>B0073230</v>
          </cell>
          <cell r="AK315">
            <v>3.7600000000000001E-2</v>
          </cell>
          <cell r="AL315" t="str">
            <v/>
          </cell>
          <cell r="AM315" t="str">
            <v/>
          </cell>
          <cell r="AN315" t="str">
            <v/>
          </cell>
          <cell r="AO315" t="str">
            <v/>
          </cell>
          <cell r="AP315" t="str">
            <v/>
          </cell>
          <cell r="AQ315" t="str">
            <v/>
          </cell>
          <cell r="AR315" t="str">
            <v/>
          </cell>
          <cell r="AS315" t="str">
            <v/>
          </cell>
          <cell r="AT315" t="str">
            <v/>
          </cell>
          <cell r="AU315" t="str">
            <v/>
          </cell>
          <cell r="AV315" t="str">
            <v/>
          </cell>
          <cell r="AW315" t="str">
            <v/>
          </cell>
          <cell r="AX315" t="str">
            <v/>
          </cell>
          <cell r="AY315" t="str">
            <v/>
          </cell>
          <cell r="AZ315" t="str">
            <v/>
          </cell>
          <cell r="BA315" t="str">
            <v/>
          </cell>
          <cell r="BB315" t="str">
            <v/>
          </cell>
          <cell r="BC315" t="str">
            <v/>
          </cell>
          <cell r="BD315" t="str">
            <v/>
          </cell>
          <cell r="BE315" t="str">
            <v/>
          </cell>
          <cell r="BF315" t="str">
            <v/>
          </cell>
          <cell r="BG315" t="str">
            <v/>
          </cell>
          <cell r="BH315" t="str">
            <v/>
          </cell>
          <cell r="BI315" t="str">
            <v/>
          </cell>
          <cell r="BJ315" t="str">
            <v/>
          </cell>
          <cell r="BK315" t="str">
            <v/>
          </cell>
          <cell r="BL315"/>
          <cell r="BM315"/>
          <cell r="BN315" t="str">
            <v>T0100002</v>
          </cell>
          <cell r="BO315">
            <v>1.05</v>
          </cell>
          <cell r="BP315" t="str">
            <v/>
          </cell>
          <cell r="BQ315" t="str">
            <v/>
          </cell>
          <cell r="BR315" t="str">
            <v/>
          </cell>
          <cell r="BS315" t="str">
            <v/>
          </cell>
          <cell r="BT315" t="str">
            <v/>
          </cell>
          <cell r="BU315" t="str">
            <v/>
          </cell>
          <cell r="BV315" t="str">
            <v/>
          </cell>
          <cell r="BW315" t="str">
            <v/>
          </cell>
          <cell r="BX315" t="str">
            <v>A0030010</v>
          </cell>
          <cell r="BY315">
            <v>305</v>
          </cell>
          <cell r="BZ315" t="str">
            <v>A0040010</v>
          </cell>
          <cell r="CA315">
            <v>305</v>
          </cell>
          <cell r="CB315" t="str">
            <v/>
          </cell>
          <cell r="CC315" t="str">
            <v/>
          </cell>
          <cell r="CD315" t="str">
            <v/>
          </cell>
          <cell r="CE315" t="str">
            <v/>
          </cell>
          <cell r="CF315" t="str">
            <v/>
          </cell>
          <cell r="CG315" t="str">
            <v/>
          </cell>
          <cell r="CH315" t="str">
            <v/>
          </cell>
          <cell r="CI315" t="str">
            <v/>
          </cell>
          <cell r="CJ315" t="str">
            <v/>
          </cell>
          <cell r="CK315" t="str">
            <v/>
          </cell>
          <cell r="CL315" t="str">
            <v/>
          </cell>
          <cell r="CM315" t="str">
            <v/>
          </cell>
          <cell r="CN315" t="str">
            <v/>
          </cell>
          <cell r="CO315" t="str">
            <v/>
          </cell>
          <cell r="CP315" t="str">
            <v/>
          </cell>
          <cell r="CQ315" t="str">
            <v/>
          </cell>
          <cell r="CR315" t="str">
            <v/>
          </cell>
          <cell r="CS315" t="str">
            <v>Nota 1: Este solo es un Análisis de Precios Unitario de referencia. De ser necesario, se debe ajustar a las particularidades de cada proyecto.
Nota 2: Cuando se trate de Análisis de precios unitarios correspondientes a ítems de la propuesta económica apro</v>
          </cell>
          <cell r="CT315" t="str">
            <v>B</v>
          </cell>
        </row>
        <row r="316">
          <cell r="C316" t="str">
            <v>640,2</v>
          </cell>
          <cell r="D316" t="str">
            <v>kg</v>
          </cell>
          <cell r="E316" t="str">
            <v>MALLA DE REFUERZO fy = ____ MPa
(Analisis aplicado para el Suministro, transporte, corte, distribución y colocación de malla electrosoldada de acero A-40, con fy = 420 MPa (equivalente a 4200 kg/cm²), instalada. Incluye alambre de amarre, traslapos, pérdi</v>
          </cell>
          <cell r="F316" t="str">
            <v>HERMENINV</v>
          </cell>
          <cell r="G316">
            <v>0.02</v>
          </cell>
          <cell r="H316" t="str">
            <v>C0010170</v>
          </cell>
          <cell r="I316">
            <v>0.04</v>
          </cell>
          <cell r="J316" t="str">
            <v/>
          </cell>
          <cell r="K316" t="str">
            <v/>
          </cell>
          <cell r="L316" t="str">
            <v/>
          </cell>
          <cell r="M316" t="str">
            <v/>
          </cell>
          <cell r="N316" t="str">
            <v/>
          </cell>
          <cell r="O316" t="str">
            <v/>
          </cell>
          <cell r="P316" t="str">
            <v/>
          </cell>
          <cell r="Q316" t="str">
            <v/>
          </cell>
          <cell r="R316" t="str">
            <v/>
          </cell>
          <cell r="S316" t="str">
            <v/>
          </cell>
          <cell r="T316" t="str">
            <v/>
          </cell>
          <cell r="U316" t="str">
            <v/>
          </cell>
          <cell r="V316" t="str">
            <v/>
          </cell>
          <cell r="W316" t="str">
            <v/>
          </cell>
          <cell r="X316" t="str">
            <v/>
          </cell>
          <cell r="Y316" t="str">
            <v/>
          </cell>
          <cell r="Z316" t="str">
            <v/>
          </cell>
          <cell r="AA316" t="str">
            <v/>
          </cell>
          <cell r="AB316" t="str">
            <v/>
          </cell>
          <cell r="AC316" t="str">
            <v/>
          </cell>
          <cell r="AD316" t="str">
            <v/>
          </cell>
          <cell r="AE316" t="str">
            <v/>
          </cell>
          <cell r="AF316" t="str">
            <v/>
          </cell>
          <cell r="AG316" t="str">
            <v/>
          </cell>
          <cell r="AH316" t="str">
            <v>B0020002</v>
          </cell>
          <cell r="AI316">
            <v>1.05</v>
          </cell>
          <cell r="AJ316" t="str">
            <v>B0073230</v>
          </cell>
          <cell r="AK316">
            <v>0.03</v>
          </cell>
          <cell r="AL316" t="str">
            <v/>
          </cell>
          <cell r="AM316" t="str">
            <v/>
          </cell>
          <cell r="AN316" t="str">
            <v/>
          </cell>
          <cell r="AO316" t="str">
            <v/>
          </cell>
          <cell r="AP316" t="str">
            <v/>
          </cell>
          <cell r="AQ316" t="str">
            <v/>
          </cell>
          <cell r="AR316" t="str">
            <v/>
          </cell>
          <cell r="AS316" t="str">
            <v/>
          </cell>
          <cell r="AT316" t="str">
            <v/>
          </cell>
          <cell r="AU316" t="str">
            <v/>
          </cell>
          <cell r="AV316" t="str">
            <v/>
          </cell>
          <cell r="AW316" t="str">
            <v/>
          </cell>
          <cell r="AX316" t="str">
            <v/>
          </cell>
          <cell r="AY316" t="str">
            <v/>
          </cell>
          <cell r="AZ316" t="str">
            <v/>
          </cell>
          <cell r="BA316" t="str">
            <v/>
          </cell>
          <cell r="BB316" t="str">
            <v/>
          </cell>
          <cell r="BC316" t="str">
            <v/>
          </cell>
          <cell r="BD316" t="str">
            <v/>
          </cell>
          <cell r="BE316" t="str">
            <v/>
          </cell>
          <cell r="BF316" t="str">
            <v/>
          </cell>
          <cell r="BG316" t="str">
            <v/>
          </cell>
          <cell r="BH316" t="str">
            <v/>
          </cell>
          <cell r="BI316" t="str">
            <v/>
          </cell>
          <cell r="BJ316" t="str">
            <v/>
          </cell>
          <cell r="BK316" t="str">
            <v/>
          </cell>
          <cell r="BL316"/>
          <cell r="BM316"/>
          <cell r="BN316" t="str">
            <v>T0100002</v>
          </cell>
          <cell r="BO316">
            <v>1.05</v>
          </cell>
          <cell r="BP316" t="str">
            <v/>
          </cell>
          <cell r="BQ316" t="str">
            <v/>
          </cell>
          <cell r="BR316" t="str">
            <v/>
          </cell>
          <cell r="BS316" t="str">
            <v/>
          </cell>
          <cell r="BT316" t="str">
            <v/>
          </cell>
          <cell r="BU316" t="str">
            <v/>
          </cell>
          <cell r="BV316" t="str">
            <v/>
          </cell>
          <cell r="BW316" t="str">
            <v/>
          </cell>
          <cell r="BX316" t="str">
            <v>A0030010</v>
          </cell>
          <cell r="BY316">
            <v>200</v>
          </cell>
          <cell r="BZ316" t="str">
            <v>A0040010</v>
          </cell>
          <cell r="CA316">
            <v>200</v>
          </cell>
          <cell r="CB316" t="str">
            <v/>
          </cell>
          <cell r="CC316" t="str">
            <v/>
          </cell>
          <cell r="CD316" t="str">
            <v/>
          </cell>
          <cell r="CE316" t="str">
            <v/>
          </cell>
          <cell r="CF316" t="str">
            <v/>
          </cell>
          <cell r="CG316" t="str">
            <v/>
          </cell>
          <cell r="CH316" t="str">
            <v/>
          </cell>
          <cell r="CI316" t="str">
            <v/>
          </cell>
          <cell r="CJ316" t="str">
            <v/>
          </cell>
          <cell r="CK316" t="str">
            <v/>
          </cell>
          <cell r="CL316" t="str">
            <v/>
          </cell>
          <cell r="CM316" t="str">
            <v/>
          </cell>
          <cell r="CN316" t="str">
            <v/>
          </cell>
          <cell r="CO316" t="str">
            <v/>
          </cell>
          <cell r="CP316" t="str">
            <v/>
          </cell>
          <cell r="CQ316" t="str">
            <v/>
          </cell>
          <cell r="CR316" t="str">
            <v/>
          </cell>
          <cell r="CS316" t="str">
            <v>Nota 1: Este solo es un Análisis de Precios Unitario de referencia. De ser necesario, se debe ajustar a las particularidades de cada proyecto.
Nota 2: Cuando se trate de Análisis de precios unitarios correspondientes a ítems de la propuesta económica apro</v>
          </cell>
          <cell r="CT316" t="str">
            <v>B</v>
          </cell>
        </row>
        <row r="317">
          <cell r="C317" t="str">
            <v>641,1</v>
          </cell>
          <cell r="D317" t="str">
            <v>tf-m</v>
          </cell>
          <cell r="E317" t="str">
            <v>ACERO DE PREESFUERZO
(Analisis aplicado para suministro y colocacion de acero de preesfuerzo para un sistema sistema de tensionamiento postensado, que Incluye suministro, transporte, instalación, tensado y lechado, incluyendo torón, ductos, cuñas, cabezal</v>
          </cell>
          <cell r="F317" t="str">
            <v>HERMENINV</v>
          </cell>
          <cell r="G317">
            <v>0.02</v>
          </cell>
          <cell r="H317" t="str">
            <v>C0010040</v>
          </cell>
          <cell r="I317">
            <v>1.4925373134328358E-3</v>
          </cell>
          <cell r="J317" t="str">
            <v>C0010050</v>
          </cell>
          <cell r="K317">
            <v>1.4925373134328358E-3</v>
          </cell>
          <cell r="L317" t="str">
            <v>C0010480</v>
          </cell>
          <cell r="M317">
            <v>1.4925373134328358E-3</v>
          </cell>
          <cell r="N317" t="str">
            <v/>
          </cell>
          <cell r="O317" t="str">
            <v/>
          </cell>
          <cell r="P317" t="str">
            <v/>
          </cell>
          <cell r="Q317" t="str">
            <v/>
          </cell>
          <cell r="R317" t="str">
            <v/>
          </cell>
          <cell r="S317" t="str">
            <v/>
          </cell>
          <cell r="T317" t="str">
            <v/>
          </cell>
          <cell r="U317" t="str">
            <v/>
          </cell>
          <cell r="V317" t="str">
            <v/>
          </cell>
          <cell r="W317" t="str">
            <v/>
          </cell>
          <cell r="X317" t="str">
            <v/>
          </cell>
          <cell r="Y317" t="str">
            <v/>
          </cell>
          <cell r="Z317" t="str">
            <v/>
          </cell>
          <cell r="AA317" t="str">
            <v/>
          </cell>
          <cell r="AB317" t="str">
            <v/>
          </cell>
          <cell r="AC317" t="str">
            <v/>
          </cell>
          <cell r="AD317" t="str">
            <v/>
          </cell>
          <cell r="AE317" t="str">
            <v/>
          </cell>
          <cell r="AF317" t="str">
            <v/>
          </cell>
          <cell r="AG317" t="str">
            <v/>
          </cell>
          <cell r="AH317" t="str">
            <v>B0013770</v>
          </cell>
          <cell r="AI317">
            <v>4.0000000000000001E-3</v>
          </cell>
          <cell r="AJ317" t="str">
            <v>B0013830</v>
          </cell>
          <cell r="AK317">
            <v>4.0000000000000001E-3</v>
          </cell>
          <cell r="AL317" t="str">
            <v>B0014210</v>
          </cell>
          <cell r="AM317">
            <v>0.02</v>
          </cell>
          <cell r="AN317" t="str">
            <v>B0015150</v>
          </cell>
          <cell r="AO317">
            <v>8.5000000000000006E-2</v>
          </cell>
          <cell r="AP317" t="str">
            <v>B0015170</v>
          </cell>
          <cell r="AQ317">
            <v>1E-3</v>
          </cell>
          <cell r="AR317" t="str">
            <v>B0073230</v>
          </cell>
          <cell r="AS317">
            <v>0.02</v>
          </cell>
          <cell r="AT317" t="str">
            <v/>
          </cell>
          <cell r="AU317" t="str">
            <v/>
          </cell>
          <cell r="AV317" t="str">
            <v/>
          </cell>
          <cell r="AW317" t="str">
            <v/>
          </cell>
          <cell r="AX317" t="str">
            <v/>
          </cell>
          <cell r="AY317" t="str">
            <v/>
          </cell>
          <cell r="AZ317" t="str">
            <v/>
          </cell>
          <cell r="BA317" t="str">
            <v/>
          </cell>
          <cell r="BB317" t="str">
            <v/>
          </cell>
          <cell r="BC317" t="str">
            <v/>
          </cell>
          <cell r="BD317" t="str">
            <v/>
          </cell>
          <cell r="BE317" t="str">
            <v/>
          </cell>
          <cell r="BF317" t="str">
            <v/>
          </cell>
          <cell r="BG317" t="str">
            <v/>
          </cell>
          <cell r="BH317" t="str">
            <v/>
          </cell>
          <cell r="BI317" t="str">
            <v/>
          </cell>
          <cell r="BJ317" t="str">
            <v/>
          </cell>
          <cell r="BK317" t="str">
            <v/>
          </cell>
          <cell r="BL317"/>
          <cell r="BM317"/>
          <cell r="BN317" t="str">
            <v/>
          </cell>
          <cell r="BO317" t="str">
            <v/>
          </cell>
          <cell r="BP317" t="str">
            <v/>
          </cell>
          <cell r="BQ317" t="str">
            <v/>
          </cell>
          <cell r="BR317" t="str">
            <v/>
          </cell>
          <cell r="BS317" t="str">
            <v/>
          </cell>
          <cell r="BT317" t="str">
            <v/>
          </cell>
          <cell r="BU317" t="str">
            <v/>
          </cell>
          <cell r="BV317" t="str">
            <v/>
          </cell>
          <cell r="BW317" t="str">
            <v/>
          </cell>
          <cell r="BX317" t="str">
            <v>A0030020</v>
          </cell>
          <cell r="BY317">
            <v>5360</v>
          </cell>
          <cell r="BZ317" t="str">
            <v>A0040010</v>
          </cell>
          <cell r="CA317">
            <v>5360</v>
          </cell>
          <cell r="CB317" t="str">
            <v/>
          </cell>
          <cell r="CC317" t="str">
            <v/>
          </cell>
          <cell r="CD317" t="str">
            <v/>
          </cell>
          <cell r="CE317" t="str">
            <v/>
          </cell>
          <cell r="CF317" t="str">
            <v/>
          </cell>
          <cell r="CG317" t="str">
            <v/>
          </cell>
          <cell r="CH317" t="str">
            <v/>
          </cell>
          <cell r="CI317" t="str">
            <v/>
          </cell>
          <cell r="CJ317" t="str">
            <v/>
          </cell>
          <cell r="CK317" t="str">
            <v/>
          </cell>
          <cell r="CL317" t="str">
            <v/>
          </cell>
          <cell r="CM317" t="str">
            <v/>
          </cell>
          <cell r="CN317" t="str">
            <v/>
          </cell>
          <cell r="CO317" t="str">
            <v/>
          </cell>
          <cell r="CP317" t="str">
            <v/>
          </cell>
          <cell r="CQ317" t="str">
            <v/>
          </cell>
          <cell r="CR317" t="str">
            <v xml:space="preserve">Nota 1: Dentro de la regla vibratoria se considera quebe contemplar Enrasador o regla articulada de chequeo con rótula y extensiones suficientes para abarcar el ancho de pavimentación. La sección mínima de este elemento es de diez centímetros (10 cm) por </v>
          </cell>
          <cell r="CS317" t="str">
            <v>Nota 1: Este solo es un Análisis de Precios Unitario de referencia. De ser necesario, se debe ajustar a las particularidades de cada proyecto.
Nota 2: Cuando se trate de Análisis de precios unitarios correspondientes a ítems de la propuesta económica apro</v>
          </cell>
          <cell r="CT317" t="str">
            <v>A</v>
          </cell>
        </row>
        <row r="318">
          <cell r="C318" t="str">
            <v>641,2</v>
          </cell>
          <cell r="D318" t="str">
            <v>kg</v>
          </cell>
          <cell r="E318" t="str">
            <v>ACERO DE PREESFUERZO
(Aplicable al suministro e instalación de acero de preesfuerzo para sistemas postensados, incluye torones, ductos, cuñas, cabezales, equipos de tensión e inyección. Transporte, colocación, tensado y lechado del sistema.)</v>
          </cell>
          <cell r="F318" t="str">
            <v>HERMENINV</v>
          </cell>
          <cell r="G318">
            <v>0.02</v>
          </cell>
          <cell r="H318" t="str">
            <v>C0010040</v>
          </cell>
          <cell r="I318">
            <v>1.49E-3</v>
          </cell>
          <cell r="J318" t="str">
            <v>C0010050</v>
          </cell>
          <cell r="K318">
            <v>1.49E-3</v>
          </cell>
          <cell r="L318" t="str">
            <v>C0010480</v>
          </cell>
          <cell r="M318">
            <v>1.49E-3</v>
          </cell>
          <cell r="N318" t="str">
            <v/>
          </cell>
          <cell r="O318" t="str">
            <v/>
          </cell>
          <cell r="P318" t="str">
            <v/>
          </cell>
          <cell r="Q318" t="str">
            <v/>
          </cell>
          <cell r="R318" t="str">
            <v/>
          </cell>
          <cell r="S318" t="str">
            <v/>
          </cell>
          <cell r="T318" t="str">
            <v/>
          </cell>
          <cell r="U318" t="str">
            <v/>
          </cell>
          <cell r="V318" t="str">
            <v/>
          </cell>
          <cell r="W318" t="str">
            <v/>
          </cell>
          <cell r="X318" t="str">
            <v/>
          </cell>
          <cell r="Y318" t="str">
            <v/>
          </cell>
          <cell r="Z318" t="str">
            <v/>
          </cell>
          <cell r="AA318" t="str">
            <v/>
          </cell>
          <cell r="AB318" t="str">
            <v/>
          </cell>
          <cell r="AC318" t="str">
            <v/>
          </cell>
          <cell r="AD318" t="str">
            <v/>
          </cell>
          <cell r="AE318" t="str">
            <v/>
          </cell>
          <cell r="AF318" t="str">
            <v/>
          </cell>
          <cell r="AG318" t="str">
            <v/>
          </cell>
          <cell r="AH318" t="str">
            <v>B0033330</v>
          </cell>
          <cell r="AI318">
            <v>4.0000000000000001E-3</v>
          </cell>
          <cell r="AJ318" t="str">
            <v>B0013830</v>
          </cell>
          <cell r="AK318">
            <v>4.0000000000000001E-3</v>
          </cell>
          <cell r="AL318" t="str">
            <v>B0014210</v>
          </cell>
          <cell r="AM318">
            <v>0.02</v>
          </cell>
          <cell r="AN318" t="str">
            <v>B0015150</v>
          </cell>
          <cell r="AO318">
            <v>1</v>
          </cell>
          <cell r="AP318" t="str">
            <v>B0033264</v>
          </cell>
          <cell r="AQ318">
            <v>1E-3</v>
          </cell>
          <cell r="AR318" t="str">
            <v/>
          </cell>
          <cell r="AS318" t="str">
            <v/>
          </cell>
          <cell r="AT318" t="str">
            <v/>
          </cell>
          <cell r="AU318" t="str">
            <v/>
          </cell>
          <cell r="AV318" t="str">
            <v/>
          </cell>
          <cell r="AW318" t="str">
            <v/>
          </cell>
          <cell r="AX318" t="str">
            <v/>
          </cell>
          <cell r="AY318" t="str">
            <v/>
          </cell>
          <cell r="AZ318" t="str">
            <v/>
          </cell>
          <cell r="BA318" t="str">
            <v/>
          </cell>
          <cell r="BB318" t="str">
            <v/>
          </cell>
          <cell r="BC318" t="str">
            <v/>
          </cell>
          <cell r="BD318" t="str">
            <v/>
          </cell>
          <cell r="BE318" t="str">
            <v/>
          </cell>
          <cell r="BF318" t="str">
            <v/>
          </cell>
          <cell r="BG318" t="str">
            <v/>
          </cell>
          <cell r="BH318" t="str">
            <v/>
          </cell>
          <cell r="BI318" t="str">
            <v/>
          </cell>
          <cell r="BJ318" t="str">
            <v/>
          </cell>
          <cell r="BK318" t="str">
            <v/>
          </cell>
          <cell r="BL318"/>
          <cell r="BM318"/>
          <cell r="BN318" t="str">
            <v>T0100002</v>
          </cell>
          <cell r="BO318">
            <v>1</v>
          </cell>
          <cell r="BP318" t="str">
            <v/>
          </cell>
          <cell r="BQ318" t="str">
            <v/>
          </cell>
          <cell r="BR318" t="str">
            <v/>
          </cell>
          <cell r="BS318" t="str">
            <v/>
          </cell>
          <cell r="BT318" t="str">
            <v/>
          </cell>
          <cell r="BU318" t="str">
            <v/>
          </cell>
          <cell r="BV318" t="str">
            <v/>
          </cell>
          <cell r="BW318" t="str">
            <v/>
          </cell>
          <cell r="BX318" t="str">
            <v>A0030020</v>
          </cell>
          <cell r="BY318">
            <v>5369.13</v>
          </cell>
          <cell r="BZ318" t="str">
            <v>A0040010</v>
          </cell>
          <cell r="CA318">
            <v>5369.13</v>
          </cell>
          <cell r="CB318" t="str">
            <v/>
          </cell>
          <cell r="CC318" t="str">
            <v/>
          </cell>
          <cell r="CD318" t="str">
            <v/>
          </cell>
          <cell r="CE318" t="str">
            <v/>
          </cell>
          <cell r="CF318" t="str">
            <v/>
          </cell>
          <cell r="CG318" t="str">
            <v/>
          </cell>
          <cell r="CH318" t="str">
            <v/>
          </cell>
          <cell r="CI318" t="str">
            <v/>
          </cell>
          <cell r="CJ318" t="str">
            <v/>
          </cell>
          <cell r="CK318" t="str">
            <v/>
          </cell>
          <cell r="CL318" t="str">
            <v/>
          </cell>
          <cell r="CM318" t="str">
            <v/>
          </cell>
          <cell r="CN318" t="str">
            <v/>
          </cell>
          <cell r="CO318" t="str">
            <v/>
          </cell>
          <cell r="CP318" t="str">
            <v/>
          </cell>
          <cell r="CQ318" t="str">
            <v/>
          </cell>
          <cell r="CR318" t="str">
            <v/>
          </cell>
          <cell r="CS318" t="str">
            <v>Nota 1: Este solo es un Análisis de Precios Unitario de referencia. De ser necesario, se debe ajustar a las particularidades de cada proyecto.
Nota 2: Cuando se trate de Análisis de precios unitarios correspondientes a ítems de la propuesta económica apro</v>
          </cell>
          <cell r="CT318" t="str">
            <v>A</v>
          </cell>
        </row>
        <row r="319">
          <cell r="C319" t="str">
            <v>642,1</v>
          </cell>
          <cell r="D319" t="str">
            <v>u</v>
          </cell>
          <cell r="E319" t="str">
            <v>APOYO ELASTOMÉRICO 
(Aplicable al suministro e instalación de apoyo elastomérico reforzado tipo 3, con dureza 60 Shore A y refuerzo interno, conforme a norma AASHTO LRFD. Incluye transporte, preparación de superficie, manipulación, montaje y materiales au</v>
          </cell>
          <cell r="F319" t="str">
            <v>HERMENINV</v>
          </cell>
          <cell r="G319">
            <v>0.01</v>
          </cell>
          <cell r="H319" t="str">
            <v>C0011095</v>
          </cell>
          <cell r="I319">
            <v>3.125E-2</v>
          </cell>
          <cell r="J319" t="str">
            <v>C0010500</v>
          </cell>
          <cell r="K319">
            <v>3.125E-2</v>
          </cell>
          <cell r="L319" t="str">
            <v>C0011086</v>
          </cell>
          <cell r="M319">
            <v>3.125E-2</v>
          </cell>
          <cell r="N319" t="str">
            <v/>
          </cell>
          <cell r="O319" t="str">
            <v/>
          </cell>
          <cell r="P319" t="str">
            <v/>
          </cell>
          <cell r="Q319" t="str">
            <v/>
          </cell>
          <cell r="R319" t="str">
            <v/>
          </cell>
          <cell r="S319" t="str">
            <v/>
          </cell>
          <cell r="T319" t="str">
            <v/>
          </cell>
          <cell r="U319" t="str">
            <v/>
          </cell>
          <cell r="V319" t="str">
            <v/>
          </cell>
          <cell r="W319" t="str">
            <v/>
          </cell>
          <cell r="X319" t="str">
            <v/>
          </cell>
          <cell r="Y319" t="str">
            <v/>
          </cell>
          <cell r="Z319" t="str">
            <v/>
          </cell>
          <cell r="AA319" t="str">
            <v/>
          </cell>
          <cell r="AB319" t="str">
            <v/>
          </cell>
          <cell r="AC319" t="str">
            <v/>
          </cell>
          <cell r="AD319" t="str">
            <v/>
          </cell>
          <cell r="AE319" t="str">
            <v/>
          </cell>
          <cell r="AF319" t="str">
            <v/>
          </cell>
          <cell r="AG319" t="str">
            <v/>
          </cell>
          <cell r="AH319" t="str">
            <v>B031003</v>
          </cell>
          <cell r="AI319">
            <v>1</v>
          </cell>
          <cell r="AJ319" t="str">
            <v>B0014184</v>
          </cell>
          <cell r="AK319">
            <v>0.25</v>
          </cell>
          <cell r="AL319" t="str">
            <v/>
          </cell>
          <cell r="AM319" t="str">
            <v/>
          </cell>
          <cell r="AN319" t="str">
            <v/>
          </cell>
          <cell r="AO319" t="str">
            <v/>
          </cell>
          <cell r="AP319" t="str">
            <v/>
          </cell>
          <cell r="AQ319" t="str">
            <v/>
          </cell>
          <cell r="AR319" t="str">
            <v/>
          </cell>
          <cell r="AS319" t="str">
            <v/>
          </cell>
          <cell r="AT319" t="str">
            <v/>
          </cell>
          <cell r="AU319" t="str">
            <v/>
          </cell>
          <cell r="AV319" t="str">
            <v/>
          </cell>
          <cell r="AW319" t="str">
            <v/>
          </cell>
          <cell r="AX319" t="str">
            <v/>
          </cell>
          <cell r="AY319" t="str">
            <v/>
          </cell>
          <cell r="AZ319" t="str">
            <v/>
          </cell>
          <cell r="BA319" t="str">
            <v/>
          </cell>
          <cell r="BB319" t="str">
            <v/>
          </cell>
          <cell r="BC319" t="str">
            <v/>
          </cell>
          <cell r="BD319" t="str">
            <v/>
          </cell>
          <cell r="BE319" t="str">
            <v/>
          </cell>
          <cell r="BF319" t="str">
            <v/>
          </cell>
          <cell r="BG319" t="str">
            <v/>
          </cell>
          <cell r="BH319" t="str">
            <v/>
          </cell>
          <cell r="BI319" t="str">
            <v/>
          </cell>
          <cell r="BJ319" t="str">
            <v/>
          </cell>
          <cell r="BK319" t="str">
            <v/>
          </cell>
          <cell r="BL319"/>
          <cell r="BM319"/>
          <cell r="BN319" t="str">
            <v/>
          </cell>
          <cell r="BO319" t="str">
            <v/>
          </cell>
          <cell r="BP319" t="str">
            <v/>
          </cell>
          <cell r="BQ319" t="str">
            <v/>
          </cell>
          <cell r="BR319" t="str">
            <v/>
          </cell>
          <cell r="BS319" t="str">
            <v/>
          </cell>
          <cell r="BT319" t="str">
            <v/>
          </cell>
          <cell r="BU319" t="str">
            <v/>
          </cell>
          <cell r="BV319" t="str">
            <v/>
          </cell>
          <cell r="BW319" t="str">
            <v/>
          </cell>
          <cell r="BX319" t="str">
            <v>A0100160</v>
          </cell>
          <cell r="BY319">
            <v>32</v>
          </cell>
          <cell r="BZ319" t="str">
            <v>A0030020</v>
          </cell>
          <cell r="CA319">
            <v>32</v>
          </cell>
          <cell r="CB319" t="str">
            <v>A0040010</v>
          </cell>
          <cell r="CC319">
            <v>32</v>
          </cell>
          <cell r="CD319" t="str">
            <v/>
          </cell>
          <cell r="CE319" t="str">
            <v/>
          </cell>
          <cell r="CF319" t="str">
            <v/>
          </cell>
          <cell r="CG319" t="str">
            <v/>
          </cell>
          <cell r="CH319" t="str">
            <v/>
          </cell>
          <cell r="CI319" t="str">
            <v/>
          </cell>
          <cell r="CJ319" t="str">
            <v/>
          </cell>
          <cell r="CK319" t="str">
            <v/>
          </cell>
          <cell r="CL319" t="str">
            <v/>
          </cell>
          <cell r="CM319" t="str">
            <v/>
          </cell>
          <cell r="CN319" t="str">
            <v/>
          </cell>
          <cell r="CO319" t="str">
            <v/>
          </cell>
          <cell r="CP319" t="str">
            <v/>
          </cell>
          <cell r="CQ319" t="str">
            <v/>
          </cell>
          <cell r="CR319" t="str">
            <v/>
          </cell>
          <cell r="CS319" t="str">
            <v>Nota 1: Este solo es un Análisis de Precios Unitario de referencia. De ser necesario, se debe ajustar a las particularidades de cada proyecto.
Nota 2: Cuando se trate de Análisis de precios unitarios correspondientes a ítems de la propuesta económica apro</v>
          </cell>
          <cell r="CT319" t="str">
            <v>A</v>
          </cell>
        </row>
        <row r="320">
          <cell r="C320" t="str">
            <v>642,2,1</v>
          </cell>
          <cell r="D320" t="str">
            <v>m</v>
          </cell>
          <cell r="E320" t="str">
            <v>SELLO PARA JUNTAS DE PUENTES 
(Aplicable al suministro e instalación de sello de junta en PVC tipo cinta, resistente a intemperie, rayos UV y deformación mecánica. Incluye limpieza de superficies, aplicación de adhesivo, conformado y sellado.)</v>
          </cell>
          <cell r="F320" t="str">
            <v>HERMENINV</v>
          </cell>
          <cell r="G320">
            <v>0.05</v>
          </cell>
          <cell r="H320" t="str">
            <v>C0011086</v>
          </cell>
          <cell r="I320">
            <v>0.08</v>
          </cell>
          <cell r="J320" t="str">
            <v>C0010710</v>
          </cell>
          <cell r="K320">
            <v>0.08</v>
          </cell>
          <cell r="L320" t="str">
            <v/>
          </cell>
          <cell r="M320" t="str">
            <v/>
          </cell>
          <cell r="N320" t="str">
            <v/>
          </cell>
          <cell r="O320" t="str">
            <v/>
          </cell>
          <cell r="P320" t="str">
            <v/>
          </cell>
          <cell r="Q320" t="str">
            <v/>
          </cell>
          <cell r="R320" t="str">
            <v/>
          </cell>
          <cell r="S320" t="str">
            <v/>
          </cell>
          <cell r="T320" t="str">
            <v/>
          </cell>
          <cell r="U320" t="str">
            <v/>
          </cell>
          <cell r="V320" t="str">
            <v/>
          </cell>
          <cell r="W320" t="str">
            <v/>
          </cell>
          <cell r="X320" t="str">
            <v/>
          </cell>
          <cell r="Y320" t="str">
            <v/>
          </cell>
          <cell r="Z320" t="str">
            <v/>
          </cell>
          <cell r="AA320" t="str">
            <v/>
          </cell>
          <cell r="AB320" t="str">
            <v/>
          </cell>
          <cell r="AC320" t="str">
            <v/>
          </cell>
          <cell r="AD320" t="str">
            <v/>
          </cell>
          <cell r="AE320" t="str">
            <v/>
          </cell>
          <cell r="AF320" t="str">
            <v/>
          </cell>
          <cell r="AG320" t="str">
            <v/>
          </cell>
          <cell r="AH320" t="str">
            <v>B0013590</v>
          </cell>
          <cell r="AI320">
            <v>1.05</v>
          </cell>
          <cell r="AJ320"/>
          <cell r="AK320"/>
          <cell r="AL320" t="str">
            <v/>
          </cell>
          <cell r="AM320" t="str">
            <v/>
          </cell>
          <cell r="AN320" t="str">
            <v/>
          </cell>
          <cell r="AO320" t="str">
            <v/>
          </cell>
          <cell r="AP320" t="str">
            <v/>
          </cell>
          <cell r="AQ320" t="str">
            <v/>
          </cell>
          <cell r="AR320" t="str">
            <v/>
          </cell>
          <cell r="AS320" t="str">
            <v/>
          </cell>
          <cell r="AT320" t="str">
            <v/>
          </cell>
          <cell r="AU320" t="str">
            <v/>
          </cell>
          <cell r="AV320" t="str">
            <v/>
          </cell>
          <cell r="AW320" t="str">
            <v/>
          </cell>
          <cell r="AX320" t="str">
            <v/>
          </cell>
          <cell r="AY320" t="str">
            <v/>
          </cell>
          <cell r="AZ320" t="str">
            <v/>
          </cell>
          <cell r="BA320" t="str">
            <v/>
          </cell>
          <cell r="BB320" t="str">
            <v/>
          </cell>
          <cell r="BC320" t="str">
            <v/>
          </cell>
          <cell r="BD320" t="str">
            <v/>
          </cell>
          <cell r="BE320" t="str">
            <v/>
          </cell>
          <cell r="BF320" t="str">
            <v/>
          </cell>
          <cell r="BG320" t="str">
            <v/>
          </cell>
          <cell r="BH320" t="str">
            <v/>
          </cell>
          <cell r="BI320" t="str">
            <v/>
          </cell>
          <cell r="BJ320" t="str">
            <v/>
          </cell>
          <cell r="BK320" t="str">
            <v/>
          </cell>
          <cell r="BL320"/>
          <cell r="BM320"/>
          <cell r="BN320" t="str">
            <v/>
          </cell>
          <cell r="BO320" t="str">
            <v/>
          </cell>
          <cell r="BP320" t="str">
            <v/>
          </cell>
          <cell r="BQ320" t="str">
            <v/>
          </cell>
          <cell r="BR320" t="str">
            <v/>
          </cell>
          <cell r="BS320" t="str">
            <v/>
          </cell>
          <cell r="BT320" t="str">
            <v/>
          </cell>
          <cell r="BU320" t="str">
            <v/>
          </cell>
          <cell r="BV320" t="str">
            <v/>
          </cell>
          <cell r="BW320" t="str">
            <v/>
          </cell>
          <cell r="BX320" t="str">
            <v>A0030020</v>
          </cell>
          <cell r="BY320">
            <v>100</v>
          </cell>
          <cell r="BZ320" t="str">
            <v/>
          </cell>
          <cell r="CA320" t="str">
            <v/>
          </cell>
          <cell r="CB320" t="str">
            <v/>
          </cell>
          <cell r="CC320" t="str">
            <v/>
          </cell>
          <cell r="CD320" t="str">
            <v/>
          </cell>
          <cell r="CE320" t="str">
            <v/>
          </cell>
          <cell r="CF320" t="str">
            <v/>
          </cell>
          <cell r="CG320" t="str">
            <v/>
          </cell>
          <cell r="CH320" t="str">
            <v/>
          </cell>
          <cell r="CI320" t="str">
            <v/>
          </cell>
          <cell r="CJ320" t="str">
            <v/>
          </cell>
          <cell r="CK320" t="str">
            <v/>
          </cell>
          <cell r="CL320" t="str">
            <v/>
          </cell>
          <cell r="CM320" t="str">
            <v/>
          </cell>
          <cell r="CN320" t="str">
            <v/>
          </cell>
          <cell r="CO320" t="str">
            <v/>
          </cell>
          <cell r="CP320" t="str">
            <v/>
          </cell>
          <cell r="CQ320" t="str">
            <v/>
          </cell>
          <cell r="CR320" t="str">
            <v xml:space="preserve">Nota 1: Dentro de la regla vibratoria se considera quebe contemplar Enrasador o regla articulada de chequeo con rótula y extensiones suficientes para abarcar el ancho de pavimentación. La sección mínima de este elemento es de diez centímetros (10 cm) por </v>
          </cell>
          <cell r="CS320" t="str">
            <v>Nota 1: Este solo es un Análisis de Precios Unitario de referencia. De ser necesario, se debe ajustar a las particularidades de cada proyecto.
Nota 2: Cuando se trate de Análisis de precios unitarios correspondientes a ítems de la propuesta económica apro</v>
          </cell>
          <cell r="CT320" t="str">
            <v>B</v>
          </cell>
        </row>
        <row r="321">
          <cell r="C321" t="str">
            <v>642,2,2</v>
          </cell>
          <cell r="D321" t="str">
            <v>m</v>
          </cell>
          <cell r="E321" t="str">
            <v xml:space="preserve">SELLO PARA JUNTAS DE PUENTES 
(Aplicable al suministro e instalación de junta tipo BEJS, sello precomprimido de espuma impregnada en resina con recubrimiento resistente. Incluye preparación de superficies, aplicación de imprimante y adhesivo, instalación </v>
          </cell>
          <cell r="F321" t="str">
            <v>HERMENINV</v>
          </cell>
          <cell r="G321">
            <v>0.05</v>
          </cell>
          <cell r="H321" t="str">
            <v>C0011086</v>
          </cell>
          <cell r="I321">
            <v>0.08</v>
          </cell>
          <cell r="J321" t="str">
            <v>C0010710</v>
          </cell>
          <cell r="K321">
            <v>0.08</v>
          </cell>
          <cell r="L321" t="str">
            <v/>
          </cell>
          <cell r="M321" t="str">
            <v/>
          </cell>
          <cell r="N321" t="str">
            <v/>
          </cell>
          <cell r="O321" t="str">
            <v/>
          </cell>
          <cell r="P321" t="str">
            <v/>
          </cell>
          <cell r="Q321" t="str">
            <v/>
          </cell>
          <cell r="R321" t="str">
            <v/>
          </cell>
          <cell r="S321" t="str">
            <v/>
          </cell>
          <cell r="T321" t="str">
            <v/>
          </cell>
          <cell r="U321" t="str">
            <v/>
          </cell>
          <cell r="V321" t="str">
            <v/>
          </cell>
          <cell r="W321" t="str">
            <v/>
          </cell>
          <cell r="X321" t="str">
            <v/>
          </cell>
          <cell r="Y321" t="str">
            <v/>
          </cell>
          <cell r="Z321" t="str">
            <v/>
          </cell>
          <cell r="AA321" t="str">
            <v/>
          </cell>
          <cell r="AB321" t="str">
            <v/>
          </cell>
          <cell r="AC321" t="str">
            <v/>
          </cell>
          <cell r="AD321" t="str">
            <v/>
          </cell>
          <cell r="AE321" t="str">
            <v/>
          </cell>
          <cell r="AF321" t="str">
            <v/>
          </cell>
          <cell r="AG321" t="str">
            <v/>
          </cell>
          <cell r="AH321" t="str">
            <v>B021008</v>
          </cell>
          <cell r="AI321">
            <v>1.05</v>
          </cell>
          <cell r="AJ321" t="str">
            <v/>
          </cell>
          <cell r="AK321" t="str">
            <v/>
          </cell>
          <cell r="AL321" t="str">
            <v/>
          </cell>
          <cell r="AM321" t="str">
            <v/>
          </cell>
          <cell r="AN321" t="str">
            <v/>
          </cell>
          <cell r="AO321" t="str">
            <v/>
          </cell>
          <cell r="AP321" t="str">
            <v/>
          </cell>
          <cell r="AQ321" t="str">
            <v/>
          </cell>
          <cell r="AR321" t="str">
            <v/>
          </cell>
          <cell r="AS321" t="str">
            <v/>
          </cell>
          <cell r="AT321" t="str">
            <v/>
          </cell>
          <cell r="AU321" t="str">
            <v/>
          </cell>
          <cell r="AV321" t="str">
            <v/>
          </cell>
          <cell r="AW321" t="str">
            <v/>
          </cell>
          <cell r="AX321" t="str">
            <v/>
          </cell>
          <cell r="AY321" t="str">
            <v/>
          </cell>
          <cell r="AZ321" t="str">
            <v/>
          </cell>
          <cell r="BA321" t="str">
            <v/>
          </cell>
          <cell r="BB321" t="str">
            <v/>
          </cell>
          <cell r="BC321" t="str">
            <v/>
          </cell>
          <cell r="BD321" t="str">
            <v/>
          </cell>
          <cell r="BE321" t="str">
            <v/>
          </cell>
          <cell r="BF321" t="str">
            <v/>
          </cell>
          <cell r="BG321" t="str">
            <v/>
          </cell>
          <cell r="BH321" t="str">
            <v/>
          </cell>
          <cell r="BI321" t="str">
            <v/>
          </cell>
          <cell r="BJ321" t="str">
            <v/>
          </cell>
          <cell r="BK321" t="str">
            <v/>
          </cell>
          <cell r="BL321"/>
          <cell r="BM321"/>
          <cell r="BN321" t="str">
            <v/>
          </cell>
          <cell r="BO321" t="str">
            <v/>
          </cell>
          <cell r="BP321" t="str">
            <v/>
          </cell>
          <cell r="BQ321" t="str">
            <v/>
          </cell>
          <cell r="BR321" t="str">
            <v/>
          </cell>
          <cell r="BS321" t="str">
            <v/>
          </cell>
          <cell r="BT321" t="str">
            <v/>
          </cell>
          <cell r="BU321" t="str">
            <v/>
          </cell>
          <cell r="BV321" t="str">
            <v/>
          </cell>
          <cell r="BW321" t="str">
            <v/>
          </cell>
          <cell r="BX321" t="str">
            <v>A0030020</v>
          </cell>
          <cell r="BY321">
            <v>100</v>
          </cell>
          <cell r="BZ321" t="str">
            <v/>
          </cell>
          <cell r="CA321" t="str">
            <v/>
          </cell>
          <cell r="CB321" t="str">
            <v/>
          </cell>
          <cell r="CC321" t="str">
            <v/>
          </cell>
          <cell r="CD321" t="str">
            <v/>
          </cell>
          <cell r="CE321" t="str">
            <v/>
          </cell>
          <cell r="CF321" t="str">
            <v/>
          </cell>
          <cell r="CG321" t="str">
            <v/>
          </cell>
          <cell r="CH321" t="str">
            <v/>
          </cell>
          <cell r="CI321" t="str">
            <v/>
          </cell>
          <cell r="CJ321" t="str">
            <v/>
          </cell>
          <cell r="CK321" t="str">
            <v/>
          </cell>
          <cell r="CL321" t="str">
            <v/>
          </cell>
          <cell r="CM321" t="str">
            <v/>
          </cell>
          <cell r="CN321" t="str">
            <v/>
          </cell>
          <cell r="CO321" t="str">
            <v/>
          </cell>
          <cell r="CP321" t="str">
            <v/>
          </cell>
          <cell r="CQ321" t="str">
            <v/>
          </cell>
          <cell r="CR321" t="str">
            <v xml:space="preserve">Nota 1: Dentro de la regla vibratoria se considera quebe contemplar Enrasador o regla articulada de chequeo con rótula y extensiones suficientes para abarcar el ancho de pavimentación. La sección mínima de este elemento es de diez centímetros (10 cm) por </v>
          </cell>
          <cell r="CS321" t="str">
            <v>Nota 1: Este solo es un Análisis de Precios Unitario de referencia. De ser necesario, se debe ajustar a las particularidades de cada proyecto.
Nota 2: Cuando se trate de Análisis de precios unitarios correspondientes a ítems de la propuesta económica apro</v>
          </cell>
          <cell r="CT321" t="str">
            <v>B</v>
          </cell>
        </row>
        <row r="322">
          <cell r="C322" t="str">
            <v>650,1</v>
          </cell>
          <cell r="D322" t="str">
            <v>kg</v>
          </cell>
          <cell r="E322" t="str">
            <v>DISEÑO Y FABRICACIÓN DE ESTRUCTURA METÁLICA
(Aplicable al diseño estructural, planos de fabricación, corte, soldadura, armado en taller de estructura metálica en acero A36 y aplicación de pintura anticorrosiva. Incluye memorias de cálculo, planos, especif</v>
          </cell>
          <cell r="F322" t="str">
            <v>HERMENINV</v>
          </cell>
          <cell r="G322">
            <v>0.05</v>
          </cell>
          <cell r="H322" t="str">
            <v>C0011114</v>
          </cell>
          <cell r="I322">
            <v>2.5000000000000001E-2</v>
          </cell>
          <cell r="J322" t="str">
            <v>C0010855</v>
          </cell>
          <cell r="K322">
            <v>2.5000000000000001E-2</v>
          </cell>
          <cell r="L322" t="str">
            <v>C0010330</v>
          </cell>
          <cell r="M322">
            <v>2.5000000000000001E-2</v>
          </cell>
          <cell r="N322" t="str">
            <v>C0010380</v>
          </cell>
          <cell r="O322">
            <v>2.5000000000000001E-2</v>
          </cell>
          <cell r="P322" t="str">
            <v>C0010710</v>
          </cell>
          <cell r="Q322">
            <v>2.5000000000000001E-2</v>
          </cell>
          <cell r="R322" t="str">
            <v>C0011111</v>
          </cell>
          <cell r="S322">
            <v>2.5000000000000001E-2</v>
          </cell>
          <cell r="T322" t="str">
            <v/>
          </cell>
          <cell r="U322" t="str">
            <v/>
          </cell>
          <cell r="V322" t="str">
            <v/>
          </cell>
          <cell r="W322" t="str">
            <v/>
          </cell>
          <cell r="X322" t="str">
            <v/>
          </cell>
          <cell r="Y322" t="str">
            <v/>
          </cell>
          <cell r="Z322" t="str">
            <v/>
          </cell>
          <cell r="AA322" t="str">
            <v/>
          </cell>
          <cell r="AB322" t="str">
            <v/>
          </cell>
          <cell r="AC322" t="str">
            <v/>
          </cell>
          <cell r="AD322" t="str">
            <v/>
          </cell>
          <cell r="AE322" t="str">
            <v/>
          </cell>
          <cell r="AF322" t="str">
            <v/>
          </cell>
          <cell r="AG322" t="str">
            <v/>
          </cell>
          <cell r="AH322" t="str">
            <v>B0014050</v>
          </cell>
          <cell r="AI322">
            <v>5.0000000000000001E-3</v>
          </cell>
          <cell r="AJ322" t="str">
            <v>B0014060</v>
          </cell>
          <cell r="AK322">
            <v>5.0000000000000001E-3</v>
          </cell>
          <cell r="AL322" t="str">
            <v>B0014640</v>
          </cell>
          <cell r="AM322">
            <v>5.0000000000000001E-3</v>
          </cell>
          <cell r="AN322" t="str">
            <v>B0015010</v>
          </cell>
          <cell r="AO322">
            <v>3.0599999999999999E-2</v>
          </cell>
          <cell r="AP322" t="str">
            <v>B0033255</v>
          </cell>
          <cell r="AQ322">
            <v>1.05</v>
          </cell>
          <cell r="AR322" t="str">
            <v>B0033269</v>
          </cell>
          <cell r="AS322">
            <v>1</v>
          </cell>
          <cell r="AT322" t="str">
            <v>B0014760</v>
          </cell>
          <cell r="AU322">
            <v>4.2000000000000003E-2</v>
          </cell>
          <cell r="AV322" t="str">
            <v/>
          </cell>
          <cell r="AW322" t="str">
            <v/>
          </cell>
          <cell r="AX322" t="str">
            <v/>
          </cell>
          <cell r="AY322" t="str">
            <v/>
          </cell>
          <cell r="AZ322" t="str">
            <v/>
          </cell>
          <cell r="BA322" t="str">
            <v/>
          </cell>
          <cell r="BB322" t="str">
            <v/>
          </cell>
          <cell r="BC322" t="str">
            <v/>
          </cell>
          <cell r="BD322" t="str">
            <v/>
          </cell>
          <cell r="BE322" t="str">
            <v/>
          </cell>
          <cell r="BF322" t="str">
            <v/>
          </cell>
          <cell r="BG322" t="str">
            <v/>
          </cell>
          <cell r="BH322" t="str">
            <v/>
          </cell>
          <cell r="BI322" t="str">
            <v/>
          </cell>
          <cell r="BJ322" t="str">
            <v/>
          </cell>
          <cell r="BK322" t="str">
            <v/>
          </cell>
          <cell r="BL322"/>
          <cell r="BM322"/>
          <cell r="BN322" t="str">
            <v/>
          </cell>
          <cell r="BO322" t="str">
            <v/>
          </cell>
          <cell r="BP322" t="str">
            <v/>
          </cell>
          <cell r="BQ322" t="str">
            <v/>
          </cell>
          <cell r="BR322" t="str">
            <v/>
          </cell>
          <cell r="BS322" t="str">
            <v/>
          </cell>
          <cell r="BT322" t="str">
            <v/>
          </cell>
          <cell r="BU322" t="str">
            <v/>
          </cell>
          <cell r="BV322" t="str">
            <v/>
          </cell>
          <cell r="BW322" t="str">
            <v/>
          </cell>
          <cell r="BX322" t="str">
            <v>A0100295</v>
          </cell>
          <cell r="BY322">
            <v>320</v>
          </cell>
          <cell r="BZ322" t="str">
            <v>A0020010</v>
          </cell>
          <cell r="CA322">
            <v>320</v>
          </cell>
          <cell r="CB322" t="str">
            <v>A0030030</v>
          </cell>
          <cell r="CC322">
            <v>320</v>
          </cell>
          <cell r="CD322" t="str">
            <v>A0040010</v>
          </cell>
          <cell r="CE322">
            <v>320</v>
          </cell>
          <cell r="CF322" t="str">
            <v/>
          </cell>
          <cell r="CG322" t="str">
            <v/>
          </cell>
          <cell r="CH322" t="str">
            <v/>
          </cell>
          <cell r="CI322" t="str">
            <v/>
          </cell>
          <cell r="CJ322" t="str">
            <v/>
          </cell>
          <cell r="CK322" t="str">
            <v/>
          </cell>
          <cell r="CL322" t="str">
            <v/>
          </cell>
          <cell r="CM322" t="str">
            <v/>
          </cell>
          <cell r="CN322" t="str">
            <v/>
          </cell>
          <cell r="CO322" t="str">
            <v/>
          </cell>
          <cell r="CP322" t="str">
            <v/>
          </cell>
          <cell r="CQ322" t="str">
            <v/>
          </cell>
          <cell r="CR322" t="str">
            <v/>
          </cell>
          <cell r="CS322" t="str">
            <v>Nota 1: Este solo es un Análisis de Precios Unitario de referencia. De ser necesario, se debe ajustar a las particularidades de cada proyecto.
Nota 2: Cuando se trate de Análisis de precios unitarios correspondientes a ítems de la propuesta económica apro</v>
          </cell>
          <cell r="CT322" t="str">
            <v>B</v>
          </cell>
        </row>
        <row r="323">
          <cell r="C323" t="str">
            <v>650,2,1</v>
          </cell>
          <cell r="D323" t="str">
            <v>kg</v>
          </cell>
          <cell r="E323" t="str">
            <v>FABRICACIÓN DE LA ESTRUCTURA METÁLICA 
(Análisis aplicado para la fabricación en taller de estructura metálica con acero ASTM A-36, incluye: corte, armado, soldadura, limpieza superficial, aplicación de pintura anticorrosiva en taller,y control dimensiona</v>
          </cell>
          <cell r="F323" t="str">
            <v>HERMENINV</v>
          </cell>
          <cell r="G323">
            <v>0.05</v>
          </cell>
          <cell r="H323" t="str">
            <v>C0011114</v>
          </cell>
          <cell r="I323">
            <v>2.5000000000000001E-2</v>
          </cell>
          <cell r="J323" t="str">
            <v>C0010855</v>
          </cell>
          <cell r="K323">
            <v>2.5000000000000001E-2</v>
          </cell>
          <cell r="L323" t="str">
            <v>C0010330</v>
          </cell>
          <cell r="M323">
            <v>2.5000000000000001E-2</v>
          </cell>
          <cell r="N323" t="str">
            <v>C0010380</v>
          </cell>
          <cell r="O323">
            <v>2.5000000000000001E-2</v>
          </cell>
          <cell r="P323" t="str">
            <v>C0011111</v>
          </cell>
          <cell r="Q323">
            <v>2.5000000000000001E-2</v>
          </cell>
          <cell r="R323" t="str">
            <v/>
          </cell>
          <cell r="S323" t="str">
            <v/>
          </cell>
          <cell r="T323" t="str">
            <v/>
          </cell>
          <cell r="U323" t="str">
            <v/>
          </cell>
          <cell r="V323" t="str">
            <v/>
          </cell>
          <cell r="W323" t="str">
            <v/>
          </cell>
          <cell r="X323" t="str">
            <v/>
          </cell>
          <cell r="Y323" t="str">
            <v/>
          </cell>
          <cell r="Z323" t="str">
            <v/>
          </cell>
          <cell r="AA323" t="str">
            <v/>
          </cell>
          <cell r="AB323" t="str">
            <v/>
          </cell>
          <cell r="AC323" t="str">
            <v/>
          </cell>
          <cell r="AD323" t="str">
            <v/>
          </cell>
          <cell r="AE323" t="str">
            <v/>
          </cell>
          <cell r="AF323" t="str">
            <v/>
          </cell>
          <cell r="AG323" t="str">
            <v/>
          </cell>
          <cell r="AH323" t="str">
            <v>B0014050</v>
          </cell>
          <cell r="AI323">
            <v>5.0000000000000001E-3</v>
          </cell>
          <cell r="AJ323" t="str">
            <v>B0014060</v>
          </cell>
          <cell r="AK323">
            <v>5.0000000000000001E-3</v>
          </cell>
          <cell r="AL323" t="str">
            <v>B0014640</v>
          </cell>
          <cell r="AM323">
            <v>5.0000000000000001E-3</v>
          </cell>
          <cell r="AN323" t="str">
            <v>B0015010</v>
          </cell>
          <cell r="AO323">
            <v>3.0599999999999999E-2</v>
          </cell>
          <cell r="AP323" t="str">
            <v>B0015030</v>
          </cell>
          <cell r="AQ323">
            <v>3.0599999999999999E-2</v>
          </cell>
          <cell r="AR323" t="str">
            <v>B0033255</v>
          </cell>
          <cell r="AS323">
            <v>1.05</v>
          </cell>
          <cell r="AT323" t="str">
            <v>B0014760</v>
          </cell>
          <cell r="AU323">
            <v>4.2000000000000003E-2</v>
          </cell>
          <cell r="AV323" t="str">
            <v/>
          </cell>
          <cell r="AW323" t="str">
            <v/>
          </cell>
          <cell r="AX323" t="str">
            <v/>
          </cell>
          <cell r="AY323" t="str">
            <v/>
          </cell>
          <cell r="AZ323" t="str">
            <v/>
          </cell>
          <cell r="BA323" t="str">
            <v/>
          </cell>
          <cell r="BB323" t="str">
            <v/>
          </cell>
          <cell r="BC323" t="str">
            <v/>
          </cell>
          <cell r="BD323" t="str">
            <v/>
          </cell>
          <cell r="BE323" t="str">
            <v/>
          </cell>
          <cell r="BF323" t="str">
            <v/>
          </cell>
          <cell r="BG323" t="str">
            <v/>
          </cell>
          <cell r="BH323" t="str">
            <v/>
          </cell>
          <cell r="BI323" t="str">
            <v/>
          </cell>
          <cell r="BJ323" t="str">
            <v/>
          </cell>
          <cell r="BK323" t="str">
            <v/>
          </cell>
          <cell r="BL323"/>
          <cell r="BM323"/>
          <cell r="BN323" t="str">
            <v/>
          </cell>
          <cell r="BO323" t="str">
            <v/>
          </cell>
          <cell r="BP323" t="str">
            <v/>
          </cell>
          <cell r="BQ323" t="str">
            <v/>
          </cell>
          <cell r="BR323" t="str">
            <v/>
          </cell>
          <cell r="BS323" t="str">
            <v/>
          </cell>
          <cell r="BT323" t="str">
            <v/>
          </cell>
          <cell r="BU323" t="str">
            <v/>
          </cell>
          <cell r="BV323" t="str">
            <v/>
          </cell>
          <cell r="BW323" t="str">
            <v/>
          </cell>
          <cell r="BX323" t="str">
            <v>A0100295</v>
          </cell>
          <cell r="BY323">
            <v>320</v>
          </cell>
          <cell r="BZ323" t="str">
            <v>A0020010</v>
          </cell>
          <cell r="CA323">
            <v>320</v>
          </cell>
          <cell r="CB323" t="str">
            <v>A0030030</v>
          </cell>
          <cell r="CC323">
            <v>320</v>
          </cell>
          <cell r="CD323" t="str">
            <v>A0040010</v>
          </cell>
          <cell r="CE323">
            <v>320</v>
          </cell>
          <cell r="CF323" t="str">
            <v/>
          </cell>
          <cell r="CG323" t="str">
            <v/>
          </cell>
          <cell r="CH323" t="str">
            <v/>
          </cell>
          <cell r="CI323" t="str">
            <v/>
          </cell>
          <cell r="CJ323" t="str">
            <v/>
          </cell>
          <cell r="CK323" t="str">
            <v/>
          </cell>
          <cell r="CL323" t="str">
            <v/>
          </cell>
          <cell r="CM323" t="str">
            <v/>
          </cell>
          <cell r="CN323" t="str">
            <v/>
          </cell>
          <cell r="CO323" t="str">
            <v/>
          </cell>
          <cell r="CP323" t="str">
            <v/>
          </cell>
          <cell r="CQ323" t="str">
            <v/>
          </cell>
          <cell r="CR323" t="str">
            <v/>
          </cell>
          <cell r="CS323" t="str">
            <v>Nota 1: Este solo es un Análisis de Precios Unitario de referencia. De ser necesario, se debe ajustar a las particularidades de cada proyecto.
Nota 2: Cuando se trate de Análisis de precios unitarios correspondientes a ítems de la propuesta económica apro</v>
          </cell>
          <cell r="CT323" t="str">
            <v>B</v>
          </cell>
        </row>
        <row r="324">
          <cell r="C324" t="str">
            <v>650,3</v>
          </cell>
          <cell r="D324" t="str">
            <v>kg-km</v>
          </cell>
          <cell r="E324" t="str">
            <v>TRANSPORTE DE ESTRUCTURA METÁLICA
(Análisis aplicado para cargue en taller, transporte por carretera, descargue en obra, uso de vehículo tipo cama baja según volumen/peso, y maniobras básicas con grúa telescopica, en condiciones normales de tránsito (no r</v>
          </cell>
          <cell r="F324"/>
          <cell r="G324"/>
          <cell r="H324"/>
          <cell r="I324"/>
          <cell r="J324"/>
          <cell r="K324"/>
          <cell r="L324" t="str">
            <v/>
          </cell>
          <cell r="M324" t="str">
            <v/>
          </cell>
          <cell r="N324" t="str">
            <v/>
          </cell>
          <cell r="O324" t="str">
            <v/>
          </cell>
          <cell r="P324" t="str">
            <v/>
          </cell>
          <cell r="Q324" t="str">
            <v/>
          </cell>
          <cell r="R324" t="str">
            <v/>
          </cell>
          <cell r="S324" t="str">
            <v/>
          </cell>
          <cell r="T324" t="str">
            <v/>
          </cell>
          <cell r="U324" t="str">
            <v/>
          </cell>
          <cell r="V324" t="str">
            <v/>
          </cell>
          <cell r="W324" t="str">
            <v/>
          </cell>
          <cell r="X324" t="str">
            <v/>
          </cell>
          <cell r="Y324" t="str">
            <v/>
          </cell>
          <cell r="Z324" t="str">
            <v/>
          </cell>
          <cell r="AA324" t="str">
            <v/>
          </cell>
          <cell r="AB324" t="str">
            <v/>
          </cell>
          <cell r="AC324" t="str">
            <v/>
          </cell>
          <cell r="AD324" t="str">
            <v/>
          </cell>
          <cell r="AE324" t="str">
            <v/>
          </cell>
          <cell r="AF324" t="str">
            <v/>
          </cell>
          <cell r="AG324" t="str">
            <v/>
          </cell>
          <cell r="AH324" t="str">
            <v/>
          </cell>
          <cell r="AI324" t="str">
            <v/>
          </cell>
          <cell r="AJ324" t="str">
            <v/>
          </cell>
          <cell r="AK324" t="str">
            <v/>
          </cell>
          <cell r="AL324" t="str">
            <v/>
          </cell>
          <cell r="AM324" t="str">
            <v/>
          </cell>
          <cell r="AN324" t="str">
            <v/>
          </cell>
          <cell r="AO324" t="str">
            <v/>
          </cell>
          <cell r="AP324" t="str">
            <v/>
          </cell>
          <cell r="AQ324" t="str">
            <v/>
          </cell>
          <cell r="AR324" t="str">
            <v/>
          </cell>
          <cell r="AS324" t="str">
            <v/>
          </cell>
          <cell r="AT324" t="str">
            <v/>
          </cell>
          <cell r="AU324" t="str">
            <v/>
          </cell>
          <cell r="AV324" t="str">
            <v/>
          </cell>
          <cell r="AW324" t="str">
            <v/>
          </cell>
          <cell r="AX324" t="str">
            <v/>
          </cell>
          <cell r="AY324" t="str">
            <v/>
          </cell>
          <cell r="AZ324" t="str">
            <v/>
          </cell>
          <cell r="BA324" t="str">
            <v/>
          </cell>
          <cell r="BB324" t="str">
            <v/>
          </cell>
          <cell r="BC324" t="str">
            <v/>
          </cell>
          <cell r="BD324" t="str">
            <v/>
          </cell>
          <cell r="BE324" t="str">
            <v/>
          </cell>
          <cell r="BF324" t="str">
            <v/>
          </cell>
          <cell r="BG324" t="str">
            <v/>
          </cell>
          <cell r="BH324" t="str">
            <v/>
          </cell>
          <cell r="BI324" t="str">
            <v/>
          </cell>
          <cell r="BJ324" t="str">
            <v/>
          </cell>
          <cell r="BK324" t="str">
            <v/>
          </cell>
          <cell r="BL324"/>
          <cell r="BM324"/>
          <cell r="BN324" t="str">
            <v>T0010160</v>
          </cell>
          <cell r="BO324">
            <v>1</v>
          </cell>
          <cell r="BP324" t="str">
            <v/>
          </cell>
          <cell r="BQ324" t="str">
            <v/>
          </cell>
          <cell r="BR324" t="str">
            <v/>
          </cell>
          <cell r="BS324" t="str">
            <v/>
          </cell>
          <cell r="BT324" t="str">
            <v/>
          </cell>
          <cell r="BU324" t="str">
            <v/>
          </cell>
          <cell r="BV324" t="str">
            <v/>
          </cell>
          <cell r="BW324" t="str">
            <v/>
          </cell>
          <cell r="BX324"/>
          <cell r="BY324"/>
          <cell r="BZ324"/>
          <cell r="CA324"/>
          <cell r="CB324"/>
          <cell r="CC324"/>
          <cell r="CD324"/>
          <cell r="CE324"/>
          <cell r="CF324" t="str">
            <v/>
          </cell>
          <cell r="CG324" t="str">
            <v/>
          </cell>
          <cell r="CH324" t="str">
            <v/>
          </cell>
          <cell r="CI324" t="str">
            <v/>
          </cell>
          <cell r="CJ324" t="str">
            <v/>
          </cell>
          <cell r="CK324" t="str">
            <v/>
          </cell>
          <cell r="CL324" t="str">
            <v/>
          </cell>
          <cell r="CM324" t="str">
            <v/>
          </cell>
          <cell r="CN324" t="str">
            <v/>
          </cell>
          <cell r="CO324" t="str">
            <v/>
          </cell>
          <cell r="CP324" t="str">
            <v/>
          </cell>
          <cell r="CQ324" t="str">
            <v/>
          </cell>
          <cell r="CR324" t="str">
            <v/>
          </cell>
          <cell r="CS324" t="str">
            <v>Nota 1: Este solo es un Análisis de Precios Unitario de referencia. De ser necesario, se debe ajustar a las particularidades de cada proyecto.
Nota 2: Cuando se trate de Análisis de precios unitarios correspondientes a ítems de la propuesta económica apro</v>
          </cell>
          <cell r="CT324" t="str">
            <v>A</v>
          </cell>
        </row>
        <row r="325">
          <cell r="C325" t="str">
            <v>650,4</v>
          </cell>
          <cell r="D325" t="str">
            <v>kg</v>
          </cell>
          <cell r="E325" t="str">
            <v>MONTAJE Y PINTURA DE ESTRUCTURA METÁLICA
(Análisis aplicado para el Montaje en obra de estructura metálica (ASTM A-36 o similar), incluye elevación, nivelación, alineación, ajuste y aplicación de pintura en sitio. No incluye limpieza abrasiva, fabricación</v>
          </cell>
          <cell r="F325" t="str">
            <v>HERMENINV</v>
          </cell>
          <cell r="G325">
            <v>0.05</v>
          </cell>
          <cell r="H325" t="str">
            <v>C0011114</v>
          </cell>
          <cell r="I325">
            <v>1.2500000000000001E-2</v>
          </cell>
          <cell r="J325" t="str">
            <v>C0010330</v>
          </cell>
          <cell r="K325">
            <v>1.2500000000000001E-2</v>
          </cell>
          <cell r="L325" t="str">
            <v>C0010360</v>
          </cell>
          <cell r="M325">
            <v>1.2500000000000001E-2</v>
          </cell>
          <cell r="N325" t="str">
            <v>C0010365</v>
          </cell>
          <cell r="O325">
            <v>1.2500000000000001E-2</v>
          </cell>
          <cell r="P325" t="str">
            <v>C0010380</v>
          </cell>
          <cell r="Q325">
            <v>1.2500000000000001E-2</v>
          </cell>
          <cell r="R325" t="str">
            <v>C0010500</v>
          </cell>
          <cell r="S325">
            <v>1.2500000000000001E-2</v>
          </cell>
          <cell r="T325" t="str">
            <v>C0011111</v>
          </cell>
          <cell r="U325">
            <v>2.5000000000000001E-2</v>
          </cell>
          <cell r="V325" t="str">
            <v>C0011106</v>
          </cell>
          <cell r="W325">
            <v>2.5000000000000001E-2</v>
          </cell>
          <cell r="X325" t="str">
            <v>C0010680</v>
          </cell>
          <cell r="Y325">
            <v>2.5000000000000001E-2</v>
          </cell>
          <cell r="Z325" t="str">
            <v/>
          </cell>
          <cell r="AA325" t="str">
            <v/>
          </cell>
          <cell r="AB325" t="str">
            <v/>
          </cell>
          <cell r="AC325" t="str">
            <v/>
          </cell>
          <cell r="AD325" t="str">
            <v/>
          </cell>
          <cell r="AE325" t="str">
            <v/>
          </cell>
          <cell r="AF325" t="str">
            <v/>
          </cell>
          <cell r="AG325" t="str">
            <v/>
          </cell>
          <cell r="AH325" t="str">
            <v>B0014050</v>
          </cell>
          <cell r="AI325">
            <v>5.0000000000000001E-3</v>
          </cell>
          <cell r="AJ325" t="str">
            <v>B0014060</v>
          </cell>
          <cell r="AK325">
            <v>5.0000000000000001E-3</v>
          </cell>
          <cell r="AL325" t="str">
            <v>B0014640</v>
          </cell>
          <cell r="AM325">
            <v>5.0000000000000001E-3</v>
          </cell>
          <cell r="AN325" t="str">
            <v>B0015010</v>
          </cell>
          <cell r="AO325">
            <v>0.01</v>
          </cell>
          <cell r="AP325" t="str">
            <v>B014001</v>
          </cell>
          <cell r="AQ325">
            <v>1E-3</v>
          </cell>
          <cell r="AR325" t="str">
            <v>B0014760</v>
          </cell>
          <cell r="AS325">
            <v>5.0000000000000001E-4</v>
          </cell>
          <cell r="AT325" t="str">
            <v>B0014750</v>
          </cell>
          <cell r="AU325">
            <v>1E-3</v>
          </cell>
          <cell r="AV325" t="str">
            <v/>
          </cell>
          <cell r="AW325" t="str">
            <v/>
          </cell>
          <cell r="AX325" t="str">
            <v/>
          </cell>
          <cell r="AY325" t="str">
            <v/>
          </cell>
          <cell r="AZ325" t="str">
            <v/>
          </cell>
          <cell r="BA325" t="str">
            <v/>
          </cell>
          <cell r="BB325" t="str">
            <v/>
          </cell>
          <cell r="BC325" t="str">
            <v/>
          </cell>
          <cell r="BD325" t="str">
            <v/>
          </cell>
          <cell r="BE325" t="str">
            <v/>
          </cell>
          <cell r="BF325" t="str">
            <v/>
          </cell>
          <cell r="BG325" t="str">
            <v/>
          </cell>
          <cell r="BH325" t="str">
            <v/>
          </cell>
          <cell r="BI325" t="str">
            <v/>
          </cell>
          <cell r="BJ325" t="str">
            <v/>
          </cell>
          <cell r="BK325" t="str">
            <v/>
          </cell>
          <cell r="BL325"/>
          <cell r="BM325"/>
          <cell r="BN325" t="str">
            <v/>
          </cell>
          <cell r="BO325" t="str">
            <v/>
          </cell>
          <cell r="BP325" t="str">
            <v/>
          </cell>
          <cell r="BQ325" t="str">
            <v/>
          </cell>
          <cell r="BR325" t="str">
            <v/>
          </cell>
          <cell r="BS325" t="str">
            <v/>
          </cell>
          <cell r="BT325" t="str">
            <v/>
          </cell>
          <cell r="BU325" t="str">
            <v/>
          </cell>
          <cell r="BV325" t="str">
            <v/>
          </cell>
          <cell r="BW325" t="str">
            <v/>
          </cell>
          <cell r="BX325" t="str">
            <v>A0100296</v>
          </cell>
          <cell r="BY325">
            <v>640</v>
          </cell>
          <cell r="BZ325" t="str">
            <v>A0020010</v>
          </cell>
          <cell r="CA325">
            <v>640</v>
          </cell>
          <cell r="CB325" t="str">
            <v>A0030050</v>
          </cell>
          <cell r="CC325">
            <v>640</v>
          </cell>
          <cell r="CD325" t="str">
            <v>A0040010</v>
          </cell>
          <cell r="CE325">
            <v>640</v>
          </cell>
          <cell r="CF325" t="str">
            <v/>
          </cell>
          <cell r="CG325"/>
          <cell r="CH325" t="str">
            <v/>
          </cell>
          <cell r="CI325" t="str">
            <v/>
          </cell>
          <cell r="CJ325" t="str">
            <v/>
          </cell>
          <cell r="CK325" t="str">
            <v/>
          </cell>
          <cell r="CL325" t="str">
            <v/>
          </cell>
          <cell r="CM325" t="str">
            <v/>
          </cell>
          <cell r="CN325" t="str">
            <v/>
          </cell>
          <cell r="CO325" t="str">
            <v/>
          </cell>
          <cell r="CP325" t="str">
            <v/>
          </cell>
          <cell r="CQ325" t="str">
            <v/>
          </cell>
          <cell r="CR325" t="str">
            <v/>
          </cell>
          <cell r="CS325" t="str">
            <v>Nota 1: Este solo es un Análisis de Precios Unitario de referencia. De ser necesario, se debe ajustar a las particularidades de cada proyecto.
Nota 2: Cuando se trate de Análisis de precios unitarios correspondientes a ítems de la propuesta económica apro</v>
          </cell>
          <cell r="CT325" t="str">
            <v>B</v>
          </cell>
        </row>
        <row r="326">
          <cell r="C326" t="str">
            <v>650,5</v>
          </cell>
          <cell r="D326" t="str">
            <v>kg-km</v>
          </cell>
          <cell r="E326" t="str">
            <v>TRANSPORTE MARÍTIMO Y/O FLUVIAL DE ESTRUCTURA METÁLICA</v>
          </cell>
          <cell r="F326"/>
          <cell r="G326"/>
          <cell r="H326" t="str">
            <v/>
          </cell>
          <cell r="I326" t="str">
            <v/>
          </cell>
          <cell r="J326" t="str">
            <v/>
          </cell>
          <cell r="K326" t="str">
            <v/>
          </cell>
          <cell r="L326" t="str">
            <v/>
          </cell>
          <cell r="M326" t="str">
            <v/>
          </cell>
          <cell r="N326" t="str">
            <v/>
          </cell>
          <cell r="O326" t="str">
            <v/>
          </cell>
          <cell r="P326" t="str">
            <v/>
          </cell>
          <cell r="Q326" t="str">
            <v/>
          </cell>
          <cell r="R326" t="str">
            <v/>
          </cell>
          <cell r="S326" t="str">
            <v/>
          </cell>
          <cell r="T326" t="str">
            <v/>
          </cell>
          <cell r="U326" t="str">
            <v/>
          </cell>
          <cell r="V326" t="str">
            <v/>
          </cell>
          <cell r="W326" t="str">
            <v/>
          </cell>
          <cell r="X326" t="str">
            <v/>
          </cell>
          <cell r="Y326" t="str">
            <v/>
          </cell>
          <cell r="Z326" t="str">
            <v/>
          </cell>
          <cell r="AA326" t="str">
            <v/>
          </cell>
          <cell r="AB326" t="str">
            <v/>
          </cell>
          <cell r="AC326" t="str">
            <v/>
          </cell>
          <cell r="AD326" t="str">
            <v/>
          </cell>
          <cell r="AE326" t="str">
            <v/>
          </cell>
          <cell r="AF326" t="str">
            <v/>
          </cell>
          <cell r="AG326" t="str">
            <v/>
          </cell>
          <cell r="AH326" t="str">
            <v/>
          </cell>
          <cell r="AI326" t="str">
            <v/>
          </cell>
          <cell r="AJ326" t="str">
            <v/>
          </cell>
          <cell r="AK326" t="str">
            <v/>
          </cell>
          <cell r="AL326" t="str">
            <v/>
          </cell>
          <cell r="AM326" t="str">
            <v/>
          </cell>
          <cell r="AN326" t="str">
            <v/>
          </cell>
          <cell r="AO326" t="str">
            <v/>
          </cell>
          <cell r="AP326" t="str">
            <v/>
          </cell>
          <cell r="AQ326" t="str">
            <v/>
          </cell>
          <cell r="AR326" t="str">
            <v/>
          </cell>
          <cell r="AS326" t="str">
            <v/>
          </cell>
          <cell r="AT326" t="str">
            <v/>
          </cell>
          <cell r="AU326" t="str">
            <v/>
          </cell>
          <cell r="AV326" t="str">
            <v/>
          </cell>
          <cell r="AW326" t="str">
            <v/>
          </cell>
          <cell r="AX326" t="str">
            <v/>
          </cell>
          <cell r="AY326" t="str">
            <v/>
          </cell>
          <cell r="AZ326" t="str">
            <v/>
          </cell>
          <cell r="BA326" t="str">
            <v/>
          </cell>
          <cell r="BB326" t="str">
            <v/>
          </cell>
          <cell r="BC326" t="str">
            <v/>
          </cell>
          <cell r="BD326" t="str">
            <v/>
          </cell>
          <cell r="BE326" t="str">
            <v/>
          </cell>
          <cell r="BF326" t="str">
            <v/>
          </cell>
          <cell r="BG326" t="str">
            <v/>
          </cell>
          <cell r="BH326" t="str">
            <v/>
          </cell>
          <cell r="BI326" t="str">
            <v/>
          </cell>
          <cell r="BJ326" t="str">
            <v/>
          </cell>
          <cell r="BK326" t="str">
            <v/>
          </cell>
          <cell r="BL326"/>
          <cell r="BM326"/>
          <cell r="BN326" t="str">
            <v>T0100025</v>
          </cell>
          <cell r="BO326">
            <v>1</v>
          </cell>
          <cell r="BP326" t="str">
            <v/>
          </cell>
          <cell r="BQ326" t="str">
            <v/>
          </cell>
          <cell r="BR326" t="str">
            <v/>
          </cell>
          <cell r="BS326" t="str">
            <v/>
          </cell>
          <cell r="BT326" t="str">
            <v/>
          </cell>
          <cell r="BU326" t="str">
            <v/>
          </cell>
          <cell r="BV326" t="str">
            <v/>
          </cell>
          <cell r="BW326" t="str">
            <v/>
          </cell>
          <cell r="BX326" t="str">
            <v/>
          </cell>
          <cell r="BY326" t="str">
            <v/>
          </cell>
          <cell r="BZ326" t="str">
            <v/>
          </cell>
          <cell r="CA326" t="str">
            <v/>
          </cell>
          <cell r="CB326" t="str">
            <v/>
          </cell>
          <cell r="CC326" t="str">
            <v/>
          </cell>
          <cell r="CD326" t="str">
            <v/>
          </cell>
          <cell r="CE326" t="str">
            <v/>
          </cell>
          <cell r="CF326" t="str">
            <v/>
          </cell>
          <cell r="CG326" t="str">
            <v/>
          </cell>
          <cell r="CH326" t="str">
            <v/>
          </cell>
          <cell r="CI326" t="str">
            <v/>
          </cell>
          <cell r="CJ326" t="str">
            <v/>
          </cell>
          <cell r="CK326" t="str">
            <v/>
          </cell>
          <cell r="CL326" t="str">
            <v/>
          </cell>
          <cell r="CM326" t="str">
            <v/>
          </cell>
          <cell r="CN326" t="str">
            <v/>
          </cell>
          <cell r="CO326" t="str">
            <v/>
          </cell>
          <cell r="CP326" t="str">
            <v/>
          </cell>
          <cell r="CQ326" t="str">
            <v/>
          </cell>
          <cell r="CR326" t="str">
            <v/>
          </cell>
          <cell r="CS326" t="str">
            <v>Nota 1: Este solo es un Análisis de Precios Unitario de referencia. De ser necesario, se debe ajustar a las particularidades de cada proyecto.
Nota 2: Cuando se trate de Análisis de precios unitarios correspondientes a ítems de la propuesta económica apro</v>
          </cell>
          <cell r="CT326" t="str">
            <v>A</v>
          </cell>
        </row>
        <row r="327">
          <cell r="C327" t="str">
            <v>650,6</v>
          </cell>
          <cell r="D327" t="str">
            <v>kg</v>
          </cell>
          <cell r="E327" t="str">
            <v>DISEÑO Y FABRICACIÓN DE ESTRUCTURA METÁLICA GALVANIZADA
(Aplicable al diseño estructural, planos de fabricación, corte, soldadura, armado en taller de estructura metálica en acero ASTM A-572 Grado 65, galvanizado en caliente según ASTM A123. Incluye torni</v>
          </cell>
          <cell r="F327" t="str">
            <v>HERMENINV</v>
          </cell>
          <cell r="G327">
            <v>0.1</v>
          </cell>
          <cell r="H327" t="str">
            <v>C0011114</v>
          </cell>
          <cell r="I327">
            <v>2.5000000000000001E-2</v>
          </cell>
          <cell r="J327" t="str">
            <v>C0010855</v>
          </cell>
          <cell r="K327">
            <v>2.5000000000000001E-2</v>
          </cell>
          <cell r="L327" t="str">
            <v>C0010330</v>
          </cell>
          <cell r="M327">
            <v>2.5000000000000001E-2</v>
          </cell>
          <cell r="N327" t="str">
            <v>C0010380</v>
          </cell>
          <cell r="O327">
            <v>2.5000000000000001E-2</v>
          </cell>
          <cell r="P327" t="str">
            <v>C0010710</v>
          </cell>
          <cell r="Q327">
            <v>2.5000000000000001E-2</v>
          </cell>
          <cell r="R327" t="str">
            <v/>
          </cell>
          <cell r="S327" t="str">
            <v/>
          </cell>
          <cell r="T327" t="str">
            <v/>
          </cell>
          <cell r="U327" t="str">
            <v/>
          </cell>
          <cell r="V327" t="str">
            <v/>
          </cell>
          <cell r="W327" t="str">
            <v/>
          </cell>
          <cell r="X327" t="str">
            <v/>
          </cell>
          <cell r="Y327" t="str">
            <v/>
          </cell>
          <cell r="Z327" t="str">
            <v/>
          </cell>
          <cell r="AA327" t="str">
            <v/>
          </cell>
          <cell r="AB327" t="str">
            <v/>
          </cell>
          <cell r="AC327" t="str">
            <v/>
          </cell>
          <cell r="AD327" t="str">
            <v/>
          </cell>
          <cell r="AE327" t="str">
            <v/>
          </cell>
          <cell r="AF327" t="str">
            <v/>
          </cell>
          <cell r="AG327" t="str">
            <v/>
          </cell>
          <cell r="AH327" t="str">
            <v>B0014050</v>
          </cell>
          <cell r="AI327">
            <v>5.0000000000000001E-3</v>
          </cell>
          <cell r="AJ327" t="str">
            <v>B0014060</v>
          </cell>
          <cell r="AK327">
            <v>5.0000000000000001E-3</v>
          </cell>
          <cell r="AL327" t="str">
            <v>B0014640</v>
          </cell>
          <cell r="AM327">
            <v>5.0000000000000001E-3</v>
          </cell>
          <cell r="AN327" t="str">
            <v>B0015000</v>
          </cell>
          <cell r="AO327">
            <v>3.0599999999999999E-2</v>
          </cell>
          <cell r="AP327" t="str">
            <v>B0033257</v>
          </cell>
          <cell r="AQ327">
            <v>1.05</v>
          </cell>
          <cell r="AR327" t="str">
            <v>B0033269</v>
          </cell>
          <cell r="AS327">
            <v>1</v>
          </cell>
          <cell r="AT327" t="str">
            <v/>
          </cell>
          <cell r="AU327" t="str">
            <v/>
          </cell>
          <cell r="AV327" t="str">
            <v/>
          </cell>
          <cell r="AW327" t="str">
            <v/>
          </cell>
          <cell r="AX327" t="str">
            <v/>
          </cell>
          <cell r="AY327" t="str">
            <v/>
          </cell>
          <cell r="AZ327" t="str">
            <v/>
          </cell>
          <cell r="BA327" t="str">
            <v/>
          </cell>
          <cell r="BB327" t="str">
            <v/>
          </cell>
          <cell r="BC327" t="str">
            <v/>
          </cell>
          <cell r="BD327" t="str">
            <v/>
          </cell>
          <cell r="BE327" t="str">
            <v/>
          </cell>
          <cell r="BF327" t="str">
            <v/>
          </cell>
          <cell r="BG327" t="str">
            <v/>
          </cell>
          <cell r="BH327" t="str">
            <v/>
          </cell>
          <cell r="BI327" t="str">
            <v/>
          </cell>
          <cell r="BJ327" t="str">
            <v/>
          </cell>
          <cell r="BK327" t="str">
            <v/>
          </cell>
          <cell r="BL327"/>
          <cell r="BM327"/>
          <cell r="BN327" t="str">
            <v/>
          </cell>
          <cell r="BO327" t="str">
            <v/>
          </cell>
          <cell r="BP327" t="str">
            <v/>
          </cell>
          <cell r="BQ327" t="str">
            <v/>
          </cell>
          <cell r="BR327" t="str">
            <v/>
          </cell>
          <cell r="BS327" t="str">
            <v/>
          </cell>
          <cell r="BT327" t="str">
            <v/>
          </cell>
          <cell r="BU327" t="str">
            <v/>
          </cell>
          <cell r="BV327" t="str">
            <v/>
          </cell>
          <cell r="BW327" t="str">
            <v/>
          </cell>
          <cell r="BX327" t="str">
            <v>A0100295</v>
          </cell>
          <cell r="BY327">
            <v>320</v>
          </cell>
          <cell r="BZ327" t="str">
            <v>A0020010</v>
          </cell>
          <cell r="CA327">
            <v>320</v>
          </cell>
          <cell r="CB327" t="str">
            <v>A0030030</v>
          </cell>
          <cell r="CC327">
            <v>320</v>
          </cell>
          <cell r="CD327" t="str">
            <v>A0040010</v>
          </cell>
          <cell r="CE327">
            <v>320</v>
          </cell>
          <cell r="CF327" t="str">
            <v/>
          </cell>
          <cell r="CG327" t="str">
            <v/>
          </cell>
          <cell r="CH327" t="str">
            <v/>
          </cell>
          <cell r="CI327" t="str">
            <v/>
          </cell>
          <cell r="CJ327" t="str">
            <v/>
          </cell>
          <cell r="CK327" t="str">
            <v/>
          </cell>
          <cell r="CL327" t="str">
            <v/>
          </cell>
          <cell r="CM327" t="str">
            <v/>
          </cell>
          <cell r="CN327" t="str">
            <v/>
          </cell>
          <cell r="CO327" t="str">
            <v/>
          </cell>
          <cell r="CP327" t="str">
            <v/>
          </cell>
          <cell r="CQ327" t="str">
            <v/>
          </cell>
          <cell r="CR327" t="str">
            <v/>
          </cell>
          <cell r="CS327" t="str">
            <v>Nota 1: Este solo es un Análisis de Precios Unitario de referencia. De ser necesario, se debe ajustar a las particularidades de cada proyecto.
Nota 2: Cuando se trate de Análisis de precios unitarios correspondientes a ítems de la propuesta económica apro</v>
          </cell>
          <cell r="CT327" t="str">
            <v>B</v>
          </cell>
        </row>
        <row r="328">
          <cell r="C328" t="str">
            <v>650,7</v>
          </cell>
          <cell r="D328" t="str">
            <v>kg</v>
          </cell>
          <cell r="E328" t="str">
            <v>FABRICACIÓN DE ESTRUCTURA METÁLICA GALVANIZADA
(Aplicable a la fabricación en taller de estructura metálica en acero ASTM A-572 Grado 65, galvanizado en caliente según ASTM A123. Incluye tornillería galvanizada conforme a ASTM F3125, corte, armado, soldad</v>
          </cell>
          <cell r="F328" t="str">
            <v>HERMENINV</v>
          </cell>
          <cell r="G328">
            <v>0.1</v>
          </cell>
          <cell r="H328" t="str">
            <v>C0011114</v>
          </cell>
          <cell r="I328">
            <v>2.5000000000000001E-2</v>
          </cell>
          <cell r="J328" t="str">
            <v>C0010855</v>
          </cell>
          <cell r="K328">
            <v>2.5000000000000001E-2</v>
          </cell>
          <cell r="L328" t="str">
            <v>C0010330</v>
          </cell>
          <cell r="M328">
            <v>2.5000000000000001E-2</v>
          </cell>
          <cell r="N328" t="str">
            <v>C0010380</v>
          </cell>
          <cell r="O328">
            <v>2.5000000000000001E-2</v>
          </cell>
          <cell r="P328" t="str">
            <v>C0010710</v>
          </cell>
          <cell r="Q328">
            <v>2.5000000000000001E-2</v>
          </cell>
          <cell r="R328" t="str">
            <v/>
          </cell>
          <cell r="S328" t="str">
            <v/>
          </cell>
          <cell r="T328" t="str">
            <v/>
          </cell>
          <cell r="U328" t="str">
            <v/>
          </cell>
          <cell r="V328" t="str">
            <v/>
          </cell>
          <cell r="W328" t="str">
            <v/>
          </cell>
          <cell r="X328" t="str">
            <v/>
          </cell>
          <cell r="Y328" t="str">
            <v/>
          </cell>
          <cell r="Z328" t="str">
            <v/>
          </cell>
          <cell r="AA328" t="str">
            <v/>
          </cell>
          <cell r="AB328" t="str">
            <v/>
          </cell>
          <cell r="AC328" t="str">
            <v/>
          </cell>
          <cell r="AD328" t="str">
            <v/>
          </cell>
          <cell r="AE328" t="str">
            <v/>
          </cell>
          <cell r="AF328" t="str">
            <v/>
          </cell>
          <cell r="AG328" t="str">
            <v/>
          </cell>
          <cell r="AH328" t="str">
            <v>B0014050</v>
          </cell>
          <cell r="AI328">
            <v>5.0000000000000001E-3</v>
          </cell>
          <cell r="AJ328" t="str">
            <v>B0014060</v>
          </cell>
          <cell r="AK328">
            <v>5.0000000000000001E-3</v>
          </cell>
          <cell r="AL328" t="str">
            <v>B0014640</v>
          </cell>
          <cell r="AM328">
            <v>5.0000000000000001E-3</v>
          </cell>
          <cell r="AN328" t="str">
            <v>B0015000</v>
          </cell>
          <cell r="AO328">
            <v>3.0599999999999999E-2</v>
          </cell>
          <cell r="AP328" t="str">
            <v>B0033257</v>
          </cell>
          <cell r="AQ328">
            <v>1.05</v>
          </cell>
          <cell r="AR328" t="str">
            <v/>
          </cell>
          <cell r="AS328" t="str">
            <v/>
          </cell>
          <cell r="AT328" t="str">
            <v/>
          </cell>
          <cell r="AU328" t="str">
            <v/>
          </cell>
          <cell r="AV328" t="str">
            <v/>
          </cell>
          <cell r="AW328" t="str">
            <v/>
          </cell>
          <cell r="AX328" t="str">
            <v/>
          </cell>
          <cell r="AY328" t="str">
            <v/>
          </cell>
          <cell r="AZ328" t="str">
            <v/>
          </cell>
          <cell r="BA328" t="str">
            <v/>
          </cell>
          <cell r="BB328" t="str">
            <v/>
          </cell>
          <cell r="BC328" t="str">
            <v/>
          </cell>
          <cell r="BD328" t="str">
            <v/>
          </cell>
          <cell r="BE328" t="str">
            <v/>
          </cell>
          <cell r="BF328" t="str">
            <v/>
          </cell>
          <cell r="BG328" t="str">
            <v/>
          </cell>
          <cell r="BH328" t="str">
            <v/>
          </cell>
          <cell r="BI328" t="str">
            <v/>
          </cell>
          <cell r="BJ328" t="str">
            <v/>
          </cell>
          <cell r="BK328" t="str">
            <v/>
          </cell>
          <cell r="BL328"/>
          <cell r="BM328"/>
          <cell r="BN328" t="str">
            <v/>
          </cell>
          <cell r="BO328" t="str">
            <v/>
          </cell>
          <cell r="BP328" t="str">
            <v/>
          </cell>
          <cell r="BQ328" t="str">
            <v/>
          </cell>
          <cell r="BR328" t="str">
            <v/>
          </cell>
          <cell r="BS328" t="str">
            <v/>
          </cell>
          <cell r="BT328" t="str">
            <v/>
          </cell>
          <cell r="BU328" t="str">
            <v/>
          </cell>
          <cell r="BV328" t="str">
            <v/>
          </cell>
          <cell r="BW328" t="str">
            <v/>
          </cell>
          <cell r="BX328" t="str">
            <v>A0100295</v>
          </cell>
          <cell r="BY328">
            <v>320</v>
          </cell>
          <cell r="BZ328" t="str">
            <v>A0020010</v>
          </cell>
          <cell r="CA328">
            <v>320</v>
          </cell>
          <cell r="CB328" t="str">
            <v>A0030030</v>
          </cell>
          <cell r="CC328">
            <v>320</v>
          </cell>
          <cell r="CD328" t="str">
            <v>A0040010</v>
          </cell>
          <cell r="CE328">
            <v>320</v>
          </cell>
          <cell r="CF328" t="str">
            <v/>
          </cell>
          <cell r="CG328" t="str">
            <v/>
          </cell>
          <cell r="CH328" t="str">
            <v/>
          </cell>
          <cell r="CI328" t="str">
            <v/>
          </cell>
          <cell r="CJ328" t="str">
            <v/>
          </cell>
          <cell r="CK328" t="str">
            <v/>
          </cell>
          <cell r="CL328" t="str">
            <v/>
          </cell>
          <cell r="CM328" t="str">
            <v/>
          </cell>
          <cell r="CN328" t="str">
            <v/>
          </cell>
          <cell r="CO328" t="str">
            <v/>
          </cell>
          <cell r="CP328" t="str">
            <v/>
          </cell>
          <cell r="CQ328" t="str">
            <v/>
          </cell>
          <cell r="CR328" t="str">
            <v/>
          </cell>
          <cell r="CS328" t="str">
            <v>Nota 1: Este solo es un Análisis de Precios Unitario de referencia. De ser necesario, se debe ajustar a las particularidades de cada proyecto.
Nota 2: Cuando se trate de Análisis de precios unitarios correspondientes a ítems de la propuesta económica apro</v>
          </cell>
          <cell r="CT328" t="str">
            <v>B</v>
          </cell>
        </row>
        <row r="329">
          <cell r="C329" t="str">
            <v>650,8</v>
          </cell>
          <cell r="D329" t="str">
            <v>kg</v>
          </cell>
          <cell r="E329" t="str">
            <v>MONTAJE Y PINTURA DE ESTRUCTURA METÁLICA GALVANIZADA
(Análisis aplicado para el Montaje en obra de estructura metálica ASTM A-572 Grado 65 galvanizado, incluye elevación, nivelación, alineación, ajuste y aplicación de pintura en sitio (sin limpieza abrasi</v>
          </cell>
          <cell r="F329" t="str">
            <v>HERMENINV</v>
          </cell>
          <cell r="G329">
            <v>0.1</v>
          </cell>
          <cell r="H329" t="str">
            <v>C0011114</v>
          </cell>
          <cell r="I329">
            <v>2.5000000000000001E-2</v>
          </cell>
          <cell r="J329" t="str">
            <v>C0010330</v>
          </cell>
          <cell r="K329">
            <v>2.5000000000000001E-2</v>
          </cell>
          <cell r="L329" t="str">
            <v>C0010360</v>
          </cell>
          <cell r="M329">
            <v>2.5000000000000001E-2</v>
          </cell>
          <cell r="N329" t="str">
            <v>C0010365</v>
          </cell>
          <cell r="O329">
            <v>2.5000000000000001E-2</v>
          </cell>
          <cell r="P329" t="str">
            <v>C0010380</v>
          </cell>
          <cell r="Q329">
            <v>2.5000000000000001E-2</v>
          </cell>
          <cell r="R329" t="str">
            <v>C0010500</v>
          </cell>
          <cell r="S329">
            <v>2.5000000000000001E-2</v>
          </cell>
          <cell r="T329" t="str">
            <v>C0011111</v>
          </cell>
          <cell r="U329">
            <v>2.5000000000000001E-2</v>
          </cell>
          <cell r="V329" t="str">
            <v>C0011106</v>
          </cell>
          <cell r="W329">
            <v>2.5000000000000001E-2</v>
          </cell>
          <cell r="X329" t="str">
            <v>C0010680</v>
          </cell>
          <cell r="Y329">
            <v>2.5000000000000001E-2</v>
          </cell>
          <cell r="Z329" t="str">
            <v/>
          </cell>
          <cell r="AA329" t="str">
            <v/>
          </cell>
          <cell r="AB329" t="str">
            <v/>
          </cell>
          <cell r="AC329" t="str">
            <v/>
          </cell>
          <cell r="AD329" t="str">
            <v/>
          </cell>
          <cell r="AE329" t="str">
            <v/>
          </cell>
          <cell r="AF329" t="str">
            <v/>
          </cell>
          <cell r="AG329" t="str">
            <v/>
          </cell>
          <cell r="AH329" t="str">
            <v>B0014050</v>
          </cell>
          <cell r="AI329">
            <v>5.0000000000000001E-3</v>
          </cell>
          <cell r="AJ329" t="str">
            <v>B0014060</v>
          </cell>
          <cell r="AK329">
            <v>5.0000000000000001E-3</v>
          </cell>
          <cell r="AL329" t="str">
            <v>B0014640</v>
          </cell>
          <cell r="AM329">
            <v>5.0000000000000001E-3</v>
          </cell>
          <cell r="AN329" t="str">
            <v>B0015000</v>
          </cell>
          <cell r="AO329">
            <v>0.01</v>
          </cell>
          <cell r="AP329" t="str">
            <v>B014001</v>
          </cell>
          <cell r="AQ329">
            <v>1E-3</v>
          </cell>
          <cell r="AR329" t="str">
            <v>B0014760</v>
          </cell>
          <cell r="AS329">
            <v>5.0000000000000001E-4</v>
          </cell>
          <cell r="AT329" t="str">
            <v>B0014750</v>
          </cell>
          <cell r="AU329">
            <v>1E-3</v>
          </cell>
          <cell r="AV329" t="str">
            <v/>
          </cell>
          <cell r="AW329" t="str">
            <v/>
          </cell>
          <cell r="AX329" t="str">
            <v/>
          </cell>
          <cell r="AY329" t="str">
            <v/>
          </cell>
          <cell r="AZ329" t="str">
            <v/>
          </cell>
          <cell r="BA329" t="str">
            <v/>
          </cell>
          <cell r="BB329" t="str">
            <v/>
          </cell>
          <cell r="BC329" t="str">
            <v/>
          </cell>
          <cell r="BD329" t="str">
            <v/>
          </cell>
          <cell r="BE329" t="str">
            <v/>
          </cell>
          <cell r="BF329" t="str">
            <v/>
          </cell>
          <cell r="BG329" t="str">
            <v/>
          </cell>
          <cell r="BH329" t="str">
            <v/>
          </cell>
          <cell r="BI329" t="str">
            <v/>
          </cell>
          <cell r="BJ329" t="str">
            <v/>
          </cell>
          <cell r="BK329" t="str">
            <v/>
          </cell>
          <cell r="BL329"/>
          <cell r="BM329"/>
          <cell r="BN329" t="str">
            <v/>
          </cell>
          <cell r="BO329" t="str">
            <v/>
          </cell>
          <cell r="BP329" t="str">
            <v/>
          </cell>
          <cell r="BQ329" t="str">
            <v/>
          </cell>
          <cell r="BR329" t="str">
            <v/>
          </cell>
          <cell r="BS329" t="str">
            <v/>
          </cell>
          <cell r="BT329" t="str">
            <v/>
          </cell>
          <cell r="BU329" t="str">
            <v/>
          </cell>
          <cell r="BV329" t="str">
            <v/>
          </cell>
          <cell r="BW329" t="str">
            <v/>
          </cell>
          <cell r="BX329" t="str">
            <v>A0100296</v>
          </cell>
          <cell r="BY329">
            <v>320</v>
          </cell>
          <cell r="BZ329" t="str">
            <v>A0020010</v>
          </cell>
          <cell r="CA329">
            <v>320</v>
          </cell>
          <cell r="CB329" t="str">
            <v>A0030050</v>
          </cell>
          <cell r="CC329">
            <v>320</v>
          </cell>
          <cell r="CD329" t="str">
            <v>A0040010</v>
          </cell>
          <cell r="CE329">
            <v>320</v>
          </cell>
          <cell r="CF329" t="str">
            <v/>
          </cell>
          <cell r="CG329" t="str">
            <v/>
          </cell>
          <cell r="CH329" t="str">
            <v/>
          </cell>
          <cell r="CI329" t="str">
            <v/>
          </cell>
          <cell r="CJ329" t="str">
            <v/>
          </cell>
          <cell r="CK329" t="str">
            <v/>
          </cell>
          <cell r="CL329" t="str">
            <v/>
          </cell>
          <cell r="CM329" t="str">
            <v/>
          </cell>
          <cell r="CN329" t="str">
            <v/>
          </cell>
          <cell r="CO329" t="str">
            <v/>
          </cell>
          <cell r="CP329" t="str">
            <v/>
          </cell>
          <cell r="CQ329" t="str">
            <v/>
          </cell>
          <cell r="CR329" t="str">
            <v/>
          </cell>
          <cell r="CS329" t="str">
            <v>Nota 1: Este solo es un Análisis de Precios Unitario de referencia. De ser necesario, se debe ajustar a las particularidades de cada proyecto.
Nota 2: Cuando se trate de Análisis de precios unitarios correspondientes a ítems de la propuesta económica apro</v>
          </cell>
          <cell r="CT329" t="str">
            <v>A</v>
          </cell>
        </row>
        <row r="330">
          <cell r="C330" t="str">
            <v>650,9</v>
          </cell>
          <cell r="D330" t="str">
            <v>kg-km</v>
          </cell>
          <cell r="E330" t="str">
            <v>TRANSPORTE MARÍTIMO Y/O FLUVIAL DE ESTRUCTURA METÁLICA GALVANIZADA</v>
          </cell>
          <cell r="F330"/>
          <cell r="G330"/>
          <cell r="H330" t="str">
            <v/>
          </cell>
          <cell r="I330" t="str">
            <v/>
          </cell>
          <cell r="J330" t="str">
            <v/>
          </cell>
          <cell r="K330" t="str">
            <v/>
          </cell>
          <cell r="L330" t="str">
            <v/>
          </cell>
          <cell r="M330" t="str">
            <v/>
          </cell>
          <cell r="N330" t="str">
            <v/>
          </cell>
          <cell r="O330" t="str">
            <v/>
          </cell>
          <cell r="P330" t="str">
            <v/>
          </cell>
          <cell r="Q330" t="str">
            <v/>
          </cell>
          <cell r="R330" t="str">
            <v/>
          </cell>
          <cell r="S330" t="str">
            <v/>
          </cell>
          <cell r="T330" t="str">
            <v/>
          </cell>
          <cell r="U330" t="str">
            <v/>
          </cell>
          <cell r="V330" t="str">
            <v/>
          </cell>
          <cell r="W330" t="str">
            <v/>
          </cell>
          <cell r="X330" t="str">
            <v/>
          </cell>
          <cell r="Y330" t="str">
            <v/>
          </cell>
          <cell r="Z330" t="str">
            <v/>
          </cell>
          <cell r="AA330" t="str">
            <v/>
          </cell>
          <cell r="AB330" t="str">
            <v/>
          </cell>
          <cell r="AC330" t="str">
            <v/>
          </cell>
          <cell r="AD330" t="str">
            <v/>
          </cell>
          <cell r="AE330" t="str">
            <v/>
          </cell>
          <cell r="AF330" t="str">
            <v/>
          </cell>
          <cell r="AG330" t="str">
            <v/>
          </cell>
          <cell r="AH330" t="str">
            <v/>
          </cell>
          <cell r="AI330" t="str">
            <v/>
          </cell>
          <cell r="AJ330" t="str">
            <v/>
          </cell>
          <cell r="AK330" t="str">
            <v/>
          </cell>
          <cell r="AL330" t="str">
            <v/>
          </cell>
          <cell r="AM330" t="str">
            <v/>
          </cell>
          <cell r="AN330" t="str">
            <v/>
          </cell>
          <cell r="AO330" t="str">
            <v/>
          </cell>
          <cell r="AP330" t="str">
            <v/>
          </cell>
          <cell r="AQ330" t="str">
            <v/>
          </cell>
          <cell r="AR330" t="str">
            <v/>
          </cell>
          <cell r="AS330" t="str">
            <v/>
          </cell>
          <cell r="AT330" t="str">
            <v/>
          </cell>
          <cell r="AU330" t="str">
            <v/>
          </cell>
          <cell r="AV330" t="str">
            <v/>
          </cell>
          <cell r="AW330" t="str">
            <v/>
          </cell>
          <cell r="AX330" t="str">
            <v/>
          </cell>
          <cell r="AY330" t="str">
            <v/>
          </cell>
          <cell r="AZ330" t="str">
            <v/>
          </cell>
          <cell r="BA330" t="str">
            <v/>
          </cell>
          <cell r="BB330" t="str">
            <v/>
          </cell>
          <cell r="BC330" t="str">
            <v/>
          </cell>
          <cell r="BD330" t="str">
            <v/>
          </cell>
          <cell r="BE330" t="str">
            <v/>
          </cell>
          <cell r="BF330" t="str">
            <v/>
          </cell>
          <cell r="BG330" t="str">
            <v/>
          </cell>
          <cell r="BH330" t="str">
            <v/>
          </cell>
          <cell r="BI330" t="str">
            <v/>
          </cell>
          <cell r="BJ330" t="str">
            <v/>
          </cell>
          <cell r="BK330" t="str">
            <v/>
          </cell>
          <cell r="BL330"/>
          <cell r="BM330"/>
          <cell r="BN330" t="str">
            <v>T0100026</v>
          </cell>
          <cell r="BO330">
            <v>1</v>
          </cell>
          <cell r="BP330" t="str">
            <v/>
          </cell>
          <cell r="BQ330" t="str">
            <v/>
          </cell>
          <cell r="BR330" t="str">
            <v/>
          </cell>
          <cell r="BS330" t="str">
            <v/>
          </cell>
          <cell r="BT330" t="str">
            <v/>
          </cell>
          <cell r="BU330" t="str">
            <v/>
          </cell>
          <cell r="BV330" t="str">
            <v/>
          </cell>
          <cell r="BW330" t="str">
            <v/>
          </cell>
          <cell r="BX330" t="str">
            <v/>
          </cell>
          <cell r="BY330" t="str">
            <v/>
          </cell>
          <cell r="BZ330" t="str">
            <v/>
          </cell>
          <cell r="CA330" t="str">
            <v/>
          </cell>
          <cell r="CB330" t="str">
            <v/>
          </cell>
          <cell r="CC330" t="str">
            <v/>
          </cell>
          <cell r="CD330" t="str">
            <v/>
          </cell>
          <cell r="CE330" t="str">
            <v/>
          </cell>
          <cell r="CF330" t="str">
            <v/>
          </cell>
          <cell r="CG330" t="str">
            <v/>
          </cell>
          <cell r="CH330" t="str">
            <v/>
          </cell>
          <cell r="CI330" t="str">
            <v/>
          </cell>
          <cell r="CJ330" t="str">
            <v/>
          </cell>
          <cell r="CK330" t="str">
            <v/>
          </cell>
          <cell r="CL330" t="str">
            <v/>
          </cell>
          <cell r="CM330" t="str">
            <v/>
          </cell>
          <cell r="CN330" t="str">
            <v/>
          </cell>
          <cell r="CO330" t="str">
            <v/>
          </cell>
          <cell r="CP330" t="str">
            <v/>
          </cell>
          <cell r="CQ330" t="str">
            <v/>
          </cell>
          <cell r="CR330" t="str">
            <v/>
          </cell>
          <cell r="CS330" t="str">
            <v>Nota 1: Este solo es un Análisis de Precios Unitario de referencia. De ser necesario, se debe ajustar a las particularidades de cada proyecto.
Nota 2: Cuando se trate de Análisis de precios unitarios correspondientes a ítems de la propuesta económica apro</v>
          </cell>
          <cell r="CT330" t="str">
            <v>A</v>
          </cell>
        </row>
        <row r="331">
          <cell r="C331" t="str">
            <v>660,1,2</v>
          </cell>
          <cell r="D331" t="str">
            <v>m</v>
          </cell>
          <cell r="E331" t="str">
            <v>TUBERÍA DE CONCRETO SIMPLE CLASE ________  DE ______ MM DE DIAMETRO INTERIOR 
(Analisis aplicado para el Suministro, transporte, descargue, alineación, nivelación, instalación de tubería de concreto simple Clase II, de 500 mm de diámetro interior,Sello pa</v>
          </cell>
          <cell r="F331" t="str">
            <v>HERMENINV</v>
          </cell>
          <cell r="G331">
            <v>0.1</v>
          </cell>
          <cell r="H331" t="str">
            <v>C0010300</v>
          </cell>
          <cell r="I331">
            <v>0.25</v>
          </cell>
          <cell r="J331" t="str">
            <v>C0010115</v>
          </cell>
          <cell r="K331">
            <v>0.25</v>
          </cell>
          <cell r="L331" t="str">
            <v/>
          </cell>
          <cell r="M331" t="str">
            <v/>
          </cell>
          <cell r="N331" t="str">
            <v/>
          </cell>
          <cell r="O331" t="str">
            <v/>
          </cell>
          <cell r="P331" t="str">
            <v/>
          </cell>
          <cell r="Q331" t="str">
            <v/>
          </cell>
          <cell r="R331" t="str">
            <v/>
          </cell>
          <cell r="S331" t="str">
            <v/>
          </cell>
          <cell r="T331" t="str">
            <v/>
          </cell>
          <cell r="U331" t="str">
            <v/>
          </cell>
          <cell r="V331" t="str">
            <v/>
          </cell>
          <cell r="W331" t="str">
            <v/>
          </cell>
          <cell r="X331" t="str">
            <v/>
          </cell>
          <cell r="Y331" t="str">
            <v/>
          </cell>
          <cell r="Z331" t="str">
            <v/>
          </cell>
          <cell r="AA331" t="str">
            <v/>
          </cell>
          <cell r="AB331" t="str">
            <v/>
          </cell>
          <cell r="AC331" t="str">
            <v/>
          </cell>
          <cell r="AD331" t="str">
            <v/>
          </cell>
          <cell r="AE331" t="str">
            <v/>
          </cell>
          <cell r="AF331" t="str">
            <v/>
          </cell>
          <cell r="AG331" t="str">
            <v/>
          </cell>
          <cell r="AH331" t="str">
            <v>B0014610</v>
          </cell>
          <cell r="AI331">
            <v>0.02</v>
          </cell>
          <cell r="AJ331" t="str">
            <v>B0015270</v>
          </cell>
          <cell r="AK331">
            <v>1</v>
          </cell>
          <cell r="AL331" t="str">
            <v/>
          </cell>
          <cell r="AM331" t="str">
            <v/>
          </cell>
          <cell r="AN331" t="str">
            <v/>
          </cell>
          <cell r="AO331" t="str">
            <v/>
          </cell>
          <cell r="AP331" t="str">
            <v/>
          </cell>
          <cell r="AQ331" t="str">
            <v/>
          </cell>
          <cell r="AR331" t="str">
            <v/>
          </cell>
          <cell r="AS331" t="str">
            <v/>
          </cell>
          <cell r="AT331" t="str">
            <v/>
          </cell>
          <cell r="AU331" t="str">
            <v/>
          </cell>
          <cell r="AV331" t="str">
            <v/>
          </cell>
          <cell r="AW331" t="str">
            <v/>
          </cell>
          <cell r="AX331" t="str">
            <v/>
          </cell>
          <cell r="AY331" t="str">
            <v/>
          </cell>
          <cell r="AZ331" t="str">
            <v/>
          </cell>
          <cell r="BA331" t="str">
            <v/>
          </cell>
          <cell r="BB331" t="str">
            <v/>
          </cell>
          <cell r="BC331" t="str">
            <v/>
          </cell>
          <cell r="BD331" t="str">
            <v/>
          </cell>
          <cell r="BE331" t="str">
            <v/>
          </cell>
          <cell r="BF331" t="str">
            <v/>
          </cell>
          <cell r="BG331" t="str">
            <v/>
          </cell>
          <cell r="BH331" t="str">
            <v/>
          </cell>
          <cell r="BI331" t="str">
            <v/>
          </cell>
          <cell r="BJ331" t="str">
            <v/>
          </cell>
          <cell r="BK331" t="str">
            <v/>
          </cell>
          <cell r="BL331"/>
          <cell r="BM331"/>
          <cell r="BN331" t="str">
            <v>T0010115</v>
          </cell>
          <cell r="BO331">
            <v>375</v>
          </cell>
          <cell r="BP331" t="str">
            <v/>
          </cell>
          <cell r="BQ331" t="str">
            <v/>
          </cell>
          <cell r="BR331" t="str">
            <v/>
          </cell>
          <cell r="BS331" t="str">
            <v/>
          </cell>
          <cell r="BT331" t="str">
            <v/>
          </cell>
          <cell r="BU331" t="str">
            <v/>
          </cell>
          <cell r="BV331" t="str">
            <v/>
          </cell>
          <cell r="BW331" t="str">
            <v/>
          </cell>
          <cell r="BX331" t="str">
            <v>A0030040</v>
          </cell>
          <cell r="BY331">
            <v>32</v>
          </cell>
          <cell r="BZ331" t="str">
            <v>A0040010</v>
          </cell>
          <cell r="CA331">
            <v>32</v>
          </cell>
          <cell r="CB331" t="str">
            <v/>
          </cell>
          <cell r="CC331" t="str">
            <v/>
          </cell>
          <cell r="CD331" t="str">
            <v/>
          </cell>
          <cell r="CE331" t="str">
            <v/>
          </cell>
          <cell r="CF331" t="str">
            <v/>
          </cell>
          <cell r="CG331" t="str">
            <v/>
          </cell>
          <cell r="CH331" t="str">
            <v/>
          </cell>
          <cell r="CI331" t="str">
            <v/>
          </cell>
          <cell r="CJ331" t="str">
            <v/>
          </cell>
          <cell r="CK331" t="str">
            <v/>
          </cell>
          <cell r="CL331" t="str">
            <v/>
          </cell>
          <cell r="CM331" t="str">
            <v/>
          </cell>
          <cell r="CN331" t="str">
            <v/>
          </cell>
          <cell r="CO331" t="str">
            <v/>
          </cell>
          <cell r="CP331" t="str">
            <v/>
          </cell>
          <cell r="CQ331" t="str">
            <v/>
          </cell>
          <cell r="CR331" t="str">
            <v/>
          </cell>
          <cell r="CS331" t="str">
            <v>Nota 1: Este solo es un Análisis de Precios Unitario de referencia. De ser necesario, se debe ajustar a las particularidades de cada proyecto.
Nota 2: Cuando se trate de Análisis de precios unitarios correspondientes a ítems de la propuesta económica apro</v>
          </cell>
          <cell r="CT331" t="str">
            <v>A</v>
          </cell>
        </row>
        <row r="332">
          <cell r="C332" t="str">
            <v>660,1,4</v>
          </cell>
          <cell r="D332" t="str">
            <v>m</v>
          </cell>
          <cell r="E332" t="str">
            <v>TUBERÍA DE CONCRETO SIMPLE CLASE ________  DE ______ MM DE DIAMETRO INTERIOR 
(Analisis aplicado para el Suministro, transporte, descargue, alineación, nivelación, instalación de tubería de concreto simple clase III de 600mm de diámetro interior, Sello pa</v>
          </cell>
          <cell r="F332" t="str">
            <v>HERMENINV</v>
          </cell>
          <cell r="G332">
            <v>0.1</v>
          </cell>
          <cell r="H332" t="str">
            <v>C0010300</v>
          </cell>
          <cell r="I332">
            <v>0.25</v>
          </cell>
          <cell r="J332" t="str">
            <v>C0010115</v>
          </cell>
          <cell r="K332">
            <v>0.25</v>
          </cell>
          <cell r="L332" t="str">
            <v/>
          </cell>
          <cell r="M332" t="str">
            <v/>
          </cell>
          <cell r="N332" t="str">
            <v/>
          </cell>
          <cell r="O332" t="str">
            <v/>
          </cell>
          <cell r="P332" t="str">
            <v/>
          </cell>
          <cell r="Q332" t="str">
            <v/>
          </cell>
          <cell r="R332" t="str">
            <v/>
          </cell>
          <cell r="S332" t="str">
            <v/>
          </cell>
          <cell r="T332" t="str">
            <v/>
          </cell>
          <cell r="U332" t="str">
            <v/>
          </cell>
          <cell r="V332" t="str">
            <v/>
          </cell>
          <cell r="W332" t="str">
            <v/>
          </cell>
          <cell r="X332" t="str">
            <v/>
          </cell>
          <cell r="Y332" t="str">
            <v/>
          </cell>
          <cell r="Z332" t="str">
            <v/>
          </cell>
          <cell r="AA332" t="str">
            <v/>
          </cell>
          <cell r="AB332" t="str">
            <v/>
          </cell>
          <cell r="AC332" t="str">
            <v/>
          </cell>
          <cell r="AD332" t="str">
            <v/>
          </cell>
          <cell r="AE332" t="str">
            <v/>
          </cell>
          <cell r="AF332" t="str">
            <v/>
          </cell>
          <cell r="AG332" t="str">
            <v/>
          </cell>
          <cell r="AH332" t="str">
            <v>B0014610</v>
          </cell>
          <cell r="AI332">
            <v>0.02</v>
          </cell>
          <cell r="AJ332" t="str">
            <v>B0015280</v>
          </cell>
          <cell r="AK332">
            <v>1</v>
          </cell>
          <cell r="AL332" t="str">
            <v/>
          </cell>
          <cell r="AM332" t="str">
            <v/>
          </cell>
          <cell r="AN332" t="str">
            <v/>
          </cell>
          <cell r="AO332" t="str">
            <v/>
          </cell>
          <cell r="AP332" t="str">
            <v/>
          </cell>
          <cell r="AQ332" t="str">
            <v/>
          </cell>
          <cell r="AR332" t="str">
            <v/>
          </cell>
          <cell r="AS332" t="str">
            <v/>
          </cell>
          <cell r="AT332" t="str">
            <v/>
          </cell>
          <cell r="AU332" t="str">
            <v/>
          </cell>
          <cell r="AV332" t="str">
            <v/>
          </cell>
          <cell r="AW332" t="str">
            <v/>
          </cell>
          <cell r="AX332" t="str">
            <v/>
          </cell>
          <cell r="AY332" t="str">
            <v/>
          </cell>
          <cell r="AZ332" t="str">
            <v/>
          </cell>
          <cell r="BA332" t="str">
            <v/>
          </cell>
          <cell r="BB332" t="str">
            <v/>
          </cell>
          <cell r="BC332" t="str">
            <v/>
          </cell>
          <cell r="BD332" t="str">
            <v/>
          </cell>
          <cell r="BE332" t="str">
            <v/>
          </cell>
          <cell r="BF332" t="str">
            <v/>
          </cell>
          <cell r="BG332" t="str">
            <v/>
          </cell>
          <cell r="BH332" t="str">
            <v/>
          </cell>
          <cell r="BI332" t="str">
            <v/>
          </cell>
          <cell r="BJ332" t="str">
            <v/>
          </cell>
          <cell r="BK332" t="str">
            <v/>
          </cell>
          <cell r="BL332"/>
          <cell r="BM332"/>
          <cell r="BN332" t="str">
            <v>T0010115</v>
          </cell>
          <cell r="BO332">
            <v>500</v>
          </cell>
          <cell r="BP332" t="str">
            <v/>
          </cell>
          <cell r="BQ332" t="str">
            <v/>
          </cell>
          <cell r="BR332" t="str">
            <v/>
          </cell>
          <cell r="BS332" t="str">
            <v/>
          </cell>
          <cell r="BT332" t="str">
            <v/>
          </cell>
          <cell r="BU332" t="str">
            <v/>
          </cell>
          <cell r="BV332" t="str">
            <v/>
          </cell>
          <cell r="BW332" t="str">
            <v/>
          </cell>
          <cell r="BX332" t="str">
            <v>A0030040</v>
          </cell>
          <cell r="BY332">
            <v>32</v>
          </cell>
          <cell r="BZ332" t="str">
            <v>A0040010</v>
          </cell>
          <cell r="CA332">
            <v>32</v>
          </cell>
          <cell r="CB332" t="str">
            <v/>
          </cell>
          <cell r="CC332" t="str">
            <v/>
          </cell>
          <cell r="CD332" t="str">
            <v/>
          </cell>
          <cell r="CE332" t="str">
            <v/>
          </cell>
          <cell r="CF332" t="str">
            <v/>
          </cell>
          <cell r="CG332" t="str">
            <v/>
          </cell>
          <cell r="CH332" t="str">
            <v/>
          </cell>
          <cell r="CI332" t="str">
            <v/>
          </cell>
          <cell r="CJ332" t="str">
            <v/>
          </cell>
          <cell r="CK332" t="str">
            <v/>
          </cell>
          <cell r="CL332" t="str">
            <v/>
          </cell>
          <cell r="CM332" t="str">
            <v/>
          </cell>
          <cell r="CN332" t="str">
            <v/>
          </cell>
          <cell r="CO332" t="str">
            <v/>
          </cell>
          <cell r="CP332" t="str">
            <v/>
          </cell>
          <cell r="CQ332" t="str">
            <v/>
          </cell>
          <cell r="CR332" t="str">
            <v/>
          </cell>
          <cell r="CS332" t="str">
            <v>Nota 1: Este solo es un Análisis de Precios Unitario de referencia. De ser necesario, se debe ajustar a las particularidades de cada proyecto.
Nota 2: Cuando se trate de Análisis de precios unitarios correspondientes a ítems de la propuesta económica apro</v>
          </cell>
          <cell r="CT332" t="str">
            <v>A</v>
          </cell>
        </row>
        <row r="333">
          <cell r="C333" t="str">
            <v>661,1,1</v>
          </cell>
          <cell r="D333" t="str">
            <v>m</v>
          </cell>
          <cell r="E333" t="str">
            <v xml:space="preserve">TUBERÍA DE CONCRETO REFORZADO CLASE ______  DE _____ MM DE DIAMETRO INTERIOR 
(Analisis aplicado para el Suministro, transporte, descargue, alineación, nivelación, instalación de tubería de concreto reforzado clase II de 600mm de diámetro interior, Sello </v>
          </cell>
          <cell r="F333" t="str">
            <v>HERMENINV</v>
          </cell>
          <cell r="G333">
            <v>0.1</v>
          </cell>
          <cell r="H333" t="str">
            <v>C0010300</v>
          </cell>
          <cell r="I333">
            <v>0.5</v>
          </cell>
          <cell r="J333" t="str">
            <v>C0010115</v>
          </cell>
          <cell r="K333">
            <v>0.5</v>
          </cell>
          <cell r="L333" t="str">
            <v/>
          </cell>
          <cell r="M333" t="str">
            <v/>
          </cell>
          <cell r="N333" t="str">
            <v/>
          </cell>
          <cell r="O333" t="str">
            <v/>
          </cell>
          <cell r="P333" t="str">
            <v/>
          </cell>
          <cell r="Q333" t="str">
            <v/>
          </cell>
          <cell r="R333" t="str">
            <v/>
          </cell>
          <cell r="S333" t="str">
            <v/>
          </cell>
          <cell r="T333" t="str">
            <v/>
          </cell>
          <cell r="U333" t="str">
            <v/>
          </cell>
          <cell r="V333" t="str">
            <v/>
          </cell>
          <cell r="W333" t="str">
            <v/>
          </cell>
          <cell r="X333" t="str">
            <v/>
          </cell>
          <cell r="Y333" t="str">
            <v/>
          </cell>
          <cell r="Z333" t="str">
            <v/>
          </cell>
          <cell r="AA333" t="str">
            <v/>
          </cell>
          <cell r="AB333" t="str">
            <v/>
          </cell>
          <cell r="AC333" t="str">
            <v/>
          </cell>
          <cell r="AD333" t="str">
            <v/>
          </cell>
          <cell r="AE333" t="str">
            <v/>
          </cell>
          <cell r="AF333" t="str">
            <v/>
          </cell>
          <cell r="AG333" t="str">
            <v/>
          </cell>
          <cell r="AH333" t="str">
            <v>B0014610</v>
          </cell>
          <cell r="AI333">
            <v>0.02</v>
          </cell>
          <cell r="AJ333" t="str">
            <v>B0015251</v>
          </cell>
          <cell r="AK333">
            <v>1</v>
          </cell>
          <cell r="AL333" t="str">
            <v/>
          </cell>
          <cell r="AM333" t="str">
            <v/>
          </cell>
          <cell r="AN333" t="str">
            <v/>
          </cell>
          <cell r="AO333" t="str">
            <v/>
          </cell>
          <cell r="AP333" t="str">
            <v/>
          </cell>
          <cell r="AQ333" t="str">
            <v/>
          </cell>
          <cell r="AR333" t="str">
            <v/>
          </cell>
          <cell r="AS333" t="str">
            <v/>
          </cell>
          <cell r="AT333" t="str">
            <v/>
          </cell>
          <cell r="AU333" t="str">
            <v/>
          </cell>
          <cell r="AV333" t="str">
            <v/>
          </cell>
          <cell r="AW333" t="str">
            <v/>
          </cell>
          <cell r="AX333" t="str">
            <v/>
          </cell>
          <cell r="AY333" t="str">
            <v/>
          </cell>
          <cell r="AZ333" t="str">
            <v/>
          </cell>
          <cell r="BA333" t="str">
            <v/>
          </cell>
          <cell r="BB333" t="str">
            <v/>
          </cell>
          <cell r="BC333" t="str">
            <v/>
          </cell>
          <cell r="BD333" t="str">
            <v/>
          </cell>
          <cell r="BE333" t="str">
            <v/>
          </cell>
          <cell r="BF333" t="str">
            <v/>
          </cell>
          <cell r="BG333" t="str">
            <v/>
          </cell>
          <cell r="BH333" t="str">
            <v/>
          </cell>
          <cell r="BI333" t="str">
            <v/>
          </cell>
          <cell r="BJ333" t="str">
            <v/>
          </cell>
          <cell r="BK333" t="str">
            <v/>
          </cell>
          <cell r="BL333"/>
          <cell r="BM333"/>
          <cell r="BN333" t="str">
            <v>T0010115</v>
          </cell>
          <cell r="BO333">
            <v>500</v>
          </cell>
          <cell r="BP333" t="str">
            <v/>
          </cell>
          <cell r="BQ333" t="str">
            <v/>
          </cell>
          <cell r="BR333" t="str">
            <v/>
          </cell>
          <cell r="BS333" t="str">
            <v/>
          </cell>
          <cell r="BT333" t="str">
            <v/>
          </cell>
          <cell r="BU333" t="str">
            <v/>
          </cell>
          <cell r="BV333" t="str">
            <v/>
          </cell>
          <cell r="BW333" t="str">
            <v/>
          </cell>
          <cell r="BX333" t="str">
            <v>A0030040</v>
          </cell>
          <cell r="BY333">
            <v>16</v>
          </cell>
          <cell r="BZ333" t="str">
            <v>A0040010</v>
          </cell>
          <cell r="CA333">
            <v>16</v>
          </cell>
          <cell r="CB333" t="str">
            <v/>
          </cell>
          <cell r="CC333" t="str">
            <v/>
          </cell>
          <cell r="CD333" t="str">
            <v/>
          </cell>
          <cell r="CE333" t="str">
            <v/>
          </cell>
          <cell r="CF333" t="str">
            <v/>
          </cell>
          <cell r="CG333" t="str">
            <v/>
          </cell>
          <cell r="CH333" t="str">
            <v/>
          </cell>
          <cell r="CI333" t="str">
            <v/>
          </cell>
          <cell r="CJ333" t="str">
            <v/>
          </cell>
          <cell r="CK333" t="str">
            <v/>
          </cell>
          <cell r="CL333" t="str">
            <v/>
          </cell>
          <cell r="CM333" t="str">
            <v/>
          </cell>
          <cell r="CN333" t="str">
            <v/>
          </cell>
          <cell r="CO333" t="str">
            <v/>
          </cell>
          <cell r="CP333" t="str">
            <v/>
          </cell>
          <cell r="CQ333" t="str">
            <v/>
          </cell>
          <cell r="CR333" t="str">
            <v/>
          </cell>
          <cell r="CS333" t="str">
            <v>Nota 1: Este solo es un Análisis de Precios Unitario de referencia. De ser necesario, se debe ajustar a las particularidades de cada proyecto.
Nota 2: Cuando se trate de Análisis de precios unitarios correspondientes a ítems de la propuesta económica apro</v>
          </cell>
          <cell r="CT333" t="str">
            <v>A</v>
          </cell>
        </row>
        <row r="334">
          <cell r="C334" t="str">
            <v>661,1,2</v>
          </cell>
          <cell r="D334" t="str">
            <v>m</v>
          </cell>
          <cell r="E334" t="str">
            <v xml:space="preserve">TUBERÍA DE CONCRETO REFORZADO, CLASE ___ DE ___ MM DE DIÁMETRO INTERIOR.
(Analisis aplicado para el Suministro, transporte, descargue, alineación, nivelación, instalación de tubería de concreto reforzado clase II de 900mm de diámetro interior, Sello para </v>
          </cell>
          <cell r="F334" t="str">
            <v>HERMENINV</v>
          </cell>
          <cell r="G334">
            <v>0.1</v>
          </cell>
          <cell r="H334" t="str">
            <v>C0010300</v>
          </cell>
          <cell r="I334">
            <v>0.33333333333333331</v>
          </cell>
          <cell r="J334" t="str">
            <v>C0010115</v>
          </cell>
          <cell r="K334">
            <v>0.33333333333333331</v>
          </cell>
          <cell r="L334" t="str">
            <v/>
          </cell>
          <cell r="M334" t="str">
            <v/>
          </cell>
          <cell r="N334" t="str">
            <v/>
          </cell>
          <cell r="O334" t="str">
            <v/>
          </cell>
          <cell r="P334" t="str">
            <v/>
          </cell>
          <cell r="Q334" t="str">
            <v/>
          </cell>
          <cell r="R334" t="str">
            <v/>
          </cell>
          <cell r="S334" t="str">
            <v/>
          </cell>
          <cell r="T334" t="str">
            <v/>
          </cell>
          <cell r="U334" t="str">
            <v/>
          </cell>
          <cell r="V334" t="str">
            <v/>
          </cell>
          <cell r="W334" t="str">
            <v/>
          </cell>
          <cell r="X334" t="str">
            <v/>
          </cell>
          <cell r="Y334" t="str">
            <v/>
          </cell>
          <cell r="Z334" t="str">
            <v/>
          </cell>
          <cell r="AA334" t="str">
            <v/>
          </cell>
          <cell r="AB334" t="str">
            <v/>
          </cell>
          <cell r="AC334" t="str">
            <v/>
          </cell>
          <cell r="AD334" t="str">
            <v/>
          </cell>
          <cell r="AE334" t="str">
            <v/>
          </cell>
          <cell r="AF334" t="str">
            <v/>
          </cell>
          <cell r="AG334" t="str">
            <v/>
          </cell>
          <cell r="AH334" t="str">
            <v>B0014610</v>
          </cell>
          <cell r="AI334">
            <v>0.03</v>
          </cell>
          <cell r="AJ334" t="str">
            <v>B0015250</v>
          </cell>
          <cell r="AK334">
            <v>1</v>
          </cell>
          <cell r="AL334" t="str">
            <v/>
          </cell>
          <cell r="AM334" t="str">
            <v/>
          </cell>
          <cell r="AN334" t="str">
            <v/>
          </cell>
          <cell r="AO334" t="str">
            <v/>
          </cell>
          <cell r="AP334" t="str">
            <v/>
          </cell>
          <cell r="AQ334" t="str">
            <v/>
          </cell>
          <cell r="AR334" t="str">
            <v/>
          </cell>
          <cell r="AS334" t="str">
            <v/>
          </cell>
          <cell r="AT334" t="str">
            <v/>
          </cell>
          <cell r="AU334" t="str">
            <v/>
          </cell>
          <cell r="AV334" t="str">
            <v/>
          </cell>
          <cell r="AW334" t="str">
            <v/>
          </cell>
          <cell r="AX334" t="str">
            <v/>
          </cell>
          <cell r="AY334" t="str">
            <v/>
          </cell>
          <cell r="AZ334" t="str">
            <v/>
          </cell>
          <cell r="BA334" t="str">
            <v/>
          </cell>
          <cell r="BB334" t="str">
            <v/>
          </cell>
          <cell r="BC334" t="str">
            <v/>
          </cell>
          <cell r="BD334" t="str">
            <v/>
          </cell>
          <cell r="BE334" t="str">
            <v/>
          </cell>
          <cell r="BF334" t="str">
            <v/>
          </cell>
          <cell r="BG334" t="str">
            <v/>
          </cell>
          <cell r="BH334" t="str">
            <v/>
          </cell>
          <cell r="BI334" t="str">
            <v/>
          </cell>
          <cell r="BJ334" t="str">
            <v/>
          </cell>
          <cell r="BK334" t="str">
            <v/>
          </cell>
          <cell r="BL334"/>
          <cell r="BM334"/>
          <cell r="BN334" t="str">
            <v>T0010115</v>
          </cell>
          <cell r="BO334">
            <v>916.66666666666674</v>
          </cell>
          <cell r="BP334" t="str">
            <v/>
          </cell>
          <cell r="BQ334" t="str">
            <v/>
          </cell>
          <cell r="BR334" t="str">
            <v/>
          </cell>
          <cell r="BS334" t="str">
            <v/>
          </cell>
          <cell r="BT334" t="str">
            <v/>
          </cell>
          <cell r="BU334" t="str">
            <v/>
          </cell>
          <cell r="BV334" t="str">
            <v/>
          </cell>
          <cell r="BW334" t="str">
            <v/>
          </cell>
          <cell r="BX334" t="str">
            <v>A0030040</v>
          </cell>
          <cell r="BY334">
            <v>16</v>
          </cell>
          <cell r="BZ334" t="str">
            <v>A0040010</v>
          </cell>
          <cell r="CA334">
            <v>16</v>
          </cell>
          <cell r="CB334" t="str">
            <v/>
          </cell>
          <cell r="CC334" t="str">
            <v/>
          </cell>
          <cell r="CD334" t="str">
            <v/>
          </cell>
          <cell r="CE334" t="str">
            <v/>
          </cell>
          <cell r="CF334" t="str">
            <v/>
          </cell>
          <cell r="CG334" t="str">
            <v/>
          </cell>
          <cell r="CH334" t="str">
            <v/>
          </cell>
          <cell r="CI334" t="str">
            <v/>
          </cell>
          <cell r="CJ334" t="str">
            <v/>
          </cell>
          <cell r="CK334" t="str">
            <v/>
          </cell>
          <cell r="CL334" t="str">
            <v/>
          </cell>
          <cell r="CM334" t="str">
            <v/>
          </cell>
          <cell r="CN334" t="str">
            <v/>
          </cell>
          <cell r="CO334" t="str">
            <v/>
          </cell>
          <cell r="CP334" t="str">
            <v/>
          </cell>
          <cell r="CQ334" t="str">
            <v/>
          </cell>
          <cell r="CR334" t="str">
            <v/>
          </cell>
          <cell r="CS334" t="str">
            <v>Nota 1: Este solo es un Análisis de Precios Unitario de referencia. De ser necesario, se debe ajustar a las particularidades de cada proyecto.
Nota 2: Cuando se trate de Análisis de precios unitarios correspondientes a ítems de la propuesta económica apro</v>
          </cell>
          <cell r="CT334" t="str">
            <v>A</v>
          </cell>
        </row>
        <row r="335">
          <cell r="C335" t="str">
            <v>661,1,3</v>
          </cell>
          <cell r="D335" t="str">
            <v>m</v>
          </cell>
          <cell r="E335" t="str">
            <v>TUBERÍA DE CONCRETO REFORZADO CLASE ______  DE _____ MM DE DIAMETRO INTERIOR 
(Analisis aplicado para el Suministro, transporte, descargue, alineación, nivelación, instalación de tubería de concreto reforzado clase III de 900mm de diámetro interior, Sello</v>
          </cell>
          <cell r="F335" t="str">
            <v>HERMENINV</v>
          </cell>
          <cell r="G335">
            <v>0</v>
          </cell>
          <cell r="H335" t="str">
            <v>C0010300</v>
          </cell>
          <cell r="I335">
            <v>0.33333333333333331</v>
          </cell>
          <cell r="J335" t="str">
            <v>C0010115</v>
          </cell>
          <cell r="K335">
            <v>0.33333333333333331</v>
          </cell>
          <cell r="L335" t="str">
            <v/>
          </cell>
          <cell r="M335" t="str">
            <v/>
          </cell>
          <cell r="N335" t="str">
            <v/>
          </cell>
          <cell r="O335" t="str">
            <v/>
          </cell>
          <cell r="P335" t="str">
            <v/>
          </cell>
          <cell r="Q335" t="str">
            <v/>
          </cell>
          <cell r="R335" t="str">
            <v/>
          </cell>
          <cell r="S335" t="str">
            <v/>
          </cell>
          <cell r="T335" t="str">
            <v/>
          </cell>
          <cell r="U335" t="str">
            <v/>
          </cell>
          <cell r="V335" t="str">
            <v/>
          </cell>
          <cell r="W335" t="str">
            <v/>
          </cell>
          <cell r="X335" t="str">
            <v/>
          </cell>
          <cell r="Y335" t="str">
            <v/>
          </cell>
          <cell r="Z335" t="str">
            <v/>
          </cell>
          <cell r="AA335" t="str">
            <v/>
          </cell>
          <cell r="AB335" t="str">
            <v/>
          </cell>
          <cell r="AC335" t="str">
            <v/>
          </cell>
          <cell r="AD335" t="str">
            <v/>
          </cell>
          <cell r="AE335" t="str">
            <v/>
          </cell>
          <cell r="AF335" t="str">
            <v/>
          </cell>
          <cell r="AG335" t="str">
            <v/>
          </cell>
          <cell r="AH335" t="str">
            <v>B0014610</v>
          </cell>
          <cell r="AI335">
            <v>0.03</v>
          </cell>
          <cell r="AJ335" t="str">
            <v>B0015240</v>
          </cell>
          <cell r="AK335">
            <v>1</v>
          </cell>
          <cell r="AL335" t="str">
            <v/>
          </cell>
          <cell r="AM335" t="str">
            <v/>
          </cell>
          <cell r="AN335" t="str">
            <v/>
          </cell>
          <cell r="AO335" t="str">
            <v/>
          </cell>
          <cell r="AP335" t="str">
            <v/>
          </cell>
          <cell r="AQ335" t="str">
            <v/>
          </cell>
          <cell r="AR335" t="str">
            <v/>
          </cell>
          <cell r="AS335" t="str">
            <v/>
          </cell>
          <cell r="AT335" t="str">
            <v/>
          </cell>
          <cell r="AU335" t="str">
            <v/>
          </cell>
          <cell r="AV335" t="str">
            <v/>
          </cell>
          <cell r="AW335" t="str">
            <v/>
          </cell>
          <cell r="AX335" t="str">
            <v/>
          </cell>
          <cell r="AY335" t="str">
            <v/>
          </cell>
          <cell r="AZ335" t="str">
            <v/>
          </cell>
          <cell r="BA335" t="str">
            <v/>
          </cell>
          <cell r="BB335" t="str">
            <v/>
          </cell>
          <cell r="BC335" t="str">
            <v/>
          </cell>
          <cell r="BD335" t="str">
            <v/>
          </cell>
          <cell r="BE335" t="str">
            <v/>
          </cell>
          <cell r="BF335" t="str">
            <v/>
          </cell>
          <cell r="BG335" t="str">
            <v/>
          </cell>
          <cell r="BH335" t="str">
            <v/>
          </cell>
          <cell r="BI335" t="str">
            <v/>
          </cell>
          <cell r="BJ335" t="str">
            <v/>
          </cell>
          <cell r="BK335" t="str">
            <v/>
          </cell>
          <cell r="BL335"/>
          <cell r="BM335"/>
          <cell r="BN335" t="str">
            <v>T0010115</v>
          </cell>
          <cell r="BO335">
            <v>916.66666666666674</v>
          </cell>
          <cell r="BP335" t="str">
            <v/>
          </cell>
          <cell r="BQ335" t="str">
            <v/>
          </cell>
          <cell r="BR335" t="str">
            <v/>
          </cell>
          <cell r="BS335" t="str">
            <v/>
          </cell>
          <cell r="BT335" t="str">
            <v/>
          </cell>
          <cell r="BU335" t="str">
            <v/>
          </cell>
          <cell r="BV335" t="str">
            <v/>
          </cell>
          <cell r="BW335" t="str">
            <v/>
          </cell>
          <cell r="BX335" t="str">
            <v>A0030040</v>
          </cell>
          <cell r="BY335">
            <v>16</v>
          </cell>
          <cell r="BZ335" t="str">
            <v>A0040010</v>
          </cell>
          <cell r="CA335">
            <v>16</v>
          </cell>
          <cell r="CB335" t="str">
            <v/>
          </cell>
          <cell r="CC335" t="str">
            <v/>
          </cell>
          <cell r="CD335" t="str">
            <v/>
          </cell>
          <cell r="CE335" t="str">
            <v/>
          </cell>
          <cell r="CF335" t="str">
            <v/>
          </cell>
          <cell r="CG335" t="str">
            <v/>
          </cell>
          <cell r="CH335" t="str">
            <v/>
          </cell>
          <cell r="CI335" t="str">
            <v/>
          </cell>
          <cell r="CJ335" t="str">
            <v/>
          </cell>
          <cell r="CK335" t="str">
            <v/>
          </cell>
          <cell r="CL335" t="str">
            <v/>
          </cell>
          <cell r="CM335" t="str">
            <v/>
          </cell>
          <cell r="CN335" t="str">
            <v/>
          </cell>
          <cell r="CO335" t="str">
            <v/>
          </cell>
          <cell r="CP335" t="str">
            <v/>
          </cell>
          <cell r="CQ335" t="str">
            <v/>
          </cell>
          <cell r="CR335" t="str">
            <v/>
          </cell>
          <cell r="CS335" t="str">
            <v>Nota 1: Este solo es un Análisis de Precios Unitario de referencia. De ser necesario, se debe ajustar a las particularidades de cada proyecto.
Nota 2: Cuando se trate de Análisis de precios unitarios correspondientes a ítems de la propuesta económica apro</v>
          </cell>
          <cell r="CT335" t="str">
            <v>A</v>
          </cell>
        </row>
        <row r="336">
          <cell r="C336" t="str">
            <v>662,1</v>
          </cell>
          <cell r="D336" t="str">
            <v>m</v>
          </cell>
          <cell r="E336" t="str">
            <v>TUBERÍA CORRUGADA DE ACERO GALVANIZADO, DE LÁMINA CALIBRE _____ Y DIÁMETRO NOMINAL ______ (mm)
(Analisis aplicado para el Suministro, transporte, descargue e instalación en obra de tubería corrugada de acero galvanizado, de lámina calibre 12, diámetro nom</v>
          </cell>
          <cell r="F336" t="str">
            <v>HERMENINV</v>
          </cell>
          <cell r="G336">
            <v>0.1</v>
          </cell>
          <cell r="H336" t="str">
            <v>C0010300</v>
          </cell>
          <cell r="I336">
            <v>0.66666666666666663</v>
          </cell>
          <cell r="J336" t="str">
            <v>C0010115</v>
          </cell>
          <cell r="K336">
            <v>0.66666666666666663</v>
          </cell>
          <cell r="L336" t="str">
            <v/>
          </cell>
          <cell r="M336" t="str">
            <v/>
          </cell>
          <cell r="N336" t="str">
            <v/>
          </cell>
          <cell r="O336" t="str">
            <v/>
          </cell>
          <cell r="P336" t="str">
            <v/>
          </cell>
          <cell r="Q336" t="str">
            <v/>
          </cell>
          <cell r="R336" t="str">
            <v/>
          </cell>
          <cell r="S336" t="str">
            <v/>
          </cell>
          <cell r="T336" t="str">
            <v/>
          </cell>
          <cell r="U336" t="str">
            <v/>
          </cell>
          <cell r="V336" t="str">
            <v/>
          </cell>
          <cell r="W336" t="str">
            <v/>
          </cell>
          <cell r="X336" t="str">
            <v/>
          </cell>
          <cell r="Y336" t="str">
            <v/>
          </cell>
          <cell r="Z336" t="str">
            <v/>
          </cell>
          <cell r="AA336" t="str">
            <v/>
          </cell>
          <cell r="AB336" t="str">
            <v/>
          </cell>
          <cell r="AC336" t="str">
            <v/>
          </cell>
          <cell r="AD336" t="str">
            <v/>
          </cell>
          <cell r="AE336" t="str">
            <v/>
          </cell>
          <cell r="AF336" t="str">
            <v/>
          </cell>
          <cell r="AG336" t="str">
            <v/>
          </cell>
          <cell r="AH336" t="str">
            <v>B0015300</v>
          </cell>
          <cell r="AI336">
            <v>1</v>
          </cell>
          <cell r="AJ336" t="str">
            <v/>
          </cell>
          <cell r="AK336" t="str">
            <v/>
          </cell>
          <cell r="AL336" t="str">
            <v/>
          </cell>
          <cell r="AM336" t="str">
            <v/>
          </cell>
          <cell r="AN336" t="str">
            <v/>
          </cell>
          <cell r="AO336" t="str">
            <v/>
          </cell>
          <cell r="AP336" t="str">
            <v/>
          </cell>
          <cell r="AQ336" t="str">
            <v/>
          </cell>
          <cell r="AR336" t="str">
            <v/>
          </cell>
          <cell r="AS336" t="str">
            <v/>
          </cell>
          <cell r="AT336" t="str">
            <v/>
          </cell>
          <cell r="AU336" t="str">
            <v/>
          </cell>
          <cell r="AV336" t="str">
            <v/>
          </cell>
          <cell r="AW336" t="str">
            <v/>
          </cell>
          <cell r="AX336" t="str">
            <v/>
          </cell>
          <cell r="AY336" t="str">
            <v/>
          </cell>
          <cell r="AZ336" t="str">
            <v/>
          </cell>
          <cell r="BA336" t="str">
            <v/>
          </cell>
          <cell r="BB336" t="str">
            <v/>
          </cell>
          <cell r="BC336" t="str">
            <v/>
          </cell>
          <cell r="BD336" t="str">
            <v/>
          </cell>
          <cell r="BE336" t="str">
            <v/>
          </cell>
          <cell r="BF336" t="str">
            <v/>
          </cell>
          <cell r="BG336" t="str">
            <v/>
          </cell>
          <cell r="BH336" t="str">
            <v/>
          </cell>
          <cell r="BI336" t="str">
            <v/>
          </cell>
          <cell r="BJ336" t="str">
            <v/>
          </cell>
          <cell r="BK336" t="str">
            <v/>
          </cell>
          <cell r="BL336"/>
          <cell r="BM336"/>
          <cell r="BN336" t="str">
            <v>T0010114</v>
          </cell>
          <cell r="BO336">
            <v>53</v>
          </cell>
          <cell r="BP336" t="str">
            <v/>
          </cell>
          <cell r="BQ336" t="str">
            <v/>
          </cell>
          <cell r="BR336" t="str">
            <v/>
          </cell>
          <cell r="BS336" t="str">
            <v/>
          </cell>
          <cell r="BT336" t="str">
            <v/>
          </cell>
          <cell r="BU336" t="str">
            <v/>
          </cell>
          <cell r="BV336" t="str">
            <v/>
          </cell>
          <cell r="BW336" t="str">
            <v/>
          </cell>
          <cell r="BX336" t="str">
            <v>A0030040</v>
          </cell>
          <cell r="BY336">
            <v>12</v>
          </cell>
          <cell r="BZ336" t="str">
            <v>A0040010</v>
          </cell>
          <cell r="CA336">
            <v>12</v>
          </cell>
          <cell r="CB336" t="str">
            <v/>
          </cell>
          <cell r="CC336" t="str">
            <v/>
          </cell>
          <cell r="CD336" t="str">
            <v/>
          </cell>
          <cell r="CE336" t="str">
            <v/>
          </cell>
          <cell r="CF336" t="str">
            <v/>
          </cell>
          <cell r="CG336" t="str">
            <v/>
          </cell>
          <cell r="CH336" t="str">
            <v/>
          </cell>
          <cell r="CI336" t="str">
            <v/>
          </cell>
          <cell r="CJ336" t="str">
            <v/>
          </cell>
          <cell r="CK336" t="str">
            <v/>
          </cell>
          <cell r="CL336" t="str">
            <v/>
          </cell>
          <cell r="CM336" t="str">
            <v/>
          </cell>
          <cell r="CN336" t="str">
            <v/>
          </cell>
          <cell r="CO336" t="str">
            <v/>
          </cell>
          <cell r="CP336" t="str">
            <v/>
          </cell>
          <cell r="CQ336" t="str">
            <v/>
          </cell>
          <cell r="CR336" t="str">
            <v/>
          </cell>
          <cell r="CS336" t="str">
            <v>Nota 1: Este solo es un Análisis de Precios Unitario de referencia. De ser necesario, se debe ajustar a las particularidades de cada proyecto.
Nota 2: Cuando se trate de Análisis de precios unitarios correspondientes a ítems de la propuesta económica apro</v>
          </cell>
          <cell r="CT336" t="str">
            <v>A</v>
          </cell>
        </row>
        <row r="337">
          <cell r="C337" t="str">
            <v>662,1,1</v>
          </cell>
          <cell r="D337" t="str">
            <v>m</v>
          </cell>
          <cell r="E337" t="str">
            <v>TUBERÍA CORRUGADA DE ACERO GALVANIZADO, DE LÁMINA CALIBRE _____ Y DIÁMETRO NOMINAL ______ (mm)
(Analisis aplicado para el Suministro, transporte, descargue e instalación en obra de tubería corrugada de acero galvanizado, de lámina calibre 12, diámetro nom</v>
          </cell>
          <cell r="F337" t="str">
            <v>HERMENINV</v>
          </cell>
          <cell r="G337">
            <v>0.1</v>
          </cell>
          <cell r="H337" t="str">
            <v>C0010300</v>
          </cell>
          <cell r="I337">
            <v>0.66666666666666663</v>
          </cell>
          <cell r="J337" t="str">
            <v>C0010115</v>
          </cell>
          <cell r="K337">
            <v>0.66666666666666663</v>
          </cell>
          <cell r="L337" t="str">
            <v/>
          </cell>
          <cell r="M337" t="str">
            <v/>
          </cell>
          <cell r="N337" t="str">
            <v/>
          </cell>
          <cell r="O337" t="str">
            <v/>
          </cell>
          <cell r="P337" t="str">
            <v/>
          </cell>
          <cell r="Q337" t="str">
            <v/>
          </cell>
          <cell r="R337" t="str">
            <v/>
          </cell>
          <cell r="S337" t="str">
            <v/>
          </cell>
          <cell r="T337" t="str">
            <v/>
          </cell>
          <cell r="U337" t="str">
            <v/>
          </cell>
          <cell r="V337" t="str">
            <v/>
          </cell>
          <cell r="W337" t="str">
            <v/>
          </cell>
          <cell r="X337" t="str">
            <v/>
          </cell>
          <cell r="Y337" t="str">
            <v/>
          </cell>
          <cell r="Z337" t="str">
            <v/>
          </cell>
          <cell r="AA337" t="str">
            <v/>
          </cell>
          <cell r="AB337" t="str">
            <v/>
          </cell>
          <cell r="AC337" t="str">
            <v/>
          </cell>
          <cell r="AD337" t="str">
            <v/>
          </cell>
          <cell r="AE337" t="str">
            <v/>
          </cell>
          <cell r="AF337" t="str">
            <v/>
          </cell>
          <cell r="AG337" t="str">
            <v/>
          </cell>
          <cell r="AH337" t="str">
            <v>B0033155</v>
          </cell>
          <cell r="AI337">
            <v>1</v>
          </cell>
          <cell r="AJ337" t="str">
            <v/>
          </cell>
          <cell r="AK337" t="str">
            <v/>
          </cell>
          <cell r="AL337" t="str">
            <v/>
          </cell>
          <cell r="AM337" t="str">
            <v/>
          </cell>
          <cell r="AN337" t="str">
            <v/>
          </cell>
          <cell r="AO337" t="str">
            <v/>
          </cell>
          <cell r="AP337" t="str">
            <v/>
          </cell>
          <cell r="AQ337" t="str">
            <v/>
          </cell>
          <cell r="AR337" t="str">
            <v/>
          </cell>
          <cell r="AS337" t="str">
            <v/>
          </cell>
          <cell r="AT337" t="str">
            <v/>
          </cell>
          <cell r="AU337" t="str">
            <v/>
          </cell>
          <cell r="AV337" t="str">
            <v/>
          </cell>
          <cell r="AW337" t="str">
            <v/>
          </cell>
          <cell r="AX337" t="str">
            <v/>
          </cell>
          <cell r="AY337" t="str">
            <v/>
          </cell>
          <cell r="AZ337" t="str">
            <v/>
          </cell>
          <cell r="BA337" t="str">
            <v/>
          </cell>
          <cell r="BB337" t="str">
            <v/>
          </cell>
          <cell r="BC337" t="str">
            <v/>
          </cell>
          <cell r="BD337" t="str">
            <v/>
          </cell>
          <cell r="BE337" t="str">
            <v/>
          </cell>
          <cell r="BF337" t="str">
            <v/>
          </cell>
          <cell r="BG337" t="str">
            <v/>
          </cell>
          <cell r="BH337" t="str">
            <v/>
          </cell>
          <cell r="BI337" t="str">
            <v/>
          </cell>
          <cell r="BJ337" t="str">
            <v/>
          </cell>
          <cell r="BK337" t="str">
            <v/>
          </cell>
          <cell r="BL337"/>
          <cell r="BM337"/>
          <cell r="BN337" t="str">
            <v>T0010114</v>
          </cell>
          <cell r="BO337">
            <v>53</v>
          </cell>
          <cell r="BP337" t="str">
            <v/>
          </cell>
          <cell r="BQ337" t="str">
            <v/>
          </cell>
          <cell r="BR337" t="str">
            <v/>
          </cell>
          <cell r="BS337" t="str">
            <v/>
          </cell>
          <cell r="BT337" t="str">
            <v/>
          </cell>
          <cell r="BU337" t="str">
            <v/>
          </cell>
          <cell r="BV337" t="str">
            <v/>
          </cell>
          <cell r="BW337" t="str">
            <v/>
          </cell>
          <cell r="BX337" t="str">
            <v>A0030040</v>
          </cell>
          <cell r="BY337">
            <v>12</v>
          </cell>
          <cell r="BZ337" t="str">
            <v>A0040010</v>
          </cell>
          <cell r="CA337">
            <v>12</v>
          </cell>
          <cell r="CB337" t="str">
            <v/>
          </cell>
          <cell r="CC337" t="str">
            <v/>
          </cell>
          <cell r="CD337" t="str">
            <v/>
          </cell>
          <cell r="CE337" t="str">
            <v/>
          </cell>
          <cell r="CF337" t="str">
            <v/>
          </cell>
          <cell r="CG337" t="str">
            <v/>
          </cell>
          <cell r="CH337" t="str">
            <v/>
          </cell>
          <cell r="CI337" t="str">
            <v/>
          </cell>
          <cell r="CJ337" t="str">
            <v/>
          </cell>
          <cell r="CK337" t="str">
            <v/>
          </cell>
          <cell r="CL337" t="str">
            <v/>
          </cell>
          <cell r="CM337" t="str">
            <v/>
          </cell>
          <cell r="CN337" t="str">
            <v/>
          </cell>
          <cell r="CO337" t="str">
            <v/>
          </cell>
          <cell r="CP337" t="str">
            <v/>
          </cell>
          <cell r="CQ337" t="str">
            <v/>
          </cell>
          <cell r="CR337" t="str">
            <v/>
          </cell>
          <cell r="CS337" t="str">
            <v>Nota 1: Este solo es un Análisis de Precios Unitario de referencia. De ser necesario, se debe ajustar a las particularidades de cada proyecto.
Nota 2: Cuando se trate de Análisis de precios unitarios correspondientes a ítems de la propuesta económica apro</v>
          </cell>
          <cell r="CT337" t="str">
            <v>A</v>
          </cell>
        </row>
        <row r="338">
          <cell r="C338" t="str">
            <v>662,1,2</v>
          </cell>
          <cell r="D338" t="str">
            <v>m</v>
          </cell>
          <cell r="E338" t="str">
            <v>SUELO DE SUBRASANTE ESTABILIZADA CON CAL 
(Analisis aplicado para mezcla in situ de suelo existente con cal hidratada (4-6 % en peso seco del suelo). Incluye cargue, equipos de mezcla, compactación y riego.)
(No incluye suministro de la Cal)</v>
          </cell>
          <cell r="F338" t="str">
            <v>HERMENINV</v>
          </cell>
          <cell r="G338">
            <v>0.1</v>
          </cell>
          <cell r="H338" t="str">
            <v>C0010300</v>
          </cell>
          <cell r="I338">
            <v>0.66666666666666663</v>
          </cell>
          <cell r="J338" t="str">
            <v>C0010115</v>
          </cell>
          <cell r="K338">
            <v>0.66666666666666663</v>
          </cell>
          <cell r="L338"/>
          <cell r="M338"/>
          <cell r="N338"/>
          <cell r="O338"/>
          <cell r="P338"/>
          <cell r="Q338"/>
          <cell r="R338"/>
          <cell r="S338"/>
          <cell r="T338"/>
          <cell r="U338"/>
          <cell r="V338"/>
          <cell r="W338"/>
          <cell r="X338"/>
          <cell r="Y338"/>
          <cell r="Z338"/>
          <cell r="AA338"/>
          <cell r="AB338"/>
          <cell r="AC338"/>
          <cell r="AD338"/>
          <cell r="AE338"/>
          <cell r="AF338"/>
          <cell r="AG338"/>
          <cell r="AH338" t="str">
            <v>B0033156</v>
          </cell>
          <cell r="AI338">
            <v>1</v>
          </cell>
          <cell r="AJ338"/>
          <cell r="AK338"/>
          <cell r="AL338"/>
          <cell r="AM338"/>
          <cell r="AN338"/>
          <cell r="AO338"/>
          <cell r="AP338"/>
          <cell r="AQ338"/>
          <cell r="AR338"/>
          <cell r="AS338"/>
          <cell r="AT338"/>
          <cell r="AU338"/>
          <cell r="AV338"/>
          <cell r="AW338"/>
          <cell r="AX338"/>
          <cell r="AY338"/>
          <cell r="AZ338"/>
          <cell r="BA338"/>
          <cell r="BB338"/>
          <cell r="BC338"/>
          <cell r="BD338"/>
          <cell r="BE338"/>
          <cell r="BF338"/>
          <cell r="BG338"/>
          <cell r="BH338"/>
          <cell r="BI338"/>
          <cell r="BJ338"/>
          <cell r="BK338"/>
          <cell r="BL338"/>
          <cell r="BM338"/>
          <cell r="BN338" t="str">
            <v>T0010114</v>
          </cell>
          <cell r="BO338">
            <v>53</v>
          </cell>
          <cell r="BP338"/>
          <cell r="BQ338"/>
          <cell r="BR338"/>
          <cell r="BS338"/>
          <cell r="BT338"/>
          <cell r="BU338"/>
          <cell r="BV338"/>
          <cell r="BW338"/>
          <cell r="BX338" t="str">
            <v>A0030040</v>
          </cell>
          <cell r="BY338">
            <v>12</v>
          </cell>
          <cell r="BZ338" t="str">
            <v>A0040010</v>
          </cell>
          <cell r="CA338">
            <v>12</v>
          </cell>
          <cell r="CB338"/>
          <cell r="CC338"/>
          <cell r="CD338"/>
          <cell r="CE338"/>
          <cell r="CF338"/>
          <cell r="CG338"/>
          <cell r="CH338"/>
          <cell r="CI338"/>
          <cell r="CJ338"/>
          <cell r="CK338"/>
          <cell r="CL338"/>
          <cell r="CM338"/>
          <cell r="CN338"/>
          <cell r="CO338"/>
          <cell r="CP338"/>
          <cell r="CQ338"/>
          <cell r="CR338" t="str">
            <v>Las cantidades de acero de refuerzo deben estimarse con base en el diseño realizado para el proyecto de construcción. Verificar si la cantidad de acero establecida en el presente APU corresponde con la calculada</v>
          </cell>
          <cell r="CS338" t="str">
            <v>Nota 1: Este solo es un Análisis de Precios Unitario de referencia. De ser necesario, se debe ajustar a las particularidades de cada proyecto.
Nota 2: Cuando se trate de Análisis de precios unitarios correspondientes a ítems de la propuesta económica apro</v>
          </cell>
          <cell r="CT338" t="str">
            <v>A</v>
          </cell>
        </row>
        <row r="339">
          <cell r="C339" t="str">
            <v>662,1,3</v>
          </cell>
          <cell r="D339" t="str">
            <v>m</v>
          </cell>
          <cell r="E339" t="str">
            <v>TUBERÍA CORRUGADA DE ACERO GALVANIZADO, DE LÁMINA CALIBRE _____ Y DIÁMETRO NOMINAL ______ (mm)
(Analisis aplicado para el Suministro, transporte, descargue e instalación en obra de tubería corrugada de acero galvanizado, de lámina calibre 10, diámetro nom</v>
          </cell>
          <cell r="F339" t="str">
            <v>HERMENINV</v>
          </cell>
          <cell r="G339">
            <v>0.1</v>
          </cell>
          <cell r="H339" t="str">
            <v>C0010300</v>
          </cell>
          <cell r="I339">
            <v>0.66666666666666663</v>
          </cell>
          <cell r="J339" t="str">
            <v>C0010115</v>
          </cell>
          <cell r="K339">
            <v>0.66666666666666663</v>
          </cell>
          <cell r="L339" t="str">
            <v/>
          </cell>
          <cell r="M339" t="str">
            <v/>
          </cell>
          <cell r="N339" t="str">
            <v/>
          </cell>
          <cell r="O339" t="str">
            <v/>
          </cell>
          <cell r="P339" t="str">
            <v/>
          </cell>
          <cell r="Q339" t="str">
            <v/>
          </cell>
          <cell r="R339" t="str">
            <v/>
          </cell>
          <cell r="S339" t="str">
            <v/>
          </cell>
          <cell r="T339" t="str">
            <v/>
          </cell>
          <cell r="U339" t="str">
            <v/>
          </cell>
          <cell r="V339" t="str">
            <v/>
          </cell>
          <cell r="W339" t="str">
            <v/>
          </cell>
          <cell r="X339" t="str">
            <v/>
          </cell>
          <cell r="Y339" t="str">
            <v/>
          </cell>
          <cell r="Z339" t="str">
            <v/>
          </cell>
          <cell r="AA339" t="str">
            <v/>
          </cell>
          <cell r="AB339" t="str">
            <v/>
          </cell>
          <cell r="AC339" t="str">
            <v/>
          </cell>
          <cell r="AD339" t="str">
            <v/>
          </cell>
          <cell r="AE339" t="str">
            <v/>
          </cell>
          <cell r="AF339" t="str">
            <v/>
          </cell>
          <cell r="AG339" t="str">
            <v/>
          </cell>
          <cell r="AH339" t="str">
            <v>B0033157</v>
          </cell>
          <cell r="AI339">
            <v>1</v>
          </cell>
          <cell r="AJ339" t="str">
            <v/>
          </cell>
          <cell r="AK339" t="str">
            <v/>
          </cell>
          <cell r="AL339" t="str">
            <v/>
          </cell>
          <cell r="AM339" t="str">
            <v/>
          </cell>
          <cell r="AN339" t="str">
            <v/>
          </cell>
          <cell r="AO339" t="str">
            <v/>
          </cell>
          <cell r="AP339" t="str">
            <v/>
          </cell>
          <cell r="AQ339" t="str">
            <v/>
          </cell>
          <cell r="AR339" t="str">
            <v/>
          </cell>
          <cell r="AS339" t="str">
            <v/>
          </cell>
          <cell r="AT339" t="str">
            <v/>
          </cell>
          <cell r="AU339" t="str">
            <v/>
          </cell>
          <cell r="AV339" t="str">
            <v/>
          </cell>
          <cell r="AW339" t="str">
            <v/>
          </cell>
          <cell r="AX339" t="str">
            <v/>
          </cell>
          <cell r="AY339" t="str">
            <v/>
          </cell>
          <cell r="AZ339" t="str">
            <v/>
          </cell>
          <cell r="BA339" t="str">
            <v/>
          </cell>
          <cell r="BB339" t="str">
            <v/>
          </cell>
          <cell r="BC339" t="str">
            <v/>
          </cell>
          <cell r="BD339" t="str">
            <v/>
          </cell>
          <cell r="BE339" t="str">
            <v/>
          </cell>
          <cell r="BF339" t="str">
            <v/>
          </cell>
          <cell r="BG339" t="str">
            <v/>
          </cell>
          <cell r="BH339" t="str">
            <v/>
          </cell>
          <cell r="BI339" t="str">
            <v/>
          </cell>
          <cell r="BJ339" t="str">
            <v/>
          </cell>
          <cell r="BK339" t="str">
            <v/>
          </cell>
          <cell r="BL339"/>
          <cell r="BM339"/>
          <cell r="BN339" t="str">
            <v>T0010114</v>
          </cell>
          <cell r="BO339">
            <v>53</v>
          </cell>
          <cell r="BP339" t="str">
            <v/>
          </cell>
          <cell r="BQ339" t="str">
            <v/>
          </cell>
          <cell r="BR339" t="str">
            <v/>
          </cell>
          <cell r="BS339" t="str">
            <v/>
          </cell>
          <cell r="BT339" t="str">
            <v/>
          </cell>
          <cell r="BU339" t="str">
            <v/>
          </cell>
          <cell r="BV339" t="str">
            <v/>
          </cell>
          <cell r="BW339" t="str">
            <v/>
          </cell>
          <cell r="BX339" t="str">
            <v>A0030040</v>
          </cell>
          <cell r="BY339">
            <v>12</v>
          </cell>
          <cell r="BZ339" t="str">
            <v>A0040010</v>
          </cell>
          <cell r="CA339">
            <v>12</v>
          </cell>
          <cell r="CB339" t="str">
            <v/>
          </cell>
          <cell r="CC339" t="str">
            <v/>
          </cell>
          <cell r="CD339" t="str">
            <v/>
          </cell>
          <cell r="CE339" t="str">
            <v/>
          </cell>
          <cell r="CF339" t="str">
            <v/>
          </cell>
          <cell r="CG339" t="str">
            <v/>
          </cell>
          <cell r="CH339" t="str">
            <v/>
          </cell>
          <cell r="CI339" t="str">
            <v/>
          </cell>
          <cell r="CJ339" t="str">
            <v/>
          </cell>
          <cell r="CK339" t="str">
            <v/>
          </cell>
          <cell r="CL339" t="str">
            <v/>
          </cell>
          <cell r="CM339" t="str">
            <v/>
          </cell>
          <cell r="CN339" t="str">
            <v/>
          </cell>
          <cell r="CO339" t="str">
            <v/>
          </cell>
          <cell r="CP339" t="str">
            <v/>
          </cell>
          <cell r="CQ339" t="str">
            <v/>
          </cell>
          <cell r="CR339" t="str">
            <v>Nota 1: Las cantidades de acero de refuerzo deben estimarse con base en el diseño realizado para el proyecto de construcción. Verificar si la cantidad de acero establecida en el presente APU corresponde con la calculada para el proyecto de construcción.</v>
          </cell>
          <cell r="CS339" t="str">
            <v>Nota 1: Este solo es un Análisis de Precios Unitario de referencia. De ser necesario, se debe ajustar a las particularidades de cada proyecto.
Nota 2: Cuando se trate de Análisis de precios unitarios correspondientes a ítems de la propuesta económica apro</v>
          </cell>
          <cell r="CT339" t="str">
            <v>A</v>
          </cell>
        </row>
        <row r="340">
          <cell r="C340" t="str">
            <v>662,1,4</v>
          </cell>
          <cell r="D340" t="str">
            <v>m</v>
          </cell>
          <cell r="E340" t="str">
            <v>TUBERÍA CORRUGADA DE ACERO GALVANIZADO, DE LÁMINA CALIBRE _____ Y DIÁMETRO NOMINAL ______ (mm)
(Analisis aplicado para el Suministro, transporte, descargue e instalación en obra de tubería corrugada de acero galvanizado, de lámina calibre 7, diámetro nomi</v>
          </cell>
          <cell r="F340" t="str">
            <v>HERMENINV</v>
          </cell>
          <cell r="G340">
            <v>0.1</v>
          </cell>
          <cell r="H340" t="str">
            <v>C0010300</v>
          </cell>
          <cell r="I340">
            <v>0.66666666666666663</v>
          </cell>
          <cell r="J340" t="str">
            <v>C0010115</v>
          </cell>
          <cell r="K340">
            <v>0.66666666666666663</v>
          </cell>
          <cell r="L340" t="str">
            <v/>
          </cell>
          <cell r="M340" t="str">
            <v/>
          </cell>
          <cell r="N340" t="str">
            <v/>
          </cell>
          <cell r="O340" t="str">
            <v/>
          </cell>
          <cell r="P340" t="str">
            <v/>
          </cell>
          <cell r="Q340" t="str">
            <v/>
          </cell>
          <cell r="R340" t="str">
            <v/>
          </cell>
          <cell r="S340" t="str">
            <v/>
          </cell>
          <cell r="T340" t="str">
            <v/>
          </cell>
          <cell r="U340" t="str">
            <v/>
          </cell>
          <cell r="V340" t="str">
            <v/>
          </cell>
          <cell r="W340" t="str">
            <v/>
          </cell>
          <cell r="X340" t="str">
            <v/>
          </cell>
          <cell r="Y340" t="str">
            <v/>
          </cell>
          <cell r="Z340" t="str">
            <v/>
          </cell>
          <cell r="AA340" t="str">
            <v/>
          </cell>
          <cell r="AB340" t="str">
            <v/>
          </cell>
          <cell r="AC340" t="str">
            <v/>
          </cell>
          <cell r="AD340" t="str">
            <v/>
          </cell>
          <cell r="AE340" t="str">
            <v/>
          </cell>
          <cell r="AF340" t="str">
            <v/>
          </cell>
          <cell r="AG340" t="str">
            <v/>
          </cell>
          <cell r="AH340" t="str">
            <v>B0033158</v>
          </cell>
          <cell r="AI340">
            <v>1</v>
          </cell>
          <cell r="AJ340" t="str">
            <v/>
          </cell>
          <cell r="AK340" t="str">
            <v/>
          </cell>
          <cell r="AL340" t="str">
            <v/>
          </cell>
          <cell r="AM340" t="str">
            <v/>
          </cell>
          <cell r="AN340" t="str">
            <v/>
          </cell>
          <cell r="AO340" t="str">
            <v/>
          </cell>
          <cell r="AP340" t="str">
            <v/>
          </cell>
          <cell r="AQ340" t="str">
            <v/>
          </cell>
          <cell r="AR340" t="str">
            <v/>
          </cell>
          <cell r="AS340" t="str">
            <v/>
          </cell>
          <cell r="AT340" t="str">
            <v/>
          </cell>
          <cell r="AU340" t="str">
            <v/>
          </cell>
          <cell r="AV340" t="str">
            <v/>
          </cell>
          <cell r="AW340" t="str">
            <v/>
          </cell>
          <cell r="AX340" t="str">
            <v/>
          </cell>
          <cell r="AY340" t="str">
            <v/>
          </cell>
          <cell r="AZ340" t="str">
            <v/>
          </cell>
          <cell r="BA340" t="str">
            <v/>
          </cell>
          <cell r="BB340" t="str">
            <v/>
          </cell>
          <cell r="BC340" t="str">
            <v/>
          </cell>
          <cell r="BD340" t="str">
            <v/>
          </cell>
          <cell r="BE340" t="str">
            <v/>
          </cell>
          <cell r="BF340" t="str">
            <v/>
          </cell>
          <cell r="BG340" t="str">
            <v/>
          </cell>
          <cell r="BH340" t="str">
            <v/>
          </cell>
          <cell r="BI340" t="str">
            <v/>
          </cell>
          <cell r="BJ340" t="str">
            <v/>
          </cell>
          <cell r="BK340" t="str">
            <v/>
          </cell>
          <cell r="BL340"/>
          <cell r="BM340"/>
          <cell r="BN340" t="str">
            <v>T0010114</v>
          </cell>
          <cell r="BO340">
            <v>53</v>
          </cell>
          <cell r="BP340" t="str">
            <v/>
          </cell>
          <cell r="BQ340" t="str">
            <v/>
          </cell>
          <cell r="BR340" t="str">
            <v/>
          </cell>
          <cell r="BS340" t="str">
            <v/>
          </cell>
          <cell r="BT340" t="str">
            <v/>
          </cell>
          <cell r="BU340" t="str">
            <v/>
          </cell>
          <cell r="BV340" t="str">
            <v/>
          </cell>
          <cell r="BW340" t="str">
            <v/>
          </cell>
          <cell r="BX340" t="str">
            <v>A0030040</v>
          </cell>
          <cell r="BY340">
            <v>12</v>
          </cell>
          <cell r="BZ340" t="str">
            <v>A0040010</v>
          </cell>
          <cell r="CA340">
            <v>12</v>
          </cell>
          <cell r="CB340" t="str">
            <v/>
          </cell>
          <cell r="CC340" t="str">
            <v/>
          </cell>
          <cell r="CD340" t="str">
            <v/>
          </cell>
          <cell r="CE340" t="str">
            <v/>
          </cell>
          <cell r="CF340" t="str">
            <v/>
          </cell>
          <cell r="CG340" t="str">
            <v/>
          </cell>
          <cell r="CH340" t="str">
            <v/>
          </cell>
          <cell r="CI340" t="str">
            <v/>
          </cell>
          <cell r="CJ340" t="str">
            <v/>
          </cell>
          <cell r="CK340" t="str">
            <v/>
          </cell>
          <cell r="CL340" t="str">
            <v/>
          </cell>
          <cell r="CM340" t="str">
            <v/>
          </cell>
          <cell r="CN340" t="str">
            <v/>
          </cell>
          <cell r="CO340" t="str">
            <v/>
          </cell>
          <cell r="CP340" t="str">
            <v/>
          </cell>
          <cell r="CQ340" t="str">
            <v/>
          </cell>
          <cell r="CR340" t="str">
            <v/>
          </cell>
          <cell r="CS340" t="str">
            <v>Nota 1: Este solo es un Análisis de Precios Unitario de referencia. De ser necesario, se debe ajustar a las particularidades de cada proyecto.
Nota 2: Cuando se trate de Análisis de precios unitarios correspondientes a ítems de la propuesta económica apro</v>
          </cell>
          <cell r="CT340" t="str">
            <v>A</v>
          </cell>
        </row>
        <row r="341">
          <cell r="C341" t="str">
            <v>662,1,5</v>
          </cell>
          <cell r="D341" t="str">
            <v>m</v>
          </cell>
          <cell r="E341" t="str">
            <v>TUBERÍA CORRUGADA DE ACERO GALVANIZADO, DE LÁMINA CALIBRE _____ Y DIÁMETRO NOMINAL ______ (mm)
(Analisis aplicado para el Suministro, transporte, descargue e instalación en obra de tubería corrugada de acero galvanizado, de lámina calibre 3, diámetro nomi</v>
          </cell>
          <cell r="F341" t="str">
            <v>HERMENINV</v>
          </cell>
          <cell r="G341">
            <v>0.1</v>
          </cell>
          <cell r="H341" t="str">
            <v>C0010300</v>
          </cell>
          <cell r="I341">
            <v>0.66666666666666663</v>
          </cell>
          <cell r="J341" t="str">
            <v>C0010115</v>
          </cell>
          <cell r="K341">
            <v>0.66666666666666663</v>
          </cell>
          <cell r="L341" t="str">
            <v/>
          </cell>
          <cell r="M341" t="str">
            <v/>
          </cell>
          <cell r="N341" t="str">
            <v/>
          </cell>
          <cell r="O341" t="str">
            <v/>
          </cell>
          <cell r="P341" t="str">
            <v/>
          </cell>
          <cell r="Q341" t="str">
            <v/>
          </cell>
          <cell r="R341" t="str">
            <v/>
          </cell>
          <cell r="S341" t="str">
            <v/>
          </cell>
          <cell r="T341" t="str">
            <v/>
          </cell>
          <cell r="U341" t="str">
            <v/>
          </cell>
          <cell r="V341" t="str">
            <v/>
          </cell>
          <cell r="W341" t="str">
            <v/>
          </cell>
          <cell r="X341" t="str">
            <v/>
          </cell>
          <cell r="Y341" t="str">
            <v/>
          </cell>
          <cell r="Z341" t="str">
            <v/>
          </cell>
          <cell r="AA341" t="str">
            <v/>
          </cell>
          <cell r="AB341" t="str">
            <v/>
          </cell>
          <cell r="AC341" t="str">
            <v/>
          </cell>
          <cell r="AD341" t="str">
            <v/>
          </cell>
          <cell r="AE341" t="str">
            <v/>
          </cell>
          <cell r="AF341" t="str">
            <v/>
          </cell>
          <cell r="AG341" t="str">
            <v/>
          </cell>
          <cell r="AH341" t="str">
            <v>B0033160</v>
          </cell>
          <cell r="AI341">
            <v>1</v>
          </cell>
          <cell r="AJ341" t="str">
            <v/>
          </cell>
          <cell r="AK341" t="str">
            <v/>
          </cell>
          <cell r="AL341" t="str">
            <v/>
          </cell>
          <cell r="AM341" t="str">
            <v/>
          </cell>
          <cell r="AN341" t="str">
            <v/>
          </cell>
          <cell r="AO341" t="str">
            <v/>
          </cell>
          <cell r="AP341" t="str">
            <v/>
          </cell>
          <cell r="AQ341" t="str">
            <v/>
          </cell>
          <cell r="AR341" t="str">
            <v/>
          </cell>
          <cell r="AS341" t="str">
            <v/>
          </cell>
          <cell r="AT341" t="str">
            <v/>
          </cell>
          <cell r="AU341" t="str">
            <v/>
          </cell>
          <cell r="AV341" t="str">
            <v/>
          </cell>
          <cell r="AW341" t="str">
            <v/>
          </cell>
          <cell r="AX341" t="str">
            <v/>
          </cell>
          <cell r="AY341" t="str">
            <v/>
          </cell>
          <cell r="AZ341" t="str">
            <v/>
          </cell>
          <cell r="BA341" t="str">
            <v/>
          </cell>
          <cell r="BB341" t="str">
            <v/>
          </cell>
          <cell r="BC341" t="str">
            <v/>
          </cell>
          <cell r="BD341" t="str">
            <v/>
          </cell>
          <cell r="BE341" t="str">
            <v/>
          </cell>
          <cell r="BF341" t="str">
            <v/>
          </cell>
          <cell r="BG341" t="str">
            <v/>
          </cell>
          <cell r="BH341" t="str">
            <v/>
          </cell>
          <cell r="BI341" t="str">
            <v/>
          </cell>
          <cell r="BJ341" t="str">
            <v/>
          </cell>
          <cell r="BK341" t="str">
            <v/>
          </cell>
          <cell r="BL341"/>
          <cell r="BM341"/>
          <cell r="BN341" t="str">
            <v>T0010114</v>
          </cell>
          <cell r="BO341">
            <v>53</v>
          </cell>
          <cell r="BP341" t="str">
            <v/>
          </cell>
          <cell r="BQ341" t="str">
            <v/>
          </cell>
          <cell r="BR341" t="str">
            <v/>
          </cell>
          <cell r="BS341" t="str">
            <v/>
          </cell>
          <cell r="BT341" t="str">
            <v/>
          </cell>
          <cell r="BU341" t="str">
            <v/>
          </cell>
          <cell r="BV341" t="str">
            <v/>
          </cell>
          <cell r="BW341" t="str">
            <v/>
          </cell>
          <cell r="BX341" t="str">
            <v>A0030040</v>
          </cell>
          <cell r="BY341">
            <v>12</v>
          </cell>
          <cell r="BZ341" t="str">
            <v>A0040010</v>
          </cell>
          <cell r="CA341">
            <v>12</v>
          </cell>
          <cell r="CB341" t="str">
            <v/>
          </cell>
          <cell r="CC341" t="str">
            <v/>
          </cell>
          <cell r="CD341" t="str">
            <v/>
          </cell>
          <cell r="CE341" t="str">
            <v/>
          </cell>
          <cell r="CF341" t="str">
            <v/>
          </cell>
          <cell r="CG341" t="str">
            <v/>
          </cell>
          <cell r="CH341" t="str">
            <v/>
          </cell>
          <cell r="CI341" t="str">
            <v/>
          </cell>
          <cell r="CJ341" t="str">
            <v/>
          </cell>
          <cell r="CK341" t="str">
            <v/>
          </cell>
          <cell r="CL341" t="str">
            <v/>
          </cell>
          <cell r="CM341" t="str">
            <v/>
          </cell>
          <cell r="CN341" t="str">
            <v/>
          </cell>
          <cell r="CO341" t="str">
            <v/>
          </cell>
          <cell r="CP341" t="str">
            <v/>
          </cell>
          <cell r="CQ341" t="str">
            <v/>
          </cell>
          <cell r="CR341" t="str">
            <v/>
          </cell>
          <cell r="CS341" t="str">
            <v>Nota 1: Este solo es un Análisis de Precios Unitario de referencia. De ser necesario, se debe ajustar a las particularidades de cada proyecto.
Nota 2: Cuando se trate de Análisis de precios unitarios correspondientes a ítems de la propuesta económica apro</v>
          </cell>
          <cell r="CT341" t="str">
            <v>A</v>
          </cell>
        </row>
        <row r="342">
          <cell r="C342" t="str">
            <v>662,2</v>
          </cell>
          <cell r="D342" t="str">
            <v>m</v>
          </cell>
          <cell r="E342" t="str">
            <v>TUBERÍA CORRUGADA DE ACERO CON RECUBRIMIENTO ASFÁLTICO (BITUMINOSO), DE LÁMINA CALIBRE ____ Y DIÁMETRO NOMINAL_____ (mm)	
(Analisis aplicado para el Suministro, transporte, descargue e instalación en obra de tubería corrugada de acero galvanizado, de lámi</v>
          </cell>
          <cell r="F342" t="str">
            <v>HERMENINV</v>
          </cell>
          <cell r="G342">
            <v>0.1</v>
          </cell>
          <cell r="H342" t="str">
            <v>C0010300</v>
          </cell>
          <cell r="I342">
            <v>0.66666666666666663</v>
          </cell>
          <cell r="J342" t="str">
            <v>C0010115</v>
          </cell>
          <cell r="K342">
            <v>0.66666666666666663</v>
          </cell>
          <cell r="L342" t="str">
            <v/>
          </cell>
          <cell r="M342" t="str">
            <v/>
          </cell>
          <cell r="N342" t="str">
            <v/>
          </cell>
          <cell r="O342" t="str">
            <v/>
          </cell>
          <cell r="P342" t="str">
            <v/>
          </cell>
          <cell r="Q342" t="str">
            <v/>
          </cell>
          <cell r="R342" t="str">
            <v/>
          </cell>
          <cell r="S342" t="str">
            <v/>
          </cell>
          <cell r="T342" t="str">
            <v/>
          </cell>
          <cell r="U342" t="str">
            <v/>
          </cell>
          <cell r="V342" t="str">
            <v/>
          </cell>
          <cell r="W342" t="str">
            <v/>
          </cell>
          <cell r="X342" t="str">
            <v/>
          </cell>
          <cell r="Y342" t="str">
            <v/>
          </cell>
          <cell r="Z342" t="str">
            <v/>
          </cell>
          <cell r="AA342" t="str">
            <v/>
          </cell>
          <cell r="AB342" t="str">
            <v/>
          </cell>
          <cell r="AC342" t="str">
            <v/>
          </cell>
          <cell r="AD342" t="str">
            <v/>
          </cell>
          <cell r="AE342" t="str">
            <v/>
          </cell>
          <cell r="AF342" t="str">
            <v/>
          </cell>
          <cell r="AG342" t="str">
            <v/>
          </cell>
          <cell r="AH342" t="str">
            <v>B0015360</v>
          </cell>
          <cell r="AI342">
            <v>1</v>
          </cell>
          <cell r="AJ342" t="str">
            <v/>
          </cell>
          <cell r="AK342" t="str">
            <v/>
          </cell>
          <cell r="AL342" t="str">
            <v/>
          </cell>
          <cell r="AM342" t="str">
            <v/>
          </cell>
          <cell r="AN342" t="str">
            <v/>
          </cell>
          <cell r="AO342" t="str">
            <v/>
          </cell>
          <cell r="AP342" t="str">
            <v/>
          </cell>
          <cell r="AQ342" t="str">
            <v/>
          </cell>
          <cell r="AR342" t="str">
            <v/>
          </cell>
          <cell r="AS342" t="str">
            <v/>
          </cell>
          <cell r="AT342" t="str">
            <v/>
          </cell>
          <cell r="AU342" t="str">
            <v/>
          </cell>
          <cell r="AV342" t="str">
            <v/>
          </cell>
          <cell r="AW342" t="str">
            <v/>
          </cell>
          <cell r="AX342" t="str">
            <v/>
          </cell>
          <cell r="AY342" t="str">
            <v/>
          </cell>
          <cell r="AZ342" t="str">
            <v/>
          </cell>
          <cell r="BA342" t="str">
            <v/>
          </cell>
          <cell r="BB342" t="str">
            <v/>
          </cell>
          <cell r="BC342" t="str">
            <v/>
          </cell>
          <cell r="BD342" t="str">
            <v/>
          </cell>
          <cell r="BE342" t="str">
            <v/>
          </cell>
          <cell r="BF342" t="str">
            <v/>
          </cell>
          <cell r="BG342" t="str">
            <v/>
          </cell>
          <cell r="BH342" t="str">
            <v/>
          </cell>
          <cell r="BI342" t="str">
            <v/>
          </cell>
          <cell r="BJ342" t="str">
            <v/>
          </cell>
          <cell r="BK342" t="str">
            <v/>
          </cell>
          <cell r="BL342"/>
          <cell r="BM342"/>
          <cell r="BN342" t="str">
            <v>T0010114</v>
          </cell>
          <cell r="BO342">
            <v>56</v>
          </cell>
          <cell r="BP342" t="str">
            <v/>
          </cell>
          <cell r="BQ342" t="str">
            <v/>
          </cell>
          <cell r="BR342" t="str">
            <v/>
          </cell>
          <cell r="BS342" t="str">
            <v/>
          </cell>
          <cell r="BT342" t="str">
            <v/>
          </cell>
          <cell r="BU342" t="str">
            <v/>
          </cell>
          <cell r="BV342" t="str">
            <v/>
          </cell>
          <cell r="BW342" t="str">
            <v/>
          </cell>
          <cell r="BX342" t="str">
            <v>A0030040</v>
          </cell>
          <cell r="BY342">
            <v>12</v>
          </cell>
          <cell r="BZ342" t="str">
            <v>A0040010</v>
          </cell>
          <cell r="CA342">
            <v>12</v>
          </cell>
          <cell r="CB342" t="str">
            <v/>
          </cell>
          <cell r="CC342" t="str">
            <v/>
          </cell>
          <cell r="CD342" t="str">
            <v/>
          </cell>
          <cell r="CE342" t="str">
            <v/>
          </cell>
          <cell r="CF342" t="str">
            <v/>
          </cell>
          <cell r="CG342" t="str">
            <v/>
          </cell>
          <cell r="CH342" t="str">
            <v/>
          </cell>
          <cell r="CI342" t="str">
            <v/>
          </cell>
          <cell r="CJ342" t="str">
            <v/>
          </cell>
          <cell r="CK342" t="str">
            <v/>
          </cell>
          <cell r="CL342" t="str">
            <v/>
          </cell>
          <cell r="CM342" t="str">
            <v/>
          </cell>
          <cell r="CN342" t="str">
            <v/>
          </cell>
          <cell r="CO342" t="str">
            <v/>
          </cell>
          <cell r="CP342" t="str">
            <v/>
          </cell>
          <cell r="CQ342" t="str">
            <v/>
          </cell>
          <cell r="CR342" t="str">
            <v/>
          </cell>
          <cell r="CS342" t="str">
            <v>Nota 1: Este solo es un Análisis de Precios Unitario de referencia. De ser necesario, se debe ajustar a las particularidades de cada proyecto.
Nota 2: Cuando se trate de Análisis de precios unitarios correspondientes a ítems de la propuesta económica apro</v>
          </cell>
          <cell r="CT342" t="str">
            <v>A</v>
          </cell>
        </row>
        <row r="343">
          <cell r="C343" t="str">
            <v>663,1</v>
          </cell>
          <cell r="D343" t="str">
            <v>m</v>
          </cell>
          <cell r="E343" t="str">
            <v>TUBERÍA DE PLÁSTICO TIPO ____, NORMA___, DE DIÁMETRO INTERNO___ mm
(Analisis aplicado para el Suministro, transporte, descargue, alineación e instalación de tubería plástica estructural tipo PVC corrugada, fabricada bajo NTC 5055, de 900 mm de diámetro in</v>
          </cell>
          <cell r="F343" t="str">
            <v>HERMENINV</v>
          </cell>
          <cell r="G343">
            <v>0.05</v>
          </cell>
          <cell r="H343" t="str">
            <v/>
          </cell>
          <cell r="I343" t="str">
            <v/>
          </cell>
          <cell r="J343" t="str">
            <v/>
          </cell>
          <cell r="K343" t="str">
            <v/>
          </cell>
          <cell r="L343" t="str">
            <v/>
          </cell>
          <cell r="M343" t="str">
            <v/>
          </cell>
          <cell r="N343" t="str">
            <v/>
          </cell>
          <cell r="O343" t="str">
            <v/>
          </cell>
          <cell r="P343" t="str">
            <v/>
          </cell>
          <cell r="Q343" t="str">
            <v/>
          </cell>
          <cell r="R343" t="str">
            <v/>
          </cell>
          <cell r="S343" t="str">
            <v/>
          </cell>
          <cell r="T343" t="str">
            <v/>
          </cell>
          <cell r="U343" t="str">
            <v/>
          </cell>
          <cell r="V343" t="str">
            <v/>
          </cell>
          <cell r="W343" t="str">
            <v/>
          </cell>
          <cell r="X343" t="str">
            <v/>
          </cell>
          <cell r="Y343" t="str">
            <v/>
          </cell>
          <cell r="Z343" t="str">
            <v/>
          </cell>
          <cell r="AA343" t="str">
            <v/>
          </cell>
          <cell r="AB343" t="str">
            <v/>
          </cell>
          <cell r="AC343" t="str">
            <v/>
          </cell>
          <cell r="AD343" t="str">
            <v/>
          </cell>
          <cell r="AE343" t="str">
            <v/>
          </cell>
          <cell r="AF343" t="str">
            <v/>
          </cell>
          <cell r="AG343" t="str">
            <v/>
          </cell>
          <cell r="AH343" t="str">
            <v>B0015233</v>
          </cell>
          <cell r="AI343">
            <v>1</v>
          </cell>
          <cell r="AJ343" t="str">
            <v/>
          </cell>
          <cell r="AK343" t="str">
            <v/>
          </cell>
          <cell r="AL343" t="str">
            <v/>
          </cell>
          <cell r="AM343" t="str">
            <v/>
          </cell>
          <cell r="AN343" t="str">
            <v/>
          </cell>
          <cell r="AO343" t="str">
            <v/>
          </cell>
          <cell r="AP343" t="str">
            <v/>
          </cell>
          <cell r="AQ343" t="str">
            <v/>
          </cell>
          <cell r="AR343" t="str">
            <v/>
          </cell>
          <cell r="AS343" t="str">
            <v/>
          </cell>
          <cell r="AT343" t="str">
            <v/>
          </cell>
          <cell r="AU343" t="str">
            <v/>
          </cell>
          <cell r="AV343" t="str">
            <v/>
          </cell>
          <cell r="AW343" t="str">
            <v/>
          </cell>
          <cell r="AX343" t="str">
            <v/>
          </cell>
          <cell r="AY343" t="str">
            <v/>
          </cell>
          <cell r="AZ343" t="str">
            <v/>
          </cell>
          <cell r="BA343" t="str">
            <v/>
          </cell>
          <cell r="BB343" t="str">
            <v/>
          </cell>
          <cell r="BC343" t="str">
            <v/>
          </cell>
          <cell r="BD343" t="str">
            <v/>
          </cell>
          <cell r="BE343" t="str">
            <v/>
          </cell>
          <cell r="BF343" t="str">
            <v/>
          </cell>
          <cell r="BG343" t="str">
            <v/>
          </cell>
          <cell r="BH343" t="str">
            <v/>
          </cell>
          <cell r="BI343" t="str">
            <v/>
          </cell>
          <cell r="BJ343" t="str">
            <v/>
          </cell>
          <cell r="BK343" t="str">
            <v/>
          </cell>
          <cell r="BL343"/>
          <cell r="BM343"/>
          <cell r="BN343" t="str">
            <v/>
          </cell>
          <cell r="BO343" t="str">
            <v/>
          </cell>
          <cell r="BP343" t="str">
            <v/>
          </cell>
          <cell r="BQ343" t="str">
            <v/>
          </cell>
          <cell r="BR343" t="str">
            <v/>
          </cell>
          <cell r="BS343" t="str">
            <v/>
          </cell>
          <cell r="BT343" t="str">
            <v/>
          </cell>
          <cell r="BU343" t="str">
            <v/>
          </cell>
          <cell r="BV343" t="str">
            <v/>
          </cell>
          <cell r="BW343" t="str">
            <v/>
          </cell>
          <cell r="BX343" t="str">
            <v>A0030030</v>
          </cell>
          <cell r="BY343">
            <v>100</v>
          </cell>
          <cell r="BZ343" t="str">
            <v>A0040010</v>
          </cell>
          <cell r="CA343">
            <v>100</v>
          </cell>
          <cell r="CB343" t="str">
            <v/>
          </cell>
          <cell r="CC343" t="str">
            <v/>
          </cell>
          <cell r="CD343" t="str">
            <v/>
          </cell>
          <cell r="CE343" t="str">
            <v/>
          </cell>
          <cell r="CF343" t="str">
            <v/>
          </cell>
          <cell r="CG343" t="str">
            <v/>
          </cell>
          <cell r="CH343" t="str">
            <v/>
          </cell>
          <cell r="CI343" t="str">
            <v/>
          </cell>
          <cell r="CJ343" t="str">
            <v/>
          </cell>
          <cell r="CK343" t="str">
            <v/>
          </cell>
          <cell r="CL343" t="str">
            <v/>
          </cell>
          <cell r="CM343" t="str">
            <v/>
          </cell>
          <cell r="CN343" t="str">
            <v/>
          </cell>
          <cell r="CO343" t="str">
            <v/>
          </cell>
          <cell r="CP343" t="str">
            <v/>
          </cell>
          <cell r="CQ343" t="str">
            <v/>
          </cell>
          <cell r="CR343" t="str">
            <v/>
          </cell>
          <cell r="CS343" t="str">
            <v>Nota 1: Este solo es un Análisis de Precios Unitario de referencia. De ser necesario, se debe ajustar a las particularidades de cada proyecto.
Nota 2: Cuando se trate de Análisis de precios unitarios correspondientes a ítems de la propuesta económica apro</v>
          </cell>
          <cell r="CT343" t="str">
            <v>C</v>
          </cell>
        </row>
        <row r="344">
          <cell r="C344" t="str">
            <v>670,1</v>
          </cell>
          <cell r="D344" t="str">
            <v>m3</v>
          </cell>
          <cell r="E344" t="str">
            <v>DISIPADORES DE ENERGÍA Y SEDIMENTADORES EN GAVIONES DE ALAMBRE DE ACERO ENTRELAZADO CLASE 1: RECUBRIMIENTO DE ZINC (GALVANIZADO)
(Analisis aplicado para la Construcción de disipadores de energía tipo caja armados en sitio., elaborados con gaviones metálic</v>
          </cell>
          <cell r="F344" t="str">
            <v>HERMENINV</v>
          </cell>
          <cell r="G344">
            <v>0.05</v>
          </cell>
          <cell r="H344" t="str">
            <v/>
          </cell>
          <cell r="I344" t="str">
            <v/>
          </cell>
          <cell r="J344" t="str">
            <v/>
          </cell>
          <cell r="K344" t="str">
            <v/>
          </cell>
          <cell r="L344" t="str">
            <v/>
          </cell>
          <cell r="M344" t="str">
            <v/>
          </cell>
          <cell r="N344" t="str">
            <v/>
          </cell>
          <cell r="O344" t="str">
            <v/>
          </cell>
          <cell r="P344" t="str">
            <v/>
          </cell>
          <cell r="Q344" t="str">
            <v/>
          </cell>
          <cell r="R344" t="str">
            <v/>
          </cell>
          <cell r="S344" t="str">
            <v/>
          </cell>
          <cell r="T344" t="str">
            <v/>
          </cell>
          <cell r="U344" t="str">
            <v/>
          </cell>
          <cell r="V344" t="str">
            <v/>
          </cell>
          <cell r="W344" t="str">
            <v/>
          </cell>
          <cell r="X344" t="str">
            <v/>
          </cell>
          <cell r="Y344" t="str">
            <v/>
          </cell>
          <cell r="Z344" t="str">
            <v/>
          </cell>
          <cell r="AA344" t="str">
            <v/>
          </cell>
          <cell r="AB344" t="str">
            <v/>
          </cell>
          <cell r="AC344" t="str">
            <v/>
          </cell>
          <cell r="AD344" t="str">
            <v/>
          </cell>
          <cell r="AE344" t="str">
            <v/>
          </cell>
          <cell r="AF344" t="str">
            <v/>
          </cell>
          <cell r="AG344" t="str">
            <v/>
          </cell>
          <cell r="AH344" t="str">
            <v>B0014710</v>
          </cell>
          <cell r="AI344">
            <v>1.1000000000000001</v>
          </cell>
          <cell r="AJ344" t="str">
            <v>B0073220</v>
          </cell>
          <cell r="AK344">
            <v>1.1499999999999999</v>
          </cell>
          <cell r="AL344" t="str">
            <v>B021010</v>
          </cell>
          <cell r="AM344">
            <v>2</v>
          </cell>
          <cell r="AN344" t="str">
            <v>B033002</v>
          </cell>
          <cell r="AO344">
            <v>0.5</v>
          </cell>
          <cell r="AP344" t="str">
            <v/>
          </cell>
          <cell r="AQ344" t="str">
            <v/>
          </cell>
          <cell r="AR344" t="str">
            <v/>
          </cell>
          <cell r="AS344" t="str">
            <v/>
          </cell>
          <cell r="AT344" t="str">
            <v/>
          </cell>
          <cell r="AU344" t="str">
            <v/>
          </cell>
          <cell r="AV344" t="str">
            <v/>
          </cell>
          <cell r="AW344" t="str">
            <v/>
          </cell>
          <cell r="AX344" t="str">
            <v/>
          </cell>
          <cell r="AY344" t="str">
            <v/>
          </cell>
          <cell r="AZ344" t="str">
            <v/>
          </cell>
          <cell r="BA344" t="str">
            <v/>
          </cell>
          <cell r="BB344" t="str">
            <v/>
          </cell>
          <cell r="BC344" t="str">
            <v/>
          </cell>
          <cell r="BD344" t="str">
            <v/>
          </cell>
          <cell r="BE344" t="str">
            <v/>
          </cell>
          <cell r="BF344" t="str">
            <v/>
          </cell>
          <cell r="BG344" t="str">
            <v/>
          </cell>
          <cell r="BH344" t="str">
            <v/>
          </cell>
          <cell r="BI344" t="str">
            <v/>
          </cell>
          <cell r="BJ344" t="str">
            <v/>
          </cell>
          <cell r="BK344" t="str">
            <v/>
          </cell>
          <cell r="BL344"/>
          <cell r="BM344"/>
          <cell r="BN344" t="str">
            <v>T0010094</v>
          </cell>
          <cell r="BO344">
            <v>1.1000000000000001</v>
          </cell>
          <cell r="BP344" t="str">
            <v/>
          </cell>
          <cell r="BQ344" t="str">
            <v/>
          </cell>
          <cell r="BR344" t="str">
            <v/>
          </cell>
          <cell r="BS344" t="str">
            <v/>
          </cell>
          <cell r="BT344" t="str">
            <v/>
          </cell>
          <cell r="BU344" t="str">
            <v/>
          </cell>
          <cell r="BV344" t="str">
            <v/>
          </cell>
          <cell r="BW344" t="str">
            <v/>
          </cell>
          <cell r="BX344" t="str">
            <v>A0030040</v>
          </cell>
          <cell r="BY344">
            <v>8</v>
          </cell>
          <cell r="BZ344" t="str">
            <v>A0040010</v>
          </cell>
          <cell r="CA344">
            <v>8</v>
          </cell>
          <cell r="CB344" t="str">
            <v/>
          </cell>
          <cell r="CC344" t="str">
            <v/>
          </cell>
          <cell r="CD344" t="str">
            <v/>
          </cell>
          <cell r="CE344" t="str">
            <v/>
          </cell>
          <cell r="CF344" t="str">
            <v/>
          </cell>
          <cell r="CG344" t="str">
            <v/>
          </cell>
          <cell r="CH344" t="str">
            <v/>
          </cell>
          <cell r="CI344" t="str">
            <v/>
          </cell>
          <cell r="CJ344" t="str">
            <v/>
          </cell>
          <cell r="CK344" t="str">
            <v/>
          </cell>
          <cell r="CL344" t="str">
            <v/>
          </cell>
          <cell r="CM344" t="str">
            <v/>
          </cell>
          <cell r="CN344" t="str">
            <v/>
          </cell>
          <cell r="CO344" t="str">
            <v/>
          </cell>
          <cell r="CP344" t="str">
            <v/>
          </cell>
          <cell r="CQ344" t="str">
            <v/>
          </cell>
          <cell r="CR344" t="str">
            <v/>
          </cell>
          <cell r="CS344" t="str">
            <v>Nota 1: Este solo es un Análisis de Precios Unitario de referencia. De ser necesario, se debe ajustar a las particularidades de cada proyecto.
Nota 2: Cuando se trate de Análisis de precios unitarios correspondientes a ítems de la propuesta económica apro</v>
          </cell>
          <cell r="CT344" t="str">
            <v>C</v>
          </cell>
        </row>
        <row r="345">
          <cell r="C345" t="str">
            <v>670,2</v>
          </cell>
          <cell r="D345" t="str">
            <v>m3</v>
          </cell>
          <cell r="E345" t="str">
            <v>DISIPADORES DE ENERGÍA Y SEDIMENTADORES EN GAVIONES DE ALAMBRE DE ACERO ENTRELAZADO CLASE 2: RECUBRIMIENTO DE ALEACION ZN-5A1-MM
(Analisis aplicado para la Construcción de disipadores de energía tipo caja armados en sitio, conformados por gaviones de alam</v>
          </cell>
          <cell r="F345" t="str">
            <v>HERMENINV</v>
          </cell>
          <cell r="G345">
            <v>0.05</v>
          </cell>
          <cell r="H345" t="str">
            <v/>
          </cell>
          <cell r="I345" t="str">
            <v/>
          </cell>
          <cell r="J345" t="str">
            <v/>
          </cell>
          <cell r="K345" t="str">
            <v/>
          </cell>
          <cell r="L345" t="str">
            <v/>
          </cell>
          <cell r="M345" t="str">
            <v/>
          </cell>
          <cell r="N345" t="str">
            <v/>
          </cell>
          <cell r="O345" t="str">
            <v/>
          </cell>
          <cell r="P345" t="str">
            <v/>
          </cell>
          <cell r="Q345" t="str">
            <v/>
          </cell>
          <cell r="R345" t="str">
            <v/>
          </cell>
          <cell r="S345" t="str">
            <v/>
          </cell>
          <cell r="T345" t="str">
            <v/>
          </cell>
          <cell r="U345" t="str">
            <v/>
          </cell>
          <cell r="V345" t="str">
            <v/>
          </cell>
          <cell r="W345" t="str">
            <v/>
          </cell>
          <cell r="X345" t="str">
            <v/>
          </cell>
          <cell r="Y345" t="str">
            <v/>
          </cell>
          <cell r="Z345" t="str">
            <v/>
          </cell>
          <cell r="AA345" t="str">
            <v/>
          </cell>
          <cell r="AB345" t="str">
            <v/>
          </cell>
          <cell r="AC345" t="str">
            <v/>
          </cell>
          <cell r="AD345" t="str">
            <v/>
          </cell>
          <cell r="AE345" t="str">
            <v/>
          </cell>
          <cell r="AF345" t="str">
            <v/>
          </cell>
          <cell r="AG345" t="str">
            <v/>
          </cell>
          <cell r="AH345" t="str">
            <v>B0014710</v>
          </cell>
          <cell r="AI345">
            <v>1.1000000000000001</v>
          </cell>
          <cell r="AJ345" t="str">
            <v>B0073220</v>
          </cell>
          <cell r="AK345">
            <v>1.1499999999999999</v>
          </cell>
          <cell r="AL345" t="str">
            <v>B021010</v>
          </cell>
          <cell r="AM345">
            <v>2</v>
          </cell>
          <cell r="AN345" t="str">
            <v>B033005</v>
          </cell>
          <cell r="AO345">
            <v>0.5</v>
          </cell>
          <cell r="AP345" t="str">
            <v/>
          </cell>
          <cell r="AQ345" t="str">
            <v/>
          </cell>
          <cell r="AR345" t="str">
            <v/>
          </cell>
          <cell r="AS345" t="str">
            <v/>
          </cell>
          <cell r="AT345" t="str">
            <v/>
          </cell>
          <cell r="AU345" t="str">
            <v/>
          </cell>
          <cell r="AV345" t="str">
            <v/>
          </cell>
          <cell r="AW345" t="str">
            <v/>
          </cell>
          <cell r="AX345" t="str">
            <v/>
          </cell>
          <cell r="AY345" t="str">
            <v/>
          </cell>
          <cell r="AZ345" t="str">
            <v/>
          </cell>
          <cell r="BA345" t="str">
            <v/>
          </cell>
          <cell r="BB345" t="str">
            <v/>
          </cell>
          <cell r="BC345" t="str">
            <v/>
          </cell>
          <cell r="BD345" t="str">
            <v/>
          </cell>
          <cell r="BE345" t="str">
            <v/>
          </cell>
          <cell r="BF345" t="str">
            <v/>
          </cell>
          <cell r="BG345" t="str">
            <v/>
          </cell>
          <cell r="BH345" t="str">
            <v/>
          </cell>
          <cell r="BI345" t="str">
            <v/>
          </cell>
          <cell r="BJ345" t="str">
            <v/>
          </cell>
          <cell r="BK345" t="str">
            <v/>
          </cell>
          <cell r="BL345"/>
          <cell r="BM345"/>
          <cell r="BN345" t="str">
            <v>T0010094</v>
          </cell>
          <cell r="BO345">
            <v>1.1000000000000001</v>
          </cell>
          <cell r="BP345" t="str">
            <v/>
          </cell>
          <cell r="BQ345" t="str">
            <v/>
          </cell>
          <cell r="BR345" t="str">
            <v/>
          </cell>
          <cell r="BS345" t="str">
            <v/>
          </cell>
          <cell r="BT345" t="str">
            <v/>
          </cell>
          <cell r="BU345" t="str">
            <v/>
          </cell>
          <cell r="BV345" t="str">
            <v/>
          </cell>
          <cell r="BW345" t="str">
            <v/>
          </cell>
          <cell r="BX345" t="str">
            <v>A0030040</v>
          </cell>
          <cell r="BY345">
            <v>8</v>
          </cell>
          <cell r="BZ345" t="str">
            <v>A0040010</v>
          </cell>
          <cell r="CA345">
            <v>8</v>
          </cell>
          <cell r="CB345" t="str">
            <v/>
          </cell>
          <cell r="CC345" t="str">
            <v/>
          </cell>
          <cell r="CD345" t="str">
            <v/>
          </cell>
          <cell r="CE345" t="str">
            <v/>
          </cell>
          <cell r="CF345" t="str">
            <v/>
          </cell>
          <cell r="CG345" t="str">
            <v/>
          </cell>
          <cell r="CH345" t="str">
            <v/>
          </cell>
          <cell r="CI345" t="str">
            <v/>
          </cell>
          <cell r="CJ345" t="str">
            <v/>
          </cell>
          <cell r="CK345" t="str">
            <v/>
          </cell>
          <cell r="CL345" t="str">
            <v/>
          </cell>
          <cell r="CM345" t="str">
            <v/>
          </cell>
          <cell r="CN345" t="str">
            <v/>
          </cell>
          <cell r="CO345" t="str">
            <v/>
          </cell>
          <cell r="CP345" t="str">
            <v/>
          </cell>
          <cell r="CQ345" t="str">
            <v/>
          </cell>
          <cell r="CR345" t="str">
            <v/>
          </cell>
          <cell r="CS345" t="str">
            <v>Nota 1: Este solo es un Análisis de Precios Unitario de referencia. De ser necesario, se debe ajustar a las particularidades de cada proyecto.
Nota 2: Cuando se trate de Análisis de precios unitarios correspondientes a ítems de la propuesta económica apro</v>
          </cell>
          <cell r="CT345" t="str">
            <v>C</v>
          </cell>
        </row>
        <row r="346">
          <cell r="C346" t="str">
            <v>670,3</v>
          </cell>
          <cell r="D346" t="str">
            <v>m3</v>
          </cell>
          <cell r="E346" t="str">
            <v>DISIPADORES DE ENERGÍA Y SEDIMENTADORES EN GAVIONES DE ALAMBRE DE ACERO ENTRELAZADO CLASE 3: RECUBRIMIENTO DE ZINC (GALVANIZADO) Y PVC
(Analisis aplicado para la Construcción de disipadores de energía tipo caja armados en sitio, elaborados con malla cicló</v>
          </cell>
          <cell r="F346" t="str">
            <v>HERMENINV</v>
          </cell>
          <cell r="G346">
            <v>0.05</v>
          </cell>
          <cell r="H346" t="str">
            <v/>
          </cell>
          <cell r="I346" t="str">
            <v/>
          </cell>
          <cell r="J346" t="str">
            <v/>
          </cell>
          <cell r="K346" t="str">
            <v/>
          </cell>
          <cell r="L346" t="str">
            <v/>
          </cell>
          <cell r="M346" t="str">
            <v/>
          </cell>
          <cell r="N346" t="str">
            <v/>
          </cell>
          <cell r="O346" t="str">
            <v/>
          </cell>
          <cell r="P346" t="str">
            <v/>
          </cell>
          <cell r="Q346" t="str">
            <v/>
          </cell>
          <cell r="R346" t="str">
            <v/>
          </cell>
          <cell r="S346" t="str">
            <v/>
          </cell>
          <cell r="T346" t="str">
            <v/>
          </cell>
          <cell r="U346" t="str">
            <v/>
          </cell>
          <cell r="V346" t="str">
            <v/>
          </cell>
          <cell r="W346" t="str">
            <v/>
          </cell>
          <cell r="X346" t="str">
            <v/>
          </cell>
          <cell r="Y346" t="str">
            <v/>
          </cell>
          <cell r="Z346" t="str">
            <v/>
          </cell>
          <cell r="AA346" t="str">
            <v/>
          </cell>
          <cell r="AB346" t="str">
            <v/>
          </cell>
          <cell r="AC346" t="str">
            <v/>
          </cell>
          <cell r="AD346" t="str">
            <v/>
          </cell>
          <cell r="AE346" t="str">
            <v/>
          </cell>
          <cell r="AF346" t="str">
            <v/>
          </cell>
          <cell r="AG346" t="str">
            <v/>
          </cell>
          <cell r="AH346" t="str">
            <v>B0014710</v>
          </cell>
          <cell r="AI346">
            <v>1.1000000000000001</v>
          </cell>
          <cell r="AJ346" t="str">
            <v>B0073220</v>
          </cell>
          <cell r="AK346">
            <v>1.1499999999999999</v>
          </cell>
          <cell r="AL346" t="str">
            <v>B021010</v>
          </cell>
          <cell r="AM346">
            <v>2</v>
          </cell>
          <cell r="AN346" t="str">
            <v>B033006</v>
          </cell>
          <cell r="AO346">
            <v>0.5</v>
          </cell>
          <cell r="AP346" t="str">
            <v/>
          </cell>
          <cell r="AQ346" t="str">
            <v/>
          </cell>
          <cell r="AR346" t="str">
            <v/>
          </cell>
          <cell r="AS346" t="str">
            <v/>
          </cell>
          <cell r="AT346" t="str">
            <v/>
          </cell>
          <cell r="AU346" t="str">
            <v/>
          </cell>
          <cell r="AV346" t="str">
            <v/>
          </cell>
          <cell r="AW346" t="str">
            <v/>
          </cell>
          <cell r="AX346" t="str">
            <v/>
          </cell>
          <cell r="AY346" t="str">
            <v/>
          </cell>
          <cell r="AZ346" t="str">
            <v/>
          </cell>
          <cell r="BA346" t="str">
            <v/>
          </cell>
          <cell r="BB346" t="str">
            <v/>
          </cell>
          <cell r="BC346" t="str">
            <v/>
          </cell>
          <cell r="BD346" t="str">
            <v/>
          </cell>
          <cell r="BE346" t="str">
            <v/>
          </cell>
          <cell r="BF346" t="str">
            <v/>
          </cell>
          <cell r="BG346" t="str">
            <v/>
          </cell>
          <cell r="BH346" t="str">
            <v/>
          </cell>
          <cell r="BI346" t="str">
            <v/>
          </cell>
          <cell r="BJ346" t="str">
            <v/>
          </cell>
          <cell r="BK346" t="str">
            <v/>
          </cell>
          <cell r="BL346"/>
          <cell r="BM346"/>
          <cell r="BN346" t="str">
            <v>T0010094</v>
          </cell>
          <cell r="BO346">
            <v>1.1000000000000001</v>
          </cell>
          <cell r="BP346" t="str">
            <v/>
          </cell>
          <cell r="BQ346" t="str">
            <v/>
          </cell>
          <cell r="BR346" t="str">
            <v/>
          </cell>
          <cell r="BS346" t="str">
            <v/>
          </cell>
          <cell r="BT346" t="str">
            <v/>
          </cell>
          <cell r="BU346" t="str">
            <v/>
          </cell>
          <cell r="BV346" t="str">
            <v/>
          </cell>
          <cell r="BW346" t="str">
            <v/>
          </cell>
          <cell r="BX346" t="str">
            <v>A0030040</v>
          </cell>
          <cell r="BY346">
            <v>8</v>
          </cell>
          <cell r="BZ346" t="str">
            <v>A0040010</v>
          </cell>
          <cell r="CA346">
            <v>8</v>
          </cell>
          <cell r="CB346" t="str">
            <v/>
          </cell>
          <cell r="CC346" t="str">
            <v/>
          </cell>
          <cell r="CD346" t="str">
            <v/>
          </cell>
          <cell r="CE346" t="str">
            <v/>
          </cell>
          <cell r="CF346" t="str">
            <v/>
          </cell>
          <cell r="CG346" t="str">
            <v/>
          </cell>
          <cell r="CH346" t="str">
            <v/>
          </cell>
          <cell r="CI346" t="str">
            <v/>
          </cell>
          <cell r="CJ346" t="str">
            <v/>
          </cell>
          <cell r="CK346" t="str">
            <v/>
          </cell>
          <cell r="CL346" t="str">
            <v/>
          </cell>
          <cell r="CM346" t="str">
            <v/>
          </cell>
          <cell r="CN346" t="str">
            <v/>
          </cell>
          <cell r="CO346" t="str">
            <v/>
          </cell>
          <cell r="CP346" t="str">
            <v/>
          </cell>
          <cell r="CQ346" t="str">
            <v/>
          </cell>
          <cell r="CR346" t="str">
            <v/>
          </cell>
          <cell r="CS346" t="str">
            <v>Nota 1: Este solo es un Análisis de Precios Unitario de referencia. De ser necesario, se debe ajustar a las particularidades de cada proyecto.
Nota 2: Cuando se trate de Análisis de precios unitarios correspondientes a ítems de la propuesta económica apro</v>
          </cell>
          <cell r="CT346" t="str">
            <v>C</v>
          </cell>
        </row>
        <row r="347">
          <cell r="C347" t="str">
            <v>670,5</v>
          </cell>
          <cell r="D347" t="str">
            <v>m3</v>
          </cell>
          <cell r="E347" t="str">
            <v>DISIPADORES DE ENERGIA Y SEDIMENTADORES DE CONCRETO CICLOPEO
(Analisis aplicado para la Construcción de disipadores de energía mediante concreto ciclópeo elaborado en obra, con una mezcla de concreto simple de resistencia 17 MPa y bloques de piedra bolead</v>
          </cell>
          <cell r="F347" t="str">
            <v>HERMENINV</v>
          </cell>
          <cell r="G347">
            <v>0.05</v>
          </cell>
          <cell r="H347" t="str">
            <v>C0010550</v>
          </cell>
          <cell r="I347">
            <v>1</v>
          </cell>
          <cell r="J347" t="str">
            <v/>
          </cell>
          <cell r="K347" t="str">
            <v/>
          </cell>
          <cell r="L347" t="str">
            <v/>
          </cell>
          <cell r="M347" t="str">
            <v/>
          </cell>
          <cell r="N347" t="str">
            <v/>
          </cell>
          <cell r="O347" t="str">
            <v/>
          </cell>
          <cell r="P347" t="str">
            <v/>
          </cell>
          <cell r="Q347" t="str">
            <v/>
          </cell>
          <cell r="R347" t="str">
            <v/>
          </cell>
          <cell r="S347" t="str">
            <v/>
          </cell>
          <cell r="T347" t="str">
            <v/>
          </cell>
          <cell r="U347" t="str">
            <v/>
          </cell>
          <cell r="V347" t="str">
            <v/>
          </cell>
          <cell r="W347" t="str">
            <v/>
          </cell>
          <cell r="X347" t="str">
            <v/>
          </cell>
          <cell r="Y347" t="str">
            <v/>
          </cell>
          <cell r="Z347" t="str">
            <v/>
          </cell>
          <cell r="AA347" t="str">
            <v/>
          </cell>
          <cell r="AB347" t="str">
            <v/>
          </cell>
          <cell r="AC347" t="str">
            <v/>
          </cell>
          <cell r="AD347" t="str">
            <v/>
          </cell>
          <cell r="AE347" t="str">
            <v/>
          </cell>
          <cell r="AF347" t="str">
            <v/>
          </cell>
          <cell r="AG347" t="str">
            <v/>
          </cell>
          <cell r="AH347" t="str">
            <v>B0053103</v>
          </cell>
          <cell r="AI347">
            <v>0.59</v>
          </cell>
          <cell r="AJ347" t="str">
            <v>B021000</v>
          </cell>
          <cell r="AK347">
            <v>2</v>
          </cell>
          <cell r="AL347" t="str">
            <v>B0063200</v>
          </cell>
          <cell r="AM347">
            <v>101</v>
          </cell>
          <cell r="AN347" t="str">
            <v>B0014700</v>
          </cell>
          <cell r="AO347">
            <v>0.4</v>
          </cell>
          <cell r="AP347" t="str">
            <v>B0053101</v>
          </cell>
          <cell r="AQ347">
            <v>0.33</v>
          </cell>
          <cell r="AR347" t="str">
            <v>B0103569</v>
          </cell>
          <cell r="AS347">
            <v>164</v>
          </cell>
          <cell r="AT347" t="str">
            <v/>
          </cell>
          <cell r="AU347" t="str">
            <v/>
          </cell>
          <cell r="AV347" t="str">
            <v/>
          </cell>
          <cell r="AW347" t="str">
            <v/>
          </cell>
          <cell r="AX347" t="str">
            <v/>
          </cell>
          <cell r="AY347" t="str">
            <v/>
          </cell>
          <cell r="AZ347" t="str">
            <v/>
          </cell>
          <cell r="BA347" t="str">
            <v/>
          </cell>
          <cell r="BB347" t="str">
            <v/>
          </cell>
          <cell r="BC347" t="str">
            <v/>
          </cell>
          <cell r="BD347" t="str">
            <v/>
          </cell>
          <cell r="BE347" t="str">
            <v/>
          </cell>
          <cell r="BF347" t="str">
            <v/>
          </cell>
          <cell r="BG347" t="str">
            <v/>
          </cell>
          <cell r="BH347" t="str">
            <v/>
          </cell>
          <cell r="BI347" t="str">
            <v/>
          </cell>
          <cell r="BJ347" t="str">
            <v/>
          </cell>
          <cell r="BK347" t="str">
            <v/>
          </cell>
          <cell r="BL347"/>
          <cell r="BM347"/>
          <cell r="BN347" t="str">
            <v>T0010400</v>
          </cell>
          <cell r="BO347">
            <v>0.91999999999999993</v>
          </cell>
          <cell r="BP347" t="str">
            <v>T0010091</v>
          </cell>
          <cell r="BQ347">
            <v>0.4</v>
          </cell>
          <cell r="BR347" t="str">
            <v/>
          </cell>
          <cell r="BS347" t="str">
            <v/>
          </cell>
          <cell r="BT347" t="str">
            <v/>
          </cell>
          <cell r="BU347" t="str">
            <v/>
          </cell>
          <cell r="BV347" t="str">
            <v/>
          </cell>
          <cell r="BW347" t="str">
            <v/>
          </cell>
          <cell r="BX347" t="str">
            <v>A0030080</v>
          </cell>
          <cell r="BY347">
            <v>8</v>
          </cell>
          <cell r="BZ347" t="str">
            <v>A0040010</v>
          </cell>
          <cell r="CA347">
            <v>8</v>
          </cell>
          <cell r="CB347" t="str">
            <v/>
          </cell>
          <cell r="CC347" t="str">
            <v/>
          </cell>
          <cell r="CD347" t="str">
            <v/>
          </cell>
          <cell r="CE347" t="str">
            <v/>
          </cell>
          <cell r="CF347" t="str">
            <v/>
          </cell>
          <cell r="CG347" t="str">
            <v/>
          </cell>
          <cell r="CH347" t="str">
            <v/>
          </cell>
          <cell r="CI347" t="str">
            <v/>
          </cell>
          <cell r="CJ347" t="str">
            <v/>
          </cell>
          <cell r="CK347" t="str">
            <v/>
          </cell>
          <cell r="CL347" t="str">
            <v/>
          </cell>
          <cell r="CM347" t="str">
            <v/>
          </cell>
          <cell r="CN347" t="str">
            <v/>
          </cell>
          <cell r="CO347" t="str">
            <v/>
          </cell>
          <cell r="CP347" t="str">
            <v/>
          </cell>
          <cell r="CQ347" t="str">
            <v/>
          </cell>
          <cell r="CR347" t="str">
            <v/>
          </cell>
          <cell r="CS347" t="str">
            <v>Nota 1: Este solo es un Análisis de Precios Unitario de referencia. De ser necesario, se debe ajustar a las particularidades de cada proyecto.
Nota 2: Cuando se trate de Análisis de precios unitarios correspondientes a ítems de la propuesta económica apro</v>
          </cell>
          <cell r="CT347" t="str">
            <v>B</v>
          </cell>
        </row>
        <row r="348">
          <cell r="C348" t="str">
            <v>671,1</v>
          </cell>
          <cell r="D348" t="str">
            <v>m3</v>
          </cell>
          <cell r="E348" t="str">
            <v xml:space="preserve">CUNETA DE CONCRETO VACIADA IN SITU; NO INCLUYE LA CONFORMACION DE LA SUPERFICIE DE APOYO
(Analisis aplicado para la Construcción de cuneta en concreto premezclado vaciado in situ, con resistencia de 21 MPa, con acabado superficial liso y sellado de junta </v>
          </cell>
          <cell r="F348" t="str">
            <v>HERMENINV</v>
          </cell>
          <cell r="G348">
            <v>0.05</v>
          </cell>
          <cell r="H348" t="str">
            <v>C0010922</v>
          </cell>
          <cell r="I348">
            <v>0.8</v>
          </cell>
          <cell r="J348" t="str">
            <v/>
          </cell>
          <cell r="K348" t="str">
            <v/>
          </cell>
          <cell r="L348" t="str">
            <v/>
          </cell>
          <cell r="M348" t="str">
            <v/>
          </cell>
          <cell r="N348" t="str">
            <v/>
          </cell>
          <cell r="O348" t="str">
            <v/>
          </cell>
          <cell r="P348" t="str">
            <v/>
          </cell>
          <cell r="Q348" t="str">
            <v/>
          </cell>
          <cell r="R348" t="str">
            <v/>
          </cell>
          <cell r="S348" t="str">
            <v/>
          </cell>
          <cell r="T348" t="str">
            <v/>
          </cell>
          <cell r="U348" t="str">
            <v/>
          </cell>
          <cell r="V348" t="str">
            <v/>
          </cell>
          <cell r="W348" t="str">
            <v/>
          </cell>
          <cell r="X348" t="str">
            <v/>
          </cell>
          <cell r="Y348" t="str">
            <v/>
          </cell>
          <cell r="Z348" t="str">
            <v/>
          </cell>
          <cell r="AA348" t="str">
            <v/>
          </cell>
          <cell r="AB348" t="str">
            <v/>
          </cell>
          <cell r="AC348" t="str">
            <v/>
          </cell>
          <cell r="AD348" t="str">
            <v/>
          </cell>
          <cell r="AE348" t="str">
            <v/>
          </cell>
          <cell r="AF348" t="str">
            <v/>
          </cell>
          <cell r="AG348" t="str">
            <v/>
          </cell>
          <cell r="AH348" t="str">
            <v>B0123650</v>
          </cell>
          <cell r="AI348">
            <v>1.01</v>
          </cell>
          <cell r="AJ348" t="str">
            <v>B021009</v>
          </cell>
          <cell r="AK348">
            <v>0.3</v>
          </cell>
          <cell r="AL348" t="str">
            <v>B0103490</v>
          </cell>
          <cell r="AM348">
            <v>0.5</v>
          </cell>
          <cell r="AN348" t="str">
            <v/>
          </cell>
          <cell r="AO348" t="str">
            <v/>
          </cell>
          <cell r="AP348" t="str">
            <v/>
          </cell>
          <cell r="AQ348" t="str">
            <v/>
          </cell>
          <cell r="AR348" t="str">
            <v/>
          </cell>
          <cell r="AS348" t="str">
            <v/>
          </cell>
          <cell r="AT348" t="str">
            <v/>
          </cell>
          <cell r="AU348" t="str">
            <v/>
          </cell>
          <cell r="AV348" t="str">
            <v/>
          </cell>
          <cell r="AW348" t="str">
            <v/>
          </cell>
          <cell r="AX348" t="str">
            <v/>
          </cell>
          <cell r="AY348" t="str">
            <v/>
          </cell>
          <cell r="AZ348" t="str">
            <v/>
          </cell>
          <cell r="BA348" t="str">
            <v/>
          </cell>
          <cell r="BB348" t="str">
            <v/>
          </cell>
          <cell r="BC348" t="str">
            <v/>
          </cell>
          <cell r="BD348" t="str">
            <v/>
          </cell>
          <cell r="BE348" t="str">
            <v/>
          </cell>
          <cell r="BF348" t="str">
            <v/>
          </cell>
          <cell r="BG348" t="str">
            <v/>
          </cell>
          <cell r="BH348" t="str">
            <v/>
          </cell>
          <cell r="BI348" t="str">
            <v/>
          </cell>
          <cell r="BJ348" t="str">
            <v/>
          </cell>
          <cell r="BK348" t="str">
            <v/>
          </cell>
          <cell r="BL348"/>
          <cell r="BM348"/>
          <cell r="BN348" t="str">
            <v>T0010009</v>
          </cell>
          <cell r="BO348">
            <v>1.01</v>
          </cell>
          <cell r="BP348" t="str">
            <v/>
          </cell>
          <cell r="BQ348" t="str">
            <v/>
          </cell>
          <cell r="BR348" t="str">
            <v/>
          </cell>
          <cell r="BS348" t="str">
            <v/>
          </cell>
          <cell r="BT348" t="str">
            <v/>
          </cell>
          <cell r="BU348" t="str">
            <v/>
          </cell>
          <cell r="BV348" t="str">
            <v/>
          </cell>
          <cell r="BW348" t="str">
            <v/>
          </cell>
          <cell r="BX348" t="str">
            <v>A0030030</v>
          </cell>
          <cell r="BY348">
            <v>10</v>
          </cell>
          <cell r="BZ348" t="str">
            <v>A0040010</v>
          </cell>
          <cell r="CA348">
            <v>10</v>
          </cell>
          <cell r="CB348" t="str">
            <v/>
          </cell>
          <cell r="CC348" t="str">
            <v/>
          </cell>
          <cell r="CD348" t="str">
            <v/>
          </cell>
          <cell r="CE348" t="str">
            <v/>
          </cell>
          <cell r="CF348" t="str">
            <v/>
          </cell>
          <cell r="CG348" t="str">
            <v/>
          </cell>
          <cell r="CH348" t="str">
            <v/>
          </cell>
          <cell r="CI348" t="str">
            <v/>
          </cell>
          <cell r="CJ348" t="str">
            <v/>
          </cell>
          <cell r="CK348" t="str">
            <v/>
          </cell>
          <cell r="CL348" t="str">
            <v/>
          </cell>
          <cell r="CM348" t="str">
            <v/>
          </cell>
          <cell r="CN348" t="str">
            <v/>
          </cell>
          <cell r="CO348" t="str">
            <v/>
          </cell>
          <cell r="CP348" t="str">
            <v/>
          </cell>
          <cell r="CQ348" t="str">
            <v/>
          </cell>
          <cell r="CR348" t="str">
            <v/>
          </cell>
          <cell r="CS348" t="str">
            <v>Nota 1: Este solo es un Análisis de Precios Unitario de referencia. De ser necesario, se debe ajustar a las particularidades de cada proyecto.
Nota 2: Cuando se trate de Análisis de precios unitarios correspondientes a ítems de la propuesta económica apro</v>
          </cell>
          <cell r="CT348" t="str">
            <v>B</v>
          </cell>
        </row>
        <row r="349">
          <cell r="C349" t="str">
            <v>671,2</v>
          </cell>
          <cell r="D349" t="str">
            <v>m</v>
          </cell>
          <cell r="E349" t="str">
            <v>CUNETA DE PIEZAS PREFABRICADAS DE CONCRETO; NO INCLUYE LA CONFORMACIÓN DE LA SUPERFICIE DE APOYO
(Analisis aplicado para el Suministro, transporte e instalación de cunetas prefabricados de concreto, tipo U de dimensiones 0,20 X 0,30 X 1m, sellado de junta</v>
          </cell>
          <cell r="F349" t="str">
            <v>HERMENINV</v>
          </cell>
          <cell r="G349">
            <v>0.05</v>
          </cell>
          <cell r="H349" t="str">
            <v/>
          </cell>
          <cell r="I349" t="str">
            <v/>
          </cell>
          <cell r="J349" t="str">
            <v/>
          </cell>
          <cell r="K349" t="str">
            <v/>
          </cell>
          <cell r="L349" t="str">
            <v/>
          </cell>
          <cell r="M349" t="str">
            <v/>
          </cell>
          <cell r="N349" t="str">
            <v/>
          </cell>
          <cell r="O349" t="str">
            <v/>
          </cell>
          <cell r="P349" t="str">
            <v/>
          </cell>
          <cell r="Q349" t="str">
            <v/>
          </cell>
          <cell r="R349" t="str">
            <v/>
          </cell>
          <cell r="S349" t="str">
            <v/>
          </cell>
          <cell r="T349" t="str">
            <v/>
          </cell>
          <cell r="U349" t="str">
            <v/>
          </cell>
          <cell r="V349" t="str">
            <v/>
          </cell>
          <cell r="W349" t="str">
            <v/>
          </cell>
          <cell r="X349" t="str">
            <v/>
          </cell>
          <cell r="Y349" t="str">
            <v/>
          </cell>
          <cell r="Z349" t="str">
            <v/>
          </cell>
          <cell r="AA349" t="str">
            <v/>
          </cell>
          <cell r="AB349" t="str">
            <v/>
          </cell>
          <cell r="AC349" t="str">
            <v/>
          </cell>
          <cell r="AD349" t="str">
            <v/>
          </cell>
          <cell r="AE349" t="str">
            <v/>
          </cell>
          <cell r="AF349" t="str">
            <v/>
          </cell>
          <cell r="AG349" t="str">
            <v/>
          </cell>
          <cell r="AH349" t="str">
            <v>B0103490</v>
          </cell>
          <cell r="AI349">
            <v>0.05</v>
          </cell>
          <cell r="AJ349" t="str">
            <v>B0013761</v>
          </cell>
          <cell r="AK349">
            <v>1</v>
          </cell>
          <cell r="AL349" t="str">
            <v/>
          </cell>
          <cell r="AM349" t="str">
            <v/>
          </cell>
          <cell r="AN349" t="str">
            <v/>
          </cell>
          <cell r="AO349" t="str">
            <v/>
          </cell>
          <cell r="AP349" t="str">
            <v/>
          </cell>
          <cell r="AQ349" t="str">
            <v/>
          </cell>
          <cell r="AR349" t="str">
            <v/>
          </cell>
          <cell r="AS349" t="str">
            <v/>
          </cell>
          <cell r="AT349" t="str">
            <v/>
          </cell>
          <cell r="AU349" t="str">
            <v/>
          </cell>
          <cell r="AV349" t="str">
            <v/>
          </cell>
          <cell r="AW349" t="str">
            <v/>
          </cell>
          <cell r="AX349" t="str">
            <v/>
          </cell>
          <cell r="AY349" t="str">
            <v/>
          </cell>
          <cell r="AZ349" t="str">
            <v/>
          </cell>
          <cell r="BA349" t="str">
            <v/>
          </cell>
          <cell r="BB349" t="str">
            <v/>
          </cell>
          <cell r="BC349" t="str">
            <v/>
          </cell>
          <cell r="BD349" t="str">
            <v/>
          </cell>
          <cell r="BE349" t="str">
            <v/>
          </cell>
          <cell r="BF349" t="str">
            <v/>
          </cell>
          <cell r="BG349" t="str">
            <v/>
          </cell>
          <cell r="BH349" t="str">
            <v/>
          </cell>
          <cell r="BI349" t="str">
            <v/>
          </cell>
          <cell r="BJ349" t="str">
            <v/>
          </cell>
          <cell r="BK349" t="str">
            <v/>
          </cell>
          <cell r="BL349"/>
          <cell r="BM349"/>
          <cell r="BN349" t="str">
            <v/>
          </cell>
          <cell r="BO349" t="str">
            <v/>
          </cell>
          <cell r="BP349" t="str">
            <v/>
          </cell>
          <cell r="BQ349" t="str">
            <v/>
          </cell>
          <cell r="BR349" t="str">
            <v/>
          </cell>
          <cell r="BS349" t="str">
            <v/>
          </cell>
          <cell r="BT349" t="str">
            <v/>
          </cell>
          <cell r="BU349" t="str">
            <v/>
          </cell>
          <cell r="BV349" t="str">
            <v/>
          </cell>
          <cell r="BW349" t="str">
            <v/>
          </cell>
          <cell r="BX349" t="str">
            <v>A0030020</v>
          </cell>
          <cell r="BY349">
            <v>150</v>
          </cell>
          <cell r="BZ349" t="str">
            <v>A0040010</v>
          </cell>
          <cell r="CA349">
            <v>150</v>
          </cell>
          <cell r="CB349" t="str">
            <v/>
          </cell>
          <cell r="CC349" t="str">
            <v/>
          </cell>
          <cell r="CD349" t="str">
            <v/>
          </cell>
          <cell r="CE349" t="str">
            <v/>
          </cell>
          <cell r="CF349" t="str">
            <v/>
          </cell>
          <cell r="CG349" t="str">
            <v/>
          </cell>
          <cell r="CH349" t="str">
            <v/>
          </cell>
          <cell r="CI349" t="str">
            <v/>
          </cell>
          <cell r="CJ349" t="str">
            <v/>
          </cell>
          <cell r="CK349" t="str">
            <v/>
          </cell>
          <cell r="CL349" t="str">
            <v/>
          </cell>
          <cell r="CM349" t="str">
            <v/>
          </cell>
          <cell r="CN349" t="str">
            <v/>
          </cell>
          <cell r="CO349" t="str">
            <v/>
          </cell>
          <cell r="CP349" t="str">
            <v/>
          </cell>
          <cell r="CQ349" t="str">
            <v/>
          </cell>
          <cell r="CR349" t="str">
            <v/>
          </cell>
          <cell r="CS349" t="str">
            <v>Nota 1: Este solo es un Análisis de Precios Unitario de referencia. De ser necesario, se debe ajustar a las particularidades de cada proyecto.
Nota 2: Cuando se trate de Análisis de precios unitarios correspondientes a ítems de la propuesta económica apro</v>
          </cell>
          <cell r="CT349" t="str">
            <v>C</v>
          </cell>
        </row>
        <row r="350">
          <cell r="C350" t="str">
            <v>671,3</v>
          </cell>
          <cell r="D350" t="str">
            <v>m3</v>
          </cell>
          <cell r="E350" t="str">
            <v>CUNETA DE CONCRETO VACIADA IN SITU; INCLUYE LA CONFORMACIÓN DE LA SUPERFICIE DE APOYO
(Analisis aplicado para la Construcción de cunetas en concreto premezclado vaciado in situ, con resistencia de 21 MPa, sobre base conformada con material seleccionado co</v>
          </cell>
          <cell r="F350" t="str">
            <v>HERMENINV</v>
          </cell>
          <cell r="G350">
            <v>0.05</v>
          </cell>
          <cell r="H350" t="str">
            <v>C0010190</v>
          </cell>
          <cell r="I350">
            <v>0.8</v>
          </cell>
          <cell r="J350" t="str">
            <v>C0010922</v>
          </cell>
          <cell r="K350">
            <v>0.8</v>
          </cell>
          <cell r="L350" t="str">
            <v/>
          </cell>
          <cell r="M350" t="str">
            <v/>
          </cell>
          <cell r="N350" t="str">
            <v/>
          </cell>
          <cell r="O350" t="str">
            <v/>
          </cell>
          <cell r="P350" t="str">
            <v/>
          </cell>
          <cell r="Q350" t="str">
            <v/>
          </cell>
          <cell r="R350" t="str">
            <v/>
          </cell>
          <cell r="S350" t="str">
            <v/>
          </cell>
          <cell r="T350" t="str">
            <v/>
          </cell>
          <cell r="U350" t="str">
            <v/>
          </cell>
          <cell r="V350" t="str">
            <v/>
          </cell>
          <cell r="W350" t="str">
            <v/>
          </cell>
          <cell r="X350" t="str">
            <v/>
          </cell>
          <cell r="Y350" t="str">
            <v/>
          </cell>
          <cell r="Z350" t="str">
            <v/>
          </cell>
          <cell r="AA350" t="str">
            <v/>
          </cell>
          <cell r="AB350" t="str">
            <v/>
          </cell>
          <cell r="AC350" t="str">
            <v/>
          </cell>
          <cell r="AD350" t="str">
            <v/>
          </cell>
          <cell r="AE350" t="str">
            <v/>
          </cell>
          <cell r="AF350" t="str">
            <v/>
          </cell>
          <cell r="AG350" t="str">
            <v/>
          </cell>
          <cell r="AH350" t="str">
            <v>B0014410</v>
          </cell>
          <cell r="AI350">
            <v>0.5</v>
          </cell>
          <cell r="AJ350" t="str">
            <v>B0123650</v>
          </cell>
          <cell r="AK350">
            <v>1.01</v>
          </cell>
          <cell r="AL350" t="str">
            <v>B021009</v>
          </cell>
          <cell r="AM350">
            <v>0.3</v>
          </cell>
          <cell r="AN350" t="str">
            <v>B0103490</v>
          </cell>
          <cell r="AO350">
            <v>0.5</v>
          </cell>
          <cell r="AP350" t="str">
            <v/>
          </cell>
          <cell r="AQ350" t="str">
            <v/>
          </cell>
          <cell r="AR350" t="str">
            <v/>
          </cell>
          <cell r="AS350" t="str">
            <v/>
          </cell>
          <cell r="AT350" t="str">
            <v/>
          </cell>
          <cell r="AU350" t="str">
            <v/>
          </cell>
          <cell r="AV350" t="str">
            <v/>
          </cell>
          <cell r="AW350" t="str">
            <v/>
          </cell>
          <cell r="AX350" t="str">
            <v/>
          </cell>
          <cell r="AY350" t="str">
            <v/>
          </cell>
          <cell r="AZ350" t="str">
            <v/>
          </cell>
          <cell r="BA350" t="str">
            <v/>
          </cell>
          <cell r="BB350" t="str">
            <v/>
          </cell>
          <cell r="BC350" t="str">
            <v/>
          </cell>
          <cell r="BD350" t="str">
            <v/>
          </cell>
          <cell r="BE350" t="str">
            <v/>
          </cell>
          <cell r="BF350" t="str">
            <v/>
          </cell>
          <cell r="BG350" t="str">
            <v/>
          </cell>
          <cell r="BH350" t="str">
            <v/>
          </cell>
          <cell r="BI350" t="str">
            <v/>
          </cell>
          <cell r="BJ350" t="str">
            <v/>
          </cell>
          <cell r="BK350" t="str">
            <v/>
          </cell>
          <cell r="BL350"/>
          <cell r="BM350"/>
          <cell r="BN350" t="str">
            <v>T0010009</v>
          </cell>
          <cell r="BO350">
            <v>1.01</v>
          </cell>
          <cell r="BP350" t="str">
            <v>T0010062</v>
          </cell>
          <cell r="BQ350">
            <v>0.5</v>
          </cell>
          <cell r="BR350" t="str">
            <v/>
          </cell>
          <cell r="BS350" t="str">
            <v/>
          </cell>
          <cell r="BT350" t="str">
            <v/>
          </cell>
          <cell r="BU350" t="str">
            <v/>
          </cell>
          <cell r="BV350" t="str">
            <v/>
          </cell>
          <cell r="BW350" t="str">
            <v/>
          </cell>
          <cell r="BX350" t="str">
            <v>A0030040</v>
          </cell>
          <cell r="BY350">
            <v>10</v>
          </cell>
          <cell r="BZ350" t="str">
            <v>A0040010</v>
          </cell>
          <cell r="CA350">
            <v>10</v>
          </cell>
          <cell r="CB350" t="str">
            <v/>
          </cell>
          <cell r="CC350" t="str">
            <v/>
          </cell>
          <cell r="CD350" t="str">
            <v/>
          </cell>
          <cell r="CE350" t="str">
            <v/>
          </cell>
          <cell r="CF350" t="str">
            <v/>
          </cell>
          <cell r="CG350" t="str">
            <v/>
          </cell>
          <cell r="CH350" t="str">
            <v/>
          </cell>
          <cell r="CI350" t="str">
            <v/>
          </cell>
          <cell r="CJ350" t="str">
            <v/>
          </cell>
          <cell r="CK350" t="str">
            <v/>
          </cell>
          <cell r="CL350" t="str">
            <v/>
          </cell>
          <cell r="CM350" t="str">
            <v/>
          </cell>
          <cell r="CN350" t="str">
            <v/>
          </cell>
          <cell r="CO350" t="str">
            <v/>
          </cell>
          <cell r="CP350" t="str">
            <v/>
          </cell>
          <cell r="CQ350" t="str">
            <v/>
          </cell>
          <cell r="CR350" t="str">
            <v/>
          </cell>
          <cell r="CS350" t="str">
            <v>Nota 1: Este solo es un Análisis de Precios Unitario de referencia. De ser necesario, se debe ajustar a las particularidades de cada proyecto.
Nota 2: Cuando se trate de Análisis de precios unitarios correspondientes a ítems de la propuesta económica apro</v>
          </cell>
          <cell r="CT350" t="str">
            <v>B</v>
          </cell>
        </row>
        <row r="351">
          <cell r="C351" t="str">
            <v>671,4</v>
          </cell>
          <cell r="D351" t="str">
            <v>m</v>
          </cell>
          <cell r="E351" t="str">
            <v>CUNETA DE PIEZAS PREFABRICADAS DE CONCRETO; INCLUYE LA CONFORMACIÓN DE LA SUPERFICIE DE APOYO
(Analisis aplicado para el Suministro, transporte e instalación de cunetas prefabricados de concreto, tipo U de dimensiones 0,20 X 0,30 X 1m,, sobre base conform</v>
          </cell>
          <cell r="F351" t="str">
            <v>HERMENINV</v>
          </cell>
          <cell r="G351">
            <v>0.05</v>
          </cell>
          <cell r="H351" t="str">
            <v>C0010190</v>
          </cell>
          <cell r="I351">
            <v>5.3333333333333337E-2</v>
          </cell>
          <cell r="J351" t="str">
            <v/>
          </cell>
          <cell r="K351" t="str">
            <v/>
          </cell>
          <cell r="L351" t="str">
            <v/>
          </cell>
          <cell r="M351" t="str">
            <v/>
          </cell>
          <cell r="N351" t="str">
            <v/>
          </cell>
          <cell r="O351" t="str">
            <v/>
          </cell>
          <cell r="P351" t="str">
            <v/>
          </cell>
          <cell r="Q351" t="str">
            <v/>
          </cell>
          <cell r="R351" t="str">
            <v/>
          </cell>
          <cell r="S351" t="str">
            <v/>
          </cell>
          <cell r="T351" t="str">
            <v/>
          </cell>
          <cell r="U351" t="str">
            <v/>
          </cell>
          <cell r="V351" t="str">
            <v/>
          </cell>
          <cell r="W351" t="str">
            <v/>
          </cell>
          <cell r="X351" t="str">
            <v/>
          </cell>
          <cell r="Y351" t="str">
            <v/>
          </cell>
          <cell r="Z351" t="str">
            <v/>
          </cell>
          <cell r="AA351" t="str">
            <v/>
          </cell>
          <cell r="AB351" t="str">
            <v/>
          </cell>
          <cell r="AC351" t="str">
            <v/>
          </cell>
          <cell r="AD351" t="str">
            <v/>
          </cell>
          <cell r="AE351" t="str">
            <v/>
          </cell>
          <cell r="AF351" t="str">
            <v/>
          </cell>
          <cell r="AG351" t="str">
            <v/>
          </cell>
          <cell r="AH351" t="str">
            <v>B0014410</v>
          </cell>
          <cell r="AI351">
            <v>0.05</v>
          </cell>
          <cell r="AJ351" t="str">
            <v>B0103490</v>
          </cell>
          <cell r="AK351">
            <v>0.05</v>
          </cell>
          <cell r="AL351" t="str">
            <v>B0013761</v>
          </cell>
          <cell r="AM351">
            <v>1</v>
          </cell>
          <cell r="AN351" t="str">
            <v/>
          </cell>
          <cell r="AO351" t="str">
            <v/>
          </cell>
          <cell r="AP351" t="str">
            <v/>
          </cell>
          <cell r="AQ351" t="str">
            <v/>
          </cell>
          <cell r="AR351" t="str">
            <v/>
          </cell>
          <cell r="AS351" t="str">
            <v/>
          </cell>
          <cell r="AT351" t="str">
            <v/>
          </cell>
          <cell r="AU351" t="str">
            <v/>
          </cell>
          <cell r="AV351" t="str">
            <v/>
          </cell>
          <cell r="AW351" t="str">
            <v/>
          </cell>
          <cell r="AX351" t="str">
            <v/>
          </cell>
          <cell r="AY351" t="str">
            <v/>
          </cell>
          <cell r="AZ351" t="str">
            <v/>
          </cell>
          <cell r="BA351" t="str">
            <v/>
          </cell>
          <cell r="BB351" t="str">
            <v/>
          </cell>
          <cell r="BC351" t="str">
            <v/>
          </cell>
          <cell r="BD351" t="str">
            <v/>
          </cell>
          <cell r="BE351" t="str">
            <v/>
          </cell>
          <cell r="BF351" t="str">
            <v/>
          </cell>
          <cell r="BG351" t="str">
            <v/>
          </cell>
          <cell r="BH351" t="str">
            <v/>
          </cell>
          <cell r="BI351" t="str">
            <v/>
          </cell>
          <cell r="BJ351" t="str">
            <v/>
          </cell>
          <cell r="BK351" t="str">
            <v/>
          </cell>
          <cell r="BL351"/>
          <cell r="BM351"/>
          <cell r="BN351" t="str">
            <v>T0010062</v>
          </cell>
          <cell r="BO351">
            <v>0.05</v>
          </cell>
          <cell r="BP351" t="str">
            <v/>
          </cell>
          <cell r="BQ351" t="str">
            <v/>
          </cell>
          <cell r="BR351" t="str">
            <v/>
          </cell>
          <cell r="BS351" t="str">
            <v/>
          </cell>
          <cell r="BT351" t="str">
            <v/>
          </cell>
          <cell r="BU351" t="str">
            <v/>
          </cell>
          <cell r="BV351" t="str">
            <v/>
          </cell>
          <cell r="BW351" t="str">
            <v/>
          </cell>
          <cell r="BX351" t="str">
            <v>A0030040</v>
          </cell>
          <cell r="BY351">
            <v>150</v>
          </cell>
          <cell r="BZ351" t="str">
            <v>A0040010</v>
          </cell>
          <cell r="CA351">
            <v>150</v>
          </cell>
          <cell r="CB351" t="str">
            <v/>
          </cell>
          <cell r="CC351" t="str">
            <v/>
          </cell>
          <cell r="CD351" t="str">
            <v/>
          </cell>
          <cell r="CE351" t="str">
            <v/>
          </cell>
          <cell r="CF351" t="str">
            <v/>
          </cell>
          <cell r="CG351" t="str">
            <v/>
          </cell>
          <cell r="CH351" t="str">
            <v/>
          </cell>
          <cell r="CI351" t="str">
            <v/>
          </cell>
          <cell r="CJ351" t="str">
            <v/>
          </cell>
          <cell r="CK351" t="str">
            <v/>
          </cell>
          <cell r="CL351" t="str">
            <v/>
          </cell>
          <cell r="CM351" t="str">
            <v/>
          </cell>
          <cell r="CN351" t="str">
            <v/>
          </cell>
          <cell r="CO351" t="str">
            <v/>
          </cell>
          <cell r="CP351" t="str">
            <v/>
          </cell>
          <cell r="CQ351" t="str">
            <v/>
          </cell>
          <cell r="CR351" t="str">
            <v/>
          </cell>
          <cell r="CS351" t="str">
            <v>Nota 1: Este solo es un Análisis de Precios Unitario de referencia. De ser necesario, se debe ajustar a las particularidades de cada proyecto.
Nota 2: Cuando se trate de Análisis de precios unitarios correspondientes a ítems de la propuesta económica apro</v>
          </cell>
          <cell r="CT351" t="str">
            <v>B</v>
          </cell>
        </row>
        <row r="352">
          <cell r="C352" t="str">
            <v>672,1</v>
          </cell>
          <cell r="D352" t="str">
            <v>m</v>
          </cell>
          <cell r="E352" t="str">
            <v xml:space="preserve">BORDILLO DE CONCRETO VACIADO IN SITU; NO INCLUYE LA PREPARACION DE LA SUPERFICIE DE APOYO
(Analisis aplicado para la Construcción de bordillos en concreto premezclado vaciado in situ, con resistencia de 21 MPa. Se incluye acabado superficial y sellado de </v>
          </cell>
          <cell r="F352" t="str">
            <v>HERMENINV</v>
          </cell>
          <cell r="G352">
            <v>0.05</v>
          </cell>
          <cell r="H352" t="str">
            <v>C0010922</v>
          </cell>
          <cell r="I352">
            <v>0.08</v>
          </cell>
          <cell r="J352" t="str">
            <v/>
          </cell>
          <cell r="K352" t="str">
            <v/>
          </cell>
          <cell r="L352" t="str">
            <v/>
          </cell>
          <cell r="M352" t="str">
            <v/>
          </cell>
          <cell r="N352" t="str">
            <v/>
          </cell>
          <cell r="O352" t="str">
            <v/>
          </cell>
          <cell r="P352" t="str">
            <v/>
          </cell>
          <cell r="Q352" t="str">
            <v/>
          </cell>
          <cell r="R352" t="str">
            <v/>
          </cell>
          <cell r="S352" t="str">
            <v/>
          </cell>
          <cell r="T352" t="str">
            <v/>
          </cell>
          <cell r="U352" t="str">
            <v/>
          </cell>
          <cell r="V352" t="str">
            <v/>
          </cell>
          <cell r="W352" t="str">
            <v/>
          </cell>
          <cell r="X352" t="str">
            <v/>
          </cell>
          <cell r="Y352" t="str">
            <v/>
          </cell>
          <cell r="Z352" t="str">
            <v/>
          </cell>
          <cell r="AA352" t="str">
            <v/>
          </cell>
          <cell r="AB352" t="str">
            <v/>
          </cell>
          <cell r="AC352" t="str">
            <v/>
          </cell>
          <cell r="AD352" t="str">
            <v/>
          </cell>
          <cell r="AE352" t="str">
            <v/>
          </cell>
          <cell r="AF352" t="str">
            <v/>
          </cell>
          <cell r="AG352" t="str">
            <v/>
          </cell>
          <cell r="AH352" t="str">
            <v>B0123650</v>
          </cell>
          <cell r="AI352">
            <v>7.0000000000000007E-2</v>
          </cell>
          <cell r="AJ352" t="str">
            <v>B021009</v>
          </cell>
          <cell r="AK352">
            <v>0.3</v>
          </cell>
          <cell r="AL352" t="str">
            <v>B0014610</v>
          </cell>
          <cell r="AM352">
            <v>3.0000000000000001E-3</v>
          </cell>
          <cell r="AN352" t="str">
            <v/>
          </cell>
          <cell r="AO352" t="str">
            <v/>
          </cell>
          <cell r="AP352" t="str">
            <v/>
          </cell>
          <cell r="AQ352" t="str">
            <v/>
          </cell>
          <cell r="AR352" t="str">
            <v/>
          </cell>
          <cell r="AS352" t="str">
            <v/>
          </cell>
          <cell r="AT352" t="str">
            <v/>
          </cell>
          <cell r="AU352" t="str">
            <v/>
          </cell>
          <cell r="AV352" t="str">
            <v/>
          </cell>
          <cell r="AW352" t="str">
            <v/>
          </cell>
          <cell r="AX352" t="str">
            <v/>
          </cell>
          <cell r="AY352" t="str">
            <v/>
          </cell>
          <cell r="AZ352" t="str">
            <v/>
          </cell>
          <cell r="BA352" t="str">
            <v/>
          </cell>
          <cell r="BB352" t="str">
            <v/>
          </cell>
          <cell r="BC352" t="str">
            <v/>
          </cell>
          <cell r="BD352" t="str">
            <v/>
          </cell>
          <cell r="BE352" t="str">
            <v/>
          </cell>
          <cell r="BF352" t="str">
            <v/>
          </cell>
          <cell r="BG352" t="str">
            <v/>
          </cell>
          <cell r="BH352" t="str">
            <v/>
          </cell>
          <cell r="BI352" t="str">
            <v/>
          </cell>
          <cell r="BJ352" t="str">
            <v/>
          </cell>
          <cell r="BK352" t="str">
            <v/>
          </cell>
          <cell r="BL352"/>
          <cell r="BM352"/>
          <cell r="BN352" t="str">
            <v>T0010009</v>
          </cell>
          <cell r="BO352">
            <v>7.0000000000000007E-2</v>
          </cell>
          <cell r="BP352" t="str">
            <v/>
          </cell>
          <cell r="BQ352" t="str">
            <v/>
          </cell>
          <cell r="BR352" t="str">
            <v/>
          </cell>
          <cell r="BS352" t="str">
            <v/>
          </cell>
          <cell r="BT352" t="str">
            <v/>
          </cell>
          <cell r="BU352" t="str">
            <v/>
          </cell>
          <cell r="BV352" t="str">
            <v/>
          </cell>
          <cell r="BW352" t="str">
            <v/>
          </cell>
          <cell r="BX352" t="str">
            <v>A0030030</v>
          </cell>
          <cell r="BY352">
            <v>100</v>
          </cell>
          <cell r="BZ352" t="str">
            <v>A0040010</v>
          </cell>
          <cell r="CA352">
            <v>100</v>
          </cell>
          <cell r="CB352" t="str">
            <v/>
          </cell>
          <cell r="CC352" t="str">
            <v/>
          </cell>
          <cell r="CD352" t="str">
            <v/>
          </cell>
          <cell r="CE352" t="str">
            <v/>
          </cell>
          <cell r="CF352" t="str">
            <v/>
          </cell>
          <cell r="CG352" t="str">
            <v/>
          </cell>
          <cell r="CH352" t="str">
            <v/>
          </cell>
          <cell r="CI352" t="str">
            <v/>
          </cell>
          <cell r="CJ352" t="str">
            <v/>
          </cell>
          <cell r="CK352" t="str">
            <v/>
          </cell>
          <cell r="CL352" t="str">
            <v/>
          </cell>
          <cell r="CM352" t="str">
            <v/>
          </cell>
          <cell r="CN352" t="str">
            <v/>
          </cell>
          <cell r="CO352" t="str">
            <v/>
          </cell>
          <cell r="CP352" t="str">
            <v/>
          </cell>
          <cell r="CQ352" t="str">
            <v/>
          </cell>
          <cell r="CR352" t="str">
            <v>Piloteadora de hincado (impacto)</v>
          </cell>
          <cell r="CS352" t="str">
            <v>Nota 1: Este solo es un Análisis de Precios Unitario de referencia. De ser necesario, se debe ajustar a las particularidades de cada proyecto.
Nota 2: Cuando se trate de Análisis de precios unitarios correspondientes a ítems de la propuesta económica apro</v>
          </cell>
          <cell r="CT352" t="str">
            <v>B</v>
          </cell>
        </row>
        <row r="353">
          <cell r="C353" t="str">
            <v>672,2</v>
          </cell>
          <cell r="D353" t="str">
            <v>m</v>
          </cell>
          <cell r="E353" t="str">
            <v xml:space="preserve"> BORDILLO DE PIEZA PREFABRICADA DE CONCRETO; NO INCLUYE LA PREPARACION DE LA SUPERFICIE DE APOYO. 
(Analisis aplicado para el Suministro, transporte e instalación de bordillos prefabricados de concreto, tipo U de dimensiones 0,20 x 0,35 x 0,80 m, y sellad</v>
          </cell>
          <cell r="F353" t="str">
            <v>HERMENINV</v>
          </cell>
          <cell r="G353">
            <v>0.05</v>
          </cell>
          <cell r="H353" t="str">
            <v/>
          </cell>
          <cell r="I353" t="str">
            <v/>
          </cell>
          <cell r="J353" t="str">
            <v/>
          </cell>
          <cell r="K353" t="str">
            <v/>
          </cell>
          <cell r="L353" t="str">
            <v/>
          </cell>
          <cell r="M353" t="str">
            <v/>
          </cell>
          <cell r="N353" t="str">
            <v/>
          </cell>
          <cell r="O353" t="str">
            <v/>
          </cell>
          <cell r="P353" t="str">
            <v/>
          </cell>
          <cell r="Q353" t="str">
            <v/>
          </cell>
          <cell r="R353" t="str">
            <v/>
          </cell>
          <cell r="S353" t="str">
            <v/>
          </cell>
          <cell r="T353" t="str">
            <v/>
          </cell>
          <cell r="U353" t="str">
            <v/>
          </cell>
          <cell r="V353" t="str">
            <v/>
          </cell>
          <cell r="W353" t="str">
            <v/>
          </cell>
          <cell r="X353" t="str">
            <v/>
          </cell>
          <cell r="Y353" t="str">
            <v/>
          </cell>
          <cell r="Z353" t="str">
            <v/>
          </cell>
          <cell r="AA353" t="str">
            <v/>
          </cell>
          <cell r="AB353" t="str">
            <v/>
          </cell>
          <cell r="AC353" t="str">
            <v/>
          </cell>
          <cell r="AD353" t="str">
            <v/>
          </cell>
          <cell r="AE353" t="str">
            <v/>
          </cell>
          <cell r="AF353" t="str">
            <v/>
          </cell>
          <cell r="AG353" t="str">
            <v/>
          </cell>
          <cell r="AH353" t="str">
            <v>B0013438</v>
          </cell>
          <cell r="AI353">
            <v>1.25</v>
          </cell>
          <cell r="AJ353" t="str">
            <v>B0014610</v>
          </cell>
          <cell r="AK353">
            <v>3.0000000000000001E-3</v>
          </cell>
          <cell r="AL353" t="str">
            <v/>
          </cell>
          <cell r="AM353" t="str">
            <v/>
          </cell>
          <cell r="AN353" t="str">
            <v/>
          </cell>
          <cell r="AO353" t="str">
            <v/>
          </cell>
          <cell r="AP353" t="str">
            <v/>
          </cell>
          <cell r="AQ353" t="str">
            <v/>
          </cell>
          <cell r="AR353" t="str">
            <v/>
          </cell>
          <cell r="AS353" t="str">
            <v/>
          </cell>
          <cell r="AT353" t="str">
            <v/>
          </cell>
          <cell r="AU353" t="str">
            <v/>
          </cell>
          <cell r="AV353" t="str">
            <v/>
          </cell>
          <cell r="AW353" t="str">
            <v/>
          </cell>
          <cell r="AX353" t="str">
            <v/>
          </cell>
          <cell r="AY353" t="str">
            <v/>
          </cell>
          <cell r="AZ353" t="str">
            <v/>
          </cell>
          <cell r="BA353" t="str">
            <v/>
          </cell>
          <cell r="BB353" t="str">
            <v/>
          </cell>
          <cell r="BC353" t="str">
            <v/>
          </cell>
          <cell r="BD353" t="str">
            <v/>
          </cell>
          <cell r="BE353" t="str">
            <v/>
          </cell>
          <cell r="BF353" t="str">
            <v/>
          </cell>
          <cell r="BG353" t="str">
            <v/>
          </cell>
          <cell r="BH353" t="str">
            <v/>
          </cell>
          <cell r="BI353" t="str">
            <v/>
          </cell>
          <cell r="BJ353" t="str">
            <v/>
          </cell>
          <cell r="BK353" t="str">
            <v/>
          </cell>
          <cell r="BL353"/>
          <cell r="BM353"/>
          <cell r="BN353" t="str">
            <v/>
          </cell>
          <cell r="BO353" t="str">
            <v/>
          </cell>
          <cell r="BP353" t="str">
            <v/>
          </cell>
          <cell r="BQ353" t="str">
            <v/>
          </cell>
          <cell r="BR353" t="str">
            <v/>
          </cell>
          <cell r="BS353" t="str">
            <v/>
          </cell>
          <cell r="BT353" t="str">
            <v/>
          </cell>
          <cell r="BU353" t="str">
            <v/>
          </cell>
          <cell r="BV353" t="str">
            <v/>
          </cell>
          <cell r="BW353" t="str">
            <v/>
          </cell>
          <cell r="BX353" t="str">
            <v>A0030020</v>
          </cell>
          <cell r="BY353">
            <v>150</v>
          </cell>
          <cell r="BZ353" t="str">
            <v>A0040010</v>
          </cell>
          <cell r="CA353">
            <v>150</v>
          </cell>
          <cell r="CB353" t="str">
            <v/>
          </cell>
          <cell r="CC353" t="str">
            <v/>
          </cell>
          <cell r="CD353" t="str">
            <v/>
          </cell>
          <cell r="CE353" t="str">
            <v/>
          </cell>
          <cell r="CF353" t="str">
            <v/>
          </cell>
          <cell r="CG353" t="str">
            <v/>
          </cell>
          <cell r="CH353" t="str">
            <v/>
          </cell>
          <cell r="CI353" t="str">
            <v/>
          </cell>
          <cell r="CJ353" t="str">
            <v/>
          </cell>
          <cell r="CK353" t="str">
            <v/>
          </cell>
          <cell r="CL353" t="str">
            <v/>
          </cell>
          <cell r="CM353" t="str">
            <v/>
          </cell>
          <cell r="CN353" t="str">
            <v/>
          </cell>
          <cell r="CO353" t="str">
            <v/>
          </cell>
          <cell r="CP353" t="str">
            <v/>
          </cell>
          <cell r="CQ353" t="str">
            <v/>
          </cell>
          <cell r="CR353" t="str">
            <v>Piloteadora de hincado (impacto)</v>
          </cell>
          <cell r="CS353" t="str">
            <v>Nota 1: Este solo es un Análisis de Precios Unitario de referencia. De ser necesario, se debe ajustar a las particularidades de cada proyecto.
Nota 2: Cuando se trate de Análisis de precios unitarios correspondientes a ítems de la propuesta económica apro</v>
          </cell>
          <cell r="CT353" t="str">
            <v>C</v>
          </cell>
        </row>
        <row r="354">
          <cell r="C354" t="str">
            <v>672,3</v>
          </cell>
          <cell r="D354" t="str">
            <v>m</v>
          </cell>
          <cell r="E354" t="str">
            <v xml:space="preserve"> BORDILLO EN CONCRETO VACIADO IN SITU; INCLUYE LA PREPARACION DE LA SUPERFICIE DE APOYO
(Analisis aplicado para la Construcción de bordillos en concreto premezclado vaciado in situ, con resistencia de 21 MPa, sobre base conformada con material seleccionad</v>
          </cell>
          <cell r="F354" t="str">
            <v>HERMENINV</v>
          </cell>
          <cell r="G354">
            <v>0.05</v>
          </cell>
          <cell r="H354" t="str">
            <v>C0010922</v>
          </cell>
          <cell r="I354">
            <v>0.08</v>
          </cell>
          <cell r="J354" t="str">
            <v/>
          </cell>
          <cell r="K354" t="str">
            <v/>
          </cell>
          <cell r="L354" t="str">
            <v/>
          </cell>
          <cell r="M354" t="str">
            <v/>
          </cell>
          <cell r="N354" t="str">
            <v/>
          </cell>
          <cell r="O354" t="str">
            <v/>
          </cell>
          <cell r="P354" t="str">
            <v/>
          </cell>
          <cell r="Q354" t="str">
            <v/>
          </cell>
          <cell r="R354" t="str">
            <v/>
          </cell>
          <cell r="S354" t="str">
            <v/>
          </cell>
          <cell r="T354" t="str">
            <v/>
          </cell>
          <cell r="U354" t="str">
            <v/>
          </cell>
          <cell r="V354" t="str">
            <v/>
          </cell>
          <cell r="W354" t="str">
            <v/>
          </cell>
          <cell r="X354" t="str">
            <v/>
          </cell>
          <cell r="Y354" t="str">
            <v/>
          </cell>
          <cell r="Z354" t="str">
            <v/>
          </cell>
          <cell r="AA354" t="str">
            <v/>
          </cell>
          <cell r="AB354" t="str">
            <v/>
          </cell>
          <cell r="AC354" t="str">
            <v/>
          </cell>
          <cell r="AD354" t="str">
            <v/>
          </cell>
          <cell r="AE354" t="str">
            <v/>
          </cell>
          <cell r="AF354" t="str">
            <v/>
          </cell>
          <cell r="AG354" t="str">
            <v/>
          </cell>
          <cell r="AH354" t="str">
            <v>B0014610</v>
          </cell>
          <cell r="AI354">
            <v>3.0000000000000001E-3</v>
          </cell>
          <cell r="AJ354" t="str">
            <v>B0123650</v>
          </cell>
          <cell r="AK354">
            <v>7.0000000000000007E-2</v>
          </cell>
          <cell r="AL354" t="str">
            <v>B021009</v>
          </cell>
          <cell r="AM354">
            <v>0.3</v>
          </cell>
          <cell r="AN354" t="str">
            <v>B0014410</v>
          </cell>
          <cell r="AO354">
            <v>0.05</v>
          </cell>
          <cell r="AP354" t="str">
            <v/>
          </cell>
          <cell r="AQ354" t="str">
            <v/>
          </cell>
          <cell r="AR354" t="str">
            <v/>
          </cell>
          <cell r="AS354" t="str">
            <v/>
          </cell>
          <cell r="AT354" t="str">
            <v/>
          </cell>
          <cell r="AU354" t="str">
            <v/>
          </cell>
          <cell r="AV354" t="str">
            <v/>
          </cell>
          <cell r="AW354" t="str">
            <v/>
          </cell>
          <cell r="AX354" t="str">
            <v/>
          </cell>
          <cell r="AY354" t="str">
            <v/>
          </cell>
          <cell r="AZ354" t="str">
            <v/>
          </cell>
          <cell r="BA354" t="str">
            <v/>
          </cell>
          <cell r="BB354" t="str">
            <v/>
          </cell>
          <cell r="BC354" t="str">
            <v/>
          </cell>
          <cell r="BD354" t="str">
            <v/>
          </cell>
          <cell r="BE354" t="str">
            <v/>
          </cell>
          <cell r="BF354" t="str">
            <v/>
          </cell>
          <cell r="BG354" t="str">
            <v/>
          </cell>
          <cell r="BH354" t="str">
            <v/>
          </cell>
          <cell r="BI354" t="str">
            <v/>
          </cell>
          <cell r="BJ354" t="str">
            <v/>
          </cell>
          <cell r="BK354" t="str">
            <v/>
          </cell>
          <cell r="BL354"/>
          <cell r="BM354"/>
          <cell r="BN354" t="str">
            <v>T0010009</v>
          </cell>
          <cell r="BO354">
            <v>7.0000000000000007E-2</v>
          </cell>
          <cell r="BP354" t="str">
            <v/>
          </cell>
          <cell r="BQ354" t="str">
            <v/>
          </cell>
          <cell r="BR354" t="str">
            <v/>
          </cell>
          <cell r="BS354" t="str">
            <v/>
          </cell>
          <cell r="BT354" t="str">
            <v/>
          </cell>
          <cell r="BU354" t="str">
            <v/>
          </cell>
          <cell r="BV354" t="str">
            <v/>
          </cell>
          <cell r="BW354" t="str">
            <v/>
          </cell>
          <cell r="BX354" t="str">
            <v>A0030040</v>
          </cell>
          <cell r="BY354">
            <v>100</v>
          </cell>
          <cell r="BZ354" t="str">
            <v>A0040010</v>
          </cell>
          <cell r="CA354">
            <v>100</v>
          </cell>
          <cell r="CB354" t="str">
            <v/>
          </cell>
          <cell r="CC354" t="str">
            <v/>
          </cell>
          <cell r="CD354" t="str">
            <v/>
          </cell>
          <cell r="CE354" t="str">
            <v/>
          </cell>
          <cell r="CF354" t="str">
            <v/>
          </cell>
          <cell r="CG354" t="str">
            <v/>
          </cell>
          <cell r="CH354" t="str">
            <v/>
          </cell>
          <cell r="CI354" t="str">
            <v/>
          </cell>
          <cell r="CJ354" t="str">
            <v/>
          </cell>
          <cell r="CK354" t="str">
            <v/>
          </cell>
          <cell r="CL354" t="str">
            <v/>
          </cell>
          <cell r="CM354" t="str">
            <v/>
          </cell>
          <cell r="CN354" t="str">
            <v/>
          </cell>
          <cell r="CO354" t="str">
            <v/>
          </cell>
          <cell r="CP354" t="str">
            <v/>
          </cell>
          <cell r="CQ354" t="str">
            <v/>
          </cell>
          <cell r="CR354" t="str">
            <v/>
          </cell>
          <cell r="CS354" t="str">
            <v>Nota 1: Este solo es un Análisis de Precios Unitario de referencia. De ser necesario, se debe ajustar a las particularidades de cada proyecto.
Nota 2: Cuando se trate de Análisis de precios unitarios correspondientes a ítems de la propuesta económica apro</v>
          </cell>
          <cell r="CT354" t="str">
            <v>B</v>
          </cell>
        </row>
        <row r="355">
          <cell r="C355" t="str">
            <v>672,4</v>
          </cell>
          <cell r="D355" t="str">
            <v>m</v>
          </cell>
          <cell r="E355" t="str">
            <v>BORDILLO DE PIEZAS PREFABRICADAS DE CONCRETO; INCLUYE LA PREPARACION DE LA SUPERFICIE DE APOYO
(Analisis aplicado para el Suministro, transporte e instalación de cunetas prefabricados de concreto, tipo U de dimensiones 0,20 X 0,35 X 0,8m, sobre base confo</v>
          </cell>
          <cell r="F355" t="str">
            <v>HERMENINV</v>
          </cell>
          <cell r="G355">
            <v>0.05</v>
          </cell>
          <cell r="H355" t="str">
            <v/>
          </cell>
          <cell r="I355" t="str">
            <v/>
          </cell>
          <cell r="J355" t="str">
            <v/>
          </cell>
          <cell r="K355" t="str">
            <v/>
          </cell>
          <cell r="L355" t="str">
            <v/>
          </cell>
          <cell r="M355" t="str">
            <v/>
          </cell>
          <cell r="N355" t="str">
            <v/>
          </cell>
          <cell r="O355" t="str">
            <v/>
          </cell>
          <cell r="P355" t="str">
            <v/>
          </cell>
          <cell r="Q355" t="str">
            <v/>
          </cell>
          <cell r="R355" t="str">
            <v/>
          </cell>
          <cell r="S355" t="str">
            <v/>
          </cell>
          <cell r="T355" t="str">
            <v/>
          </cell>
          <cell r="U355" t="str">
            <v/>
          </cell>
          <cell r="V355" t="str">
            <v/>
          </cell>
          <cell r="W355" t="str">
            <v/>
          </cell>
          <cell r="X355" t="str">
            <v/>
          </cell>
          <cell r="Y355" t="str">
            <v/>
          </cell>
          <cell r="Z355" t="str">
            <v/>
          </cell>
          <cell r="AA355" t="str">
            <v/>
          </cell>
          <cell r="AB355" t="str">
            <v/>
          </cell>
          <cell r="AC355" t="str">
            <v/>
          </cell>
          <cell r="AD355" t="str">
            <v/>
          </cell>
          <cell r="AE355" t="str">
            <v/>
          </cell>
          <cell r="AF355" t="str">
            <v/>
          </cell>
          <cell r="AG355" t="str">
            <v/>
          </cell>
          <cell r="AH355" t="str">
            <v>B0013438</v>
          </cell>
          <cell r="AI355">
            <v>1.25</v>
          </cell>
          <cell r="AJ355" t="str">
            <v>B0014610</v>
          </cell>
          <cell r="AK355">
            <v>3.0000000000000001E-3</v>
          </cell>
          <cell r="AL355" t="str">
            <v>B0014410</v>
          </cell>
          <cell r="AM355">
            <v>0.05</v>
          </cell>
          <cell r="AN355" t="str">
            <v/>
          </cell>
          <cell r="AO355" t="str">
            <v/>
          </cell>
          <cell r="AP355" t="str">
            <v/>
          </cell>
          <cell r="AQ355" t="str">
            <v/>
          </cell>
          <cell r="AR355" t="str">
            <v/>
          </cell>
          <cell r="AS355" t="str">
            <v/>
          </cell>
          <cell r="AT355" t="str">
            <v/>
          </cell>
          <cell r="AU355" t="str">
            <v/>
          </cell>
          <cell r="AV355" t="str">
            <v/>
          </cell>
          <cell r="AW355" t="str">
            <v/>
          </cell>
          <cell r="AX355" t="str">
            <v/>
          </cell>
          <cell r="AY355" t="str">
            <v/>
          </cell>
          <cell r="AZ355" t="str">
            <v/>
          </cell>
          <cell r="BA355" t="str">
            <v/>
          </cell>
          <cell r="BB355" t="str">
            <v/>
          </cell>
          <cell r="BC355" t="str">
            <v/>
          </cell>
          <cell r="BD355" t="str">
            <v/>
          </cell>
          <cell r="BE355" t="str">
            <v/>
          </cell>
          <cell r="BF355" t="str">
            <v/>
          </cell>
          <cell r="BG355" t="str">
            <v/>
          </cell>
          <cell r="BH355" t="str">
            <v/>
          </cell>
          <cell r="BI355" t="str">
            <v/>
          </cell>
          <cell r="BJ355" t="str">
            <v/>
          </cell>
          <cell r="BK355" t="str">
            <v/>
          </cell>
          <cell r="BL355"/>
          <cell r="BM355"/>
          <cell r="BN355" t="str">
            <v/>
          </cell>
          <cell r="BO355" t="str">
            <v/>
          </cell>
          <cell r="BP355" t="str">
            <v/>
          </cell>
          <cell r="BQ355" t="str">
            <v/>
          </cell>
          <cell r="BR355" t="str">
            <v/>
          </cell>
          <cell r="BS355" t="str">
            <v/>
          </cell>
          <cell r="BT355" t="str">
            <v/>
          </cell>
          <cell r="BU355" t="str">
            <v/>
          </cell>
          <cell r="BV355" t="str">
            <v/>
          </cell>
          <cell r="BW355" t="str">
            <v/>
          </cell>
          <cell r="BX355" t="str">
            <v>A0030030</v>
          </cell>
          <cell r="BY355">
            <v>150</v>
          </cell>
          <cell r="BZ355" t="str">
            <v>A0040010</v>
          </cell>
          <cell r="CA355">
            <v>150</v>
          </cell>
          <cell r="CB355" t="str">
            <v/>
          </cell>
          <cell r="CC355" t="str">
            <v/>
          </cell>
          <cell r="CD355" t="str">
            <v/>
          </cell>
          <cell r="CE355" t="str">
            <v/>
          </cell>
          <cell r="CF355" t="str">
            <v/>
          </cell>
          <cell r="CG355" t="str">
            <v/>
          </cell>
          <cell r="CH355" t="str">
            <v/>
          </cell>
          <cell r="CI355" t="str">
            <v/>
          </cell>
          <cell r="CJ355" t="str">
            <v/>
          </cell>
          <cell r="CK355" t="str">
            <v/>
          </cell>
          <cell r="CL355" t="str">
            <v/>
          </cell>
          <cell r="CM355" t="str">
            <v/>
          </cell>
          <cell r="CN355" t="str">
            <v/>
          </cell>
          <cell r="CO355" t="str">
            <v/>
          </cell>
          <cell r="CP355" t="str">
            <v/>
          </cell>
          <cell r="CQ355" t="str">
            <v/>
          </cell>
          <cell r="CR355" t="str">
            <v/>
          </cell>
          <cell r="CS355" t="str">
            <v>Nota 1: Este solo es un Análisis de Precios Unitario de referencia. De ser necesario, se debe ajustar a las particularidades de cada proyecto.
Nota 2: Cuando se trate de Análisis de precios unitarios correspondientes a ítems de la propuesta económica apro</v>
          </cell>
          <cell r="CT355" t="str">
            <v>C</v>
          </cell>
        </row>
        <row r="356">
          <cell r="C356" t="str">
            <v>673,1,1</v>
          </cell>
          <cell r="D356" t="str">
            <v>m2</v>
          </cell>
          <cell r="E356" t="str">
            <v xml:space="preserve">GEOTEXTIL TIPO __________
(Analisis aplicado para el suministro e instalación de geotextil no tejido, con resistencia a la tracción Grab mínima de 700 N, Incluye corte, extensión manual, empalme (mín. 30 cm). </v>
          </cell>
          <cell r="F356" t="str">
            <v>HERMENINV</v>
          </cell>
          <cell r="G356">
            <v>0.05</v>
          </cell>
          <cell r="H356" t="str">
            <v/>
          </cell>
          <cell r="I356" t="str">
            <v/>
          </cell>
          <cell r="J356" t="str">
            <v/>
          </cell>
          <cell r="K356" t="str">
            <v/>
          </cell>
          <cell r="L356" t="str">
            <v/>
          </cell>
          <cell r="M356" t="str">
            <v/>
          </cell>
          <cell r="N356" t="str">
            <v/>
          </cell>
          <cell r="O356" t="str">
            <v/>
          </cell>
          <cell r="P356" t="str">
            <v/>
          </cell>
          <cell r="Q356" t="str">
            <v/>
          </cell>
          <cell r="R356" t="str">
            <v/>
          </cell>
          <cell r="S356" t="str">
            <v/>
          </cell>
          <cell r="T356" t="str">
            <v/>
          </cell>
          <cell r="U356" t="str">
            <v/>
          </cell>
          <cell r="V356" t="str">
            <v/>
          </cell>
          <cell r="W356" t="str">
            <v/>
          </cell>
          <cell r="X356" t="str">
            <v/>
          </cell>
          <cell r="Y356" t="str">
            <v/>
          </cell>
          <cell r="Z356" t="str">
            <v/>
          </cell>
          <cell r="AA356" t="str">
            <v/>
          </cell>
          <cell r="AB356" t="str">
            <v/>
          </cell>
          <cell r="AC356" t="str">
            <v/>
          </cell>
          <cell r="AD356" t="str">
            <v/>
          </cell>
          <cell r="AE356" t="str">
            <v/>
          </cell>
          <cell r="AF356" t="str">
            <v/>
          </cell>
          <cell r="AG356" t="str">
            <v/>
          </cell>
          <cell r="AH356" t="str">
            <v>B025005</v>
          </cell>
          <cell r="AI356">
            <v>1.1000000000000001</v>
          </cell>
          <cell r="AJ356" t="str">
            <v/>
          </cell>
          <cell r="AK356" t="str">
            <v/>
          </cell>
          <cell r="AL356" t="str">
            <v/>
          </cell>
          <cell r="AM356" t="str">
            <v/>
          </cell>
          <cell r="AN356" t="str">
            <v/>
          </cell>
          <cell r="AO356" t="str">
            <v/>
          </cell>
          <cell r="AP356" t="str">
            <v/>
          </cell>
          <cell r="AQ356" t="str">
            <v/>
          </cell>
          <cell r="AR356" t="str">
            <v/>
          </cell>
          <cell r="AS356" t="str">
            <v/>
          </cell>
          <cell r="AT356" t="str">
            <v/>
          </cell>
          <cell r="AU356" t="str">
            <v/>
          </cell>
          <cell r="AV356" t="str">
            <v/>
          </cell>
          <cell r="AW356" t="str">
            <v/>
          </cell>
          <cell r="AX356" t="str">
            <v/>
          </cell>
          <cell r="AY356" t="str">
            <v/>
          </cell>
          <cell r="AZ356" t="str">
            <v/>
          </cell>
          <cell r="BA356" t="str">
            <v/>
          </cell>
          <cell r="BB356" t="str">
            <v/>
          </cell>
          <cell r="BC356" t="str">
            <v/>
          </cell>
          <cell r="BD356" t="str">
            <v/>
          </cell>
          <cell r="BE356" t="str">
            <v/>
          </cell>
          <cell r="BF356" t="str">
            <v/>
          </cell>
          <cell r="BG356" t="str">
            <v/>
          </cell>
          <cell r="BH356" t="str">
            <v/>
          </cell>
          <cell r="BI356" t="str">
            <v/>
          </cell>
          <cell r="BJ356" t="str">
            <v/>
          </cell>
          <cell r="BK356" t="str">
            <v/>
          </cell>
          <cell r="BL356"/>
          <cell r="BM356"/>
          <cell r="BN356" t="str">
            <v/>
          </cell>
          <cell r="BO356" t="str">
            <v/>
          </cell>
          <cell r="BP356" t="str">
            <v/>
          </cell>
          <cell r="BQ356" t="str">
            <v/>
          </cell>
          <cell r="BR356" t="str">
            <v/>
          </cell>
          <cell r="BS356" t="str">
            <v/>
          </cell>
          <cell r="BT356" t="str">
            <v/>
          </cell>
          <cell r="BU356" t="str">
            <v/>
          </cell>
          <cell r="BV356" t="str">
            <v/>
          </cell>
          <cell r="BW356" t="str">
            <v/>
          </cell>
          <cell r="BX356" t="str">
            <v>A0030020</v>
          </cell>
          <cell r="BY356">
            <v>240</v>
          </cell>
          <cell r="BZ356" t="str">
            <v/>
          </cell>
          <cell r="CA356" t="str">
            <v/>
          </cell>
          <cell r="CB356" t="str">
            <v/>
          </cell>
          <cell r="CC356" t="str">
            <v/>
          </cell>
          <cell r="CD356" t="str">
            <v/>
          </cell>
          <cell r="CE356" t="str">
            <v/>
          </cell>
          <cell r="CF356" t="str">
            <v/>
          </cell>
          <cell r="CG356" t="str">
            <v/>
          </cell>
          <cell r="CH356" t="str">
            <v/>
          </cell>
          <cell r="CI356" t="str">
            <v/>
          </cell>
          <cell r="CJ356" t="str">
            <v/>
          </cell>
          <cell r="CK356" t="str">
            <v/>
          </cell>
          <cell r="CL356" t="str">
            <v/>
          </cell>
          <cell r="CM356" t="str">
            <v/>
          </cell>
          <cell r="CN356" t="str">
            <v/>
          </cell>
          <cell r="CO356" t="str">
            <v/>
          </cell>
          <cell r="CP356" t="str">
            <v/>
          </cell>
          <cell r="CQ356" t="str">
            <v/>
          </cell>
          <cell r="CR356" t="str">
            <v/>
          </cell>
          <cell r="CS356" t="str">
            <v>Nota 1: Este solo es un Análisis de Precios Unitario de referencia. De ser necesario, se debe ajustar a las particularidades de cada proyecto.
Nota 2: Cuando se trate de Análisis de precios unitarios correspondientes a ítems de la propuesta económica apro</v>
          </cell>
          <cell r="CT356" t="str">
            <v>C</v>
          </cell>
        </row>
        <row r="357">
          <cell r="C357" t="str">
            <v>673,1,2</v>
          </cell>
          <cell r="D357" t="str">
            <v>m2</v>
          </cell>
          <cell r="E357" t="str">
            <v xml:space="preserve">GEOTEXTIL TIPO __________
(Analisis aplicado para el suministro e instalación de geotextil tejido, con resistencia a la tracción Grab mínima de 1400 N, Incluye corte, extensión manual, empalme (mín. 30 cm)). </v>
          </cell>
          <cell r="F357" t="str">
            <v>HERMENINV</v>
          </cell>
          <cell r="G357">
            <v>0.05</v>
          </cell>
          <cell r="H357" t="str">
            <v/>
          </cell>
          <cell r="I357" t="str">
            <v/>
          </cell>
          <cell r="J357" t="str">
            <v/>
          </cell>
          <cell r="K357" t="str">
            <v/>
          </cell>
          <cell r="L357" t="str">
            <v/>
          </cell>
          <cell r="M357" t="str">
            <v/>
          </cell>
          <cell r="N357" t="str">
            <v/>
          </cell>
          <cell r="O357" t="str">
            <v/>
          </cell>
          <cell r="P357" t="str">
            <v/>
          </cell>
          <cell r="Q357" t="str">
            <v/>
          </cell>
          <cell r="R357" t="str">
            <v/>
          </cell>
          <cell r="S357" t="str">
            <v/>
          </cell>
          <cell r="T357" t="str">
            <v/>
          </cell>
          <cell r="U357" t="str">
            <v/>
          </cell>
          <cell r="V357" t="str">
            <v/>
          </cell>
          <cell r="W357" t="str">
            <v/>
          </cell>
          <cell r="X357" t="str">
            <v/>
          </cell>
          <cell r="Y357" t="str">
            <v/>
          </cell>
          <cell r="Z357" t="str">
            <v/>
          </cell>
          <cell r="AA357" t="str">
            <v/>
          </cell>
          <cell r="AB357" t="str">
            <v/>
          </cell>
          <cell r="AC357" t="str">
            <v/>
          </cell>
          <cell r="AD357" t="str">
            <v/>
          </cell>
          <cell r="AE357" t="str">
            <v/>
          </cell>
          <cell r="AF357" t="str">
            <v/>
          </cell>
          <cell r="AG357" t="str">
            <v/>
          </cell>
          <cell r="AH357" t="str">
            <v>B025001</v>
          </cell>
          <cell r="AI357">
            <v>1.1000000000000001</v>
          </cell>
          <cell r="AJ357" t="str">
            <v/>
          </cell>
          <cell r="AK357" t="str">
            <v/>
          </cell>
          <cell r="AL357" t="str">
            <v/>
          </cell>
          <cell r="AM357" t="str">
            <v/>
          </cell>
          <cell r="AN357" t="str">
            <v/>
          </cell>
          <cell r="AO357" t="str">
            <v/>
          </cell>
          <cell r="AP357" t="str">
            <v/>
          </cell>
          <cell r="AQ357" t="str">
            <v/>
          </cell>
          <cell r="AR357" t="str">
            <v/>
          </cell>
          <cell r="AS357" t="str">
            <v/>
          </cell>
          <cell r="AT357" t="str">
            <v/>
          </cell>
          <cell r="AU357" t="str">
            <v/>
          </cell>
          <cell r="AV357" t="str">
            <v/>
          </cell>
          <cell r="AW357" t="str">
            <v/>
          </cell>
          <cell r="AX357" t="str">
            <v/>
          </cell>
          <cell r="AY357" t="str">
            <v/>
          </cell>
          <cell r="AZ357" t="str">
            <v/>
          </cell>
          <cell r="BA357" t="str">
            <v/>
          </cell>
          <cell r="BB357" t="str">
            <v/>
          </cell>
          <cell r="BC357" t="str">
            <v/>
          </cell>
          <cell r="BD357" t="str">
            <v/>
          </cell>
          <cell r="BE357" t="str">
            <v/>
          </cell>
          <cell r="BF357" t="str">
            <v/>
          </cell>
          <cell r="BG357" t="str">
            <v/>
          </cell>
          <cell r="BH357" t="str">
            <v/>
          </cell>
          <cell r="BI357" t="str">
            <v/>
          </cell>
          <cell r="BJ357" t="str">
            <v/>
          </cell>
          <cell r="BK357" t="str">
            <v/>
          </cell>
          <cell r="BL357"/>
          <cell r="BM357"/>
          <cell r="BN357" t="str">
            <v/>
          </cell>
          <cell r="BO357" t="str">
            <v/>
          </cell>
          <cell r="BP357" t="str">
            <v/>
          </cell>
          <cell r="BQ357" t="str">
            <v/>
          </cell>
          <cell r="BR357" t="str">
            <v/>
          </cell>
          <cell r="BS357" t="str">
            <v/>
          </cell>
          <cell r="BT357" t="str">
            <v/>
          </cell>
          <cell r="BU357" t="str">
            <v/>
          </cell>
          <cell r="BV357" t="str">
            <v/>
          </cell>
          <cell r="BW357" t="str">
            <v/>
          </cell>
          <cell r="BX357" t="str">
            <v>A0030020</v>
          </cell>
          <cell r="BY357">
            <v>240</v>
          </cell>
          <cell r="BZ357" t="str">
            <v/>
          </cell>
          <cell r="CA357" t="str">
            <v/>
          </cell>
          <cell r="CB357" t="str">
            <v/>
          </cell>
          <cell r="CC357" t="str">
            <v/>
          </cell>
          <cell r="CD357" t="str">
            <v/>
          </cell>
          <cell r="CE357" t="str">
            <v/>
          </cell>
          <cell r="CF357" t="str">
            <v/>
          </cell>
          <cell r="CG357" t="str">
            <v/>
          </cell>
          <cell r="CH357" t="str">
            <v/>
          </cell>
          <cell r="CI357" t="str">
            <v/>
          </cell>
          <cell r="CJ357" t="str">
            <v/>
          </cell>
          <cell r="CK357" t="str">
            <v/>
          </cell>
          <cell r="CL357" t="str">
            <v/>
          </cell>
          <cell r="CM357" t="str">
            <v/>
          </cell>
          <cell r="CN357" t="str">
            <v/>
          </cell>
          <cell r="CO357" t="str">
            <v/>
          </cell>
          <cell r="CP357" t="str">
            <v/>
          </cell>
          <cell r="CQ357" t="str">
            <v/>
          </cell>
          <cell r="CR357" t="str">
            <v/>
          </cell>
          <cell r="CS357" t="str">
            <v>Nota 1: Este solo es un Análisis de Precios Unitario de referencia. De ser necesario, se debe ajustar a las particularidades de cada proyecto.
Nota 2: Cuando se trate de Análisis de precios unitarios correspondientes a ítems de la propuesta económica apro</v>
          </cell>
          <cell r="CT357" t="str">
            <v>C</v>
          </cell>
        </row>
        <row r="358">
          <cell r="C358" t="str">
            <v>673,2</v>
          </cell>
          <cell r="D358" t="str">
            <v>m3</v>
          </cell>
          <cell r="E358" t="str">
            <v>MATERIAL GRANULAR DRENANTE
(Analisis aplicado para el Suministro, transporte, extendido, nivelación de características no plásticas)</v>
          </cell>
          <cell r="F358" t="str">
            <v>HERMENINV</v>
          </cell>
          <cell r="G358">
            <v>0.05</v>
          </cell>
          <cell r="H358" t="str">
            <v/>
          </cell>
          <cell r="I358" t="str">
            <v/>
          </cell>
          <cell r="J358" t="str">
            <v/>
          </cell>
          <cell r="K358" t="str">
            <v/>
          </cell>
          <cell r="L358" t="str">
            <v/>
          </cell>
          <cell r="M358" t="str">
            <v/>
          </cell>
          <cell r="N358" t="str">
            <v/>
          </cell>
          <cell r="O358" t="str">
            <v/>
          </cell>
          <cell r="P358" t="str">
            <v/>
          </cell>
          <cell r="Q358" t="str">
            <v/>
          </cell>
          <cell r="R358" t="str">
            <v/>
          </cell>
          <cell r="S358" t="str">
            <v/>
          </cell>
          <cell r="T358" t="str">
            <v/>
          </cell>
          <cell r="U358" t="str">
            <v/>
          </cell>
          <cell r="V358" t="str">
            <v/>
          </cell>
          <cell r="W358" t="str">
            <v/>
          </cell>
          <cell r="X358" t="str">
            <v/>
          </cell>
          <cell r="Y358" t="str">
            <v/>
          </cell>
          <cell r="Z358" t="str">
            <v/>
          </cell>
          <cell r="AA358" t="str">
            <v/>
          </cell>
          <cell r="AB358" t="str">
            <v/>
          </cell>
          <cell r="AC358" t="str">
            <v/>
          </cell>
          <cell r="AD358" t="str">
            <v/>
          </cell>
          <cell r="AE358" t="str">
            <v/>
          </cell>
          <cell r="AF358" t="str">
            <v/>
          </cell>
          <cell r="AG358" t="str">
            <v/>
          </cell>
          <cell r="AH358" t="str">
            <v>B0014380</v>
          </cell>
          <cell r="AI358">
            <v>1.06</v>
          </cell>
          <cell r="AJ358" t="str">
            <v/>
          </cell>
          <cell r="AK358" t="str">
            <v/>
          </cell>
          <cell r="AL358" t="str">
            <v/>
          </cell>
          <cell r="AM358" t="str">
            <v/>
          </cell>
          <cell r="AN358" t="str">
            <v/>
          </cell>
          <cell r="AO358" t="str">
            <v/>
          </cell>
          <cell r="AP358" t="str">
            <v/>
          </cell>
          <cell r="AQ358" t="str">
            <v/>
          </cell>
          <cell r="AR358" t="str">
            <v/>
          </cell>
          <cell r="AS358" t="str">
            <v/>
          </cell>
          <cell r="AT358" t="str">
            <v/>
          </cell>
          <cell r="AU358" t="str">
            <v/>
          </cell>
          <cell r="AV358" t="str">
            <v/>
          </cell>
          <cell r="AW358" t="str">
            <v/>
          </cell>
          <cell r="AX358" t="str">
            <v/>
          </cell>
          <cell r="AY358" t="str">
            <v/>
          </cell>
          <cell r="AZ358" t="str">
            <v/>
          </cell>
          <cell r="BA358" t="str">
            <v/>
          </cell>
          <cell r="BB358" t="str">
            <v/>
          </cell>
          <cell r="BC358" t="str">
            <v/>
          </cell>
          <cell r="BD358" t="str">
            <v/>
          </cell>
          <cell r="BE358" t="str">
            <v/>
          </cell>
          <cell r="BF358" t="str">
            <v/>
          </cell>
          <cell r="BG358" t="str">
            <v/>
          </cell>
          <cell r="BH358" t="str">
            <v/>
          </cell>
          <cell r="BI358" t="str">
            <v/>
          </cell>
          <cell r="BJ358" t="str">
            <v/>
          </cell>
          <cell r="BK358" t="str">
            <v/>
          </cell>
          <cell r="BL358"/>
          <cell r="BM358"/>
          <cell r="BN358" t="str">
            <v>T0010028</v>
          </cell>
          <cell r="BO358">
            <v>1.06</v>
          </cell>
          <cell r="BP358" t="str">
            <v/>
          </cell>
          <cell r="BQ358" t="str">
            <v/>
          </cell>
          <cell r="BR358" t="str">
            <v/>
          </cell>
          <cell r="BS358" t="str">
            <v/>
          </cell>
          <cell r="BT358" t="str">
            <v/>
          </cell>
          <cell r="BU358" t="str">
            <v/>
          </cell>
          <cell r="BV358" t="str">
            <v/>
          </cell>
          <cell r="BW358" t="str">
            <v/>
          </cell>
          <cell r="BX358" t="str">
            <v>A0030030</v>
          </cell>
          <cell r="BY358">
            <v>20</v>
          </cell>
          <cell r="BZ358" t="str">
            <v/>
          </cell>
          <cell r="CA358" t="str">
            <v/>
          </cell>
          <cell r="CB358" t="str">
            <v/>
          </cell>
          <cell r="CC358" t="str">
            <v/>
          </cell>
          <cell r="CD358" t="str">
            <v/>
          </cell>
          <cell r="CE358" t="str">
            <v/>
          </cell>
          <cell r="CF358" t="str">
            <v/>
          </cell>
          <cell r="CG358" t="str">
            <v/>
          </cell>
          <cell r="CH358" t="str">
            <v/>
          </cell>
          <cell r="CI358" t="str">
            <v/>
          </cell>
          <cell r="CJ358" t="str">
            <v/>
          </cell>
          <cell r="CK358" t="str">
            <v/>
          </cell>
          <cell r="CL358" t="str">
            <v/>
          </cell>
          <cell r="CM358" t="str">
            <v/>
          </cell>
          <cell r="CN358" t="str">
            <v/>
          </cell>
          <cell r="CO358" t="str">
            <v/>
          </cell>
          <cell r="CP358" t="str">
            <v/>
          </cell>
          <cell r="CQ358" t="str">
            <v/>
          </cell>
          <cell r="CR358" t="str">
            <v/>
          </cell>
          <cell r="CS358" t="str">
            <v>Nota 1: Este solo es un Análisis de Precios Unitario de referencia. De ser necesario, se debe ajustar a las particularidades de cada proyecto.
Nota 2: Cuando se trate de Análisis de precios unitarios correspondientes a ítems de la propuesta económica apro</v>
          </cell>
          <cell r="CT358" t="str">
            <v>C</v>
          </cell>
        </row>
        <row r="359">
          <cell r="C359" t="str">
            <v>673,3,1</v>
          </cell>
          <cell r="D359" t="str">
            <v>m3</v>
          </cell>
          <cell r="E359" t="str">
            <v>MATERIAL DE COBERTURA TIPO ________
(Analisis aplicado para el Suministro, transporte, descargue, extendido, nivelación y compactación de material granular tipo sub-base clase C, gradación SBG-50, utilizado como material de cobertura en relleno)</v>
          </cell>
          <cell r="F359" t="str">
            <v>HERMENINV</v>
          </cell>
          <cell r="G359">
            <v>0.1</v>
          </cell>
          <cell r="H359" t="str">
            <v>C0010190</v>
          </cell>
          <cell r="I359">
            <v>0.33333333333333331</v>
          </cell>
          <cell r="J359" t="str">
            <v/>
          </cell>
          <cell r="K359" t="str">
            <v/>
          </cell>
          <cell r="L359" t="str">
            <v/>
          </cell>
          <cell r="M359" t="str">
            <v/>
          </cell>
          <cell r="N359" t="str">
            <v/>
          </cell>
          <cell r="O359" t="str">
            <v/>
          </cell>
          <cell r="P359" t="str">
            <v/>
          </cell>
          <cell r="Q359" t="str">
            <v/>
          </cell>
          <cell r="R359" t="str">
            <v/>
          </cell>
          <cell r="S359" t="str">
            <v/>
          </cell>
          <cell r="T359" t="str">
            <v/>
          </cell>
          <cell r="U359" t="str">
            <v/>
          </cell>
          <cell r="V359" t="str">
            <v/>
          </cell>
          <cell r="W359" t="str">
            <v/>
          </cell>
          <cell r="X359" t="str">
            <v/>
          </cell>
          <cell r="Y359" t="str">
            <v/>
          </cell>
          <cell r="Z359" t="str">
            <v/>
          </cell>
          <cell r="AA359" t="str">
            <v/>
          </cell>
          <cell r="AB359" t="str">
            <v/>
          </cell>
          <cell r="AC359" t="str">
            <v/>
          </cell>
          <cell r="AD359" t="str">
            <v/>
          </cell>
          <cell r="AE359" t="str">
            <v/>
          </cell>
          <cell r="AF359" t="str">
            <v/>
          </cell>
          <cell r="AG359" t="str">
            <v/>
          </cell>
          <cell r="AH359" t="str">
            <v>B0014347</v>
          </cell>
          <cell r="AI359">
            <v>1.25</v>
          </cell>
          <cell r="AJ359" t="str">
            <v/>
          </cell>
          <cell r="AK359" t="str">
            <v/>
          </cell>
          <cell r="AL359" t="str">
            <v/>
          </cell>
          <cell r="AM359" t="str">
            <v/>
          </cell>
          <cell r="AN359" t="str">
            <v/>
          </cell>
          <cell r="AO359" t="str">
            <v/>
          </cell>
          <cell r="AP359" t="str">
            <v/>
          </cell>
          <cell r="AQ359" t="str">
            <v/>
          </cell>
          <cell r="AR359" t="str">
            <v/>
          </cell>
          <cell r="AS359" t="str">
            <v/>
          </cell>
          <cell r="AT359" t="str">
            <v/>
          </cell>
          <cell r="AU359" t="str">
            <v/>
          </cell>
          <cell r="AV359" t="str">
            <v/>
          </cell>
          <cell r="AW359" t="str">
            <v/>
          </cell>
          <cell r="AX359" t="str">
            <v/>
          </cell>
          <cell r="AY359" t="str">
            <v/>
          </cell>
          <cell r="AZ359" t="str">
            <v/>
          </cell>
          <cell r="BA359" t="str">
            <v/>
          </cell>
          <cell r="BB359" t="str">
            <v/>
          </cell>
          <cell r="BC359" t="str">
            <v/>
          </cell>
          <cell r="BD359" t="str">
            <v/>
          </cell>
          <cell r="BE359" t="str">
            <v/>
          </cell>
          <cell r="BF359" t="str">
            <v/>
          </cell>
          <cell r="BG359" t="str">
            <v/>
          </cell>
          <cell r="BH359" t="str">
            <v/>
          </cell>
          <cell r="BI359" t="str">
            <v/>
          </cell>
          <cell r="BJ359" t="str">
            <v/>
          </cell>
          <cell r="BK359" t="str">
            <v/>
          </cell>
          <cell r="BL359"/>
          <cell r="BM359"/>
          <cell r="BN359" t="str">
            <v>T0010030</v>
          </cell>
          <cell r="BO359">
            <v>1.25</v>
          </cell>
          <cell r="BP359" t="str">
            <v/>
          </cell>
          <cell r="BQ359" t="str">
            <v/>
          </cell>
          <cell r="BR359" t="str">
            <v/>
          </cell>
          <cell r="BS359" t="str">
            <v/>
          </cell>
          <cell r="BT359" t="str">
            <v/>
          </cell>
          <cell r="BU359" t="str">
            <v/>
          </cell>
          <cell r="BV359" t="str">
            <v/>
          </cell>
          <cell r="BW359" t="str">
            <v/>
          </cell>
          <cell r="BX359" t="str">
            <v>A0030020</v>
          </cell>
          <cell r="BY359">
            <v>24</v>
          </cell>
          <cell r="BZ359" t="str">
            <v/>
          </cell>
          <cell r="CA359" t="str">
            <v/>
          </cell>
          <cell r="CB359" t="str">
            <v/>
          </cell>
          <cell r="CC359" t="str">
            <v/>
          </cell>
          <cell r="CD359" t="str">
            <v/>
          </cell>
          <cell r="CE359" t="str">
            <v/>
          </cell>
          <cell r="CF359" t="str">
            <v/>
          </cell>
          <cell r="CG359" t="str">
            <v/>
          </cell>
          <cell r="CH359" t="str">
            <v/>
          </cell>
          <cell r="CI359" t="str">
            <v/>
          </cell>
          <cell r="CJ359" t="str">
            <v/>
          </cell>
          <cell r="CK359" t="str">
            <v/>
          </cell>
          <cell r="CL359" t="str">
            <v/>
          </cell>
          <cell r="CM359" t="str">
            <v/>
          </cell>
          <cell r="CN359" t="str">
            <v/>
          </cell>
          <cell r="CO359" t="str">
            <v/>
          </cell>
          <cell r="CP359" t="str">
            <v/>
          </cell>
          <cell r="CQ359" t="str">
            <v/>
          </cell>
          <cell r="CR359" t="str">
            <v/>
          </cell>
          <cell r="CS359" t="str">
            <v>Nota 1: Este solo es un Análisis de Precios Unitario de referencia. De ser necesario, se debe ajustar a las particularidades de cada proyecto.
Nota 2: Cuando se trate de Análisis de precios unitarios correspondientes a ítems de la propuesta económica apro</v>
          </cell>
          <cell r="CT359" t="str">
            <v>B</v>
          </cell>
        </row>
        <row r="360">
          <cell r="C360" t="str">
            <v>673,3,2</v>
          </cell>
          <cell r="D360" t="str">
            <v>m3</v>
          </cell>
          <cell r="E360" t="str">
            <v>MATERIAL DE COBERTURA TIPO ________
(Analisis aplicado para el Suministro, transporte, descargue, extendido, nivelación y compactación de material granular tipo sub-base clase C, gradación SBG-38, utilizado como material de cobertura en relleno)</v>
          </cell>
          <cell r="F360" t="str">
            <v>HERMENINV</v>
          </cell>
          <cell r="G360">
            <v>0.1</v>
          </cell>
          <cell r="H360" t="str">
            <v>C0010190</v>
          </cell>
          <cell r="I360">
            <v>0.33333333333333331</v>
          </cell>
          <cell r="J360" t="str">
            <v/>
          </cell>
          <cell r="K360" t="str">
            <v/>
          </cell>
          <cell r="L360" t="str">
            <v/>
          </cell>
          <cell r="M360" t="str">
            <v/>
          </cell>
          <cell r="N360" t="str">
            <v/>
          </cell>
          <cell r="O360" t="str">
            <v/>
          </cell>
          <cell r="P360" t="str">
            <v/>
          </cell>
          <cell r="Q360" t="str">
            <v/>
          </cell>
          <cell r="R360" t="str">
            <v/>
          </cell>
          <cell r="S360" t="str">
            <v/>
          </cell>
          <cell r="T360" t="str">
            <v/>
          </cell>
          <cell r="U360" t="str">
            <v/>
          </cell>
          <cell r="V360" t="str">
            <v/>
          </cell>
          <cell r="W360" t="str">
            <v/>
          </cell>
          <cell r="X360" t="str">
            <v/>
          </cell>
          <cell r="Y360" t="str">
            <v/>
          </cell>
          <cell r="Z360" t="str">
            <v/>
          </cell>
          <cell r="AA360" t="str">
            <v/>
          </cell>
          <cell r="AB360" t="str">
            <v/>
          </cell>
          <cell r="AC360" t="str">
            <v/>
          </cell>
          <cell r="AD360" t="str">
            <v/>
          </cell>
          <cell r="AE360" t="str">
            <v/>
          </cell>
          <cell r="AF360" t="str">
            <v/>
          </cell>
          <cell r="AG360" t="str">
            <v/>
          </cell>
          <cell r="AH360" t="str">
            <v>B0014346</v>
          </cell>
          <cell r="AI360">
            <v>1.25</v>
          </cell>
          <cell r="AJ360" t="str">
            <v/>
          </cell>
          <cell r="AK360" t="str">
            <v/>
          </cell>
          <cell r="AL360" t="str">
            <v/>
          </cell>
          <cell r="AM360" t="str">
            <v/>
          </cell>
          <cell r="AN360" t="str">
            <v/>
          </cell>
          <cell r="AO360" t="str">
            <v/>
          </cell>
          <cell r="AP360" t="str">
            <v/>
          </cell>
          <cell r="AQ360" t="str">
            <v/>
          </cell>
          <cell r="AR360" t="str">
            <v/>
          </cell>
          <cell r="AS360" t="str">
            <v/>
          </cell>
          <cell r="AT360" t="str">
            <v/>
          </cell>
          <cell r="AU360" t="str">
            <v/>
          </cell>
          <cell r="AV360" t="str">
            <v/>
          </cell>
          <cell r="AW360" t="str">
            <v/>
          </cell>
          <cell r="AX360" t="str">
            <v/>
          </cell>
          <cell r="AY360" t="str">
            <v/>
          </cell>
          <cell r="AZ360" t="str">
            <v/>
          </cell>
          <cell r="BA360" t="str">
            <v/>
          </cell>
          <cell r="BB360" t="str">
            <v/>
          </cell>
          <cell r="BC360" t="str">
            <v/>
          </cell>
          <cell r="BD360" t="str">
            <v/>
          </cell>
          <cell r="BE360" t="str">
            <v/>
          </cell>
          <cell r="BF360" t="str">
            <v/>
          </cell>
          <cell r="BG360" t="str">
            <v/>
          </cell>
          <cell r="BH360" t="str">
            <v/>
          </cell>
          <cell r="BI360" t="str">
            <v/>
          </cell>
          <cell r="BJ360" t="str">
            <v/>
          </cell>
          <cell r="BK360" t="str">
            <v/>
          </cell>
          <cell r="BL360"/>
          <cell r="BM360"/>
          <cell r="BN360" t="str">
            <v>T0010030</v>
          </cell>
          <cell r="BO360">
            <v>1.25</v>
          </cell>
          <cell r="BP360" t="str">
            <v/>
          </cell>
          <cell r="BQ360" t="str">
            <v/>
          </cell>
          <cell r="BR360" t="str">
            <v/>
          </cell>
          <cell r="BS360" t="str">
            <v/>
          </cell>
          <cell r="BT360" t="str">
            <v/>
          </cell>
          <cell r="BU360" t="str">
            <v/>
          </cell>
          <cell r="BV360" t="str">
            <v/>
          </cell>
          <cell r="BW360" t="str">
            <v/>
          </cell>
          <cell r="BX360" t="str">
            <v>A0030020</v>
          </cell>
          <cell r="BY360">
            <v>24</v>
          </cell>
          <cell r="BZ360" t="str">
            <v/>
          </cell>
          <cell r="CA360" t="str">
            <v/>
          </cell>
          <cell r="CB360" t="str">
            <v/>
          </cell>
          <cell r="CC360" t="str">
            <v/>
          </cell>
          <cell r="CD360" t="str">
            <v/>
          </cell>
          <cell r="CE360" t="str">
            <v/>
          </cell>
          <cell r="CF360" t="str">
            <v/>
          </cell>
          <cell r="CG360" t="str">
            <v/>
          </cell>
          <cell r="CH360" t="str">
            <v/>
          </cell>
          <cell r="CI360" t="str">
            <v/>
          </cell>
          <cell r="CJ360" t="str">
            <v/>
          </cell>
          <cell r="CK360" t="str">
            <v/>
          </cell>
          <cell r="CL360" t="str">
            <v/>
          </cell>
          <cell r="CM360" t="str">
            <v/>
          </cell>
          <cell r="CN360" t="str">
            <v/>
          </cell>
          <cell r="CO360" t="str">
            <v/>
          </cell>
          <cell r="CP360" t="str">
            <v/>
          </cell>
          <cell r="CQ360" t="str">
            <v/>
          </cell>
          <cell r="CR360" t="str">
            <v/>
          </cell>
          <cell r="CS360" t="str">
            <v>Nota 1: Este solo es un Análisis de Precios Unitario de referencia. De ser necesario, se debe ajustar a las particularidades de cada proyecto.
Nota 2: Cuando se trate de Análisis de precios unitarios correspondientes a ítems de la propuesta económica apro</v>
          </cell>
          <cell r="CT360" t="str">
            <v>B</v>
          </cell>
        </row>
        <row r="361">
          <cell r="C361" t="str">
            <v>673,3,3</v>
          </cell>
          <cell r="D361" t="str">
            <v>m3</v>
          </cell>
          <cell r="E361" t="str">
            <v>MATERIAL DE COBERTURA TIPO ________
(Analisis aplicado para el Suministro, transporte, descargue, extendido, nivelación y compactación de material granular tipo sub-base clase C, gradación SBG-20, utilizado como material de cobertura en relleno)</v>
          </cell>
          <cell r="F361" t="str">
            <v>HERMENINV</v>
          </cell>
          <cell r="G361">
            <v>0.1</v>
          </cell>
          <cell r="H361" t="str">
            <v>C0010190</v>
          </cell>
          <cell r="I361">
            <v>0.33333333333333331</v>
          </cell>
          <cell r="J361" t="str">
            <v/>
          </cell>
          <cell r="K361" t="str">
            <v/>
          </cell>
          <cell r="L361" t="str">
            <v/>
          </cell>
          <cell r="M361" t="str">
            <v/>
          </cell>
          <cell r="N361" t="str">
            <v/>
          </cell>
          <cell r="O361" t="str">
            <v/>
          </cell>
          <cell r="P361" t="str">
            <v/>
          </cell>
          <cell r="Q361" t="str">
            <v/>
          </cell>
          <cell r="R361" t="str">
            <v/>
          </cell>
          <cell r="S361" t="str">
            <v/>
          </cell>
          <cell r="T361" t="str">
            <v/>
          </cell>
          <cell r="U361" t="str">
            <v/>
          </cell>
          <cell r="V361" t="str">
            <v/>
          </cell>
          <cell r="W361" t="str">
            <v/>
          </cell>
          <cell r="X361" t="str">
            <v/>
          </cell>
          <cell r="Y361" t="str">
            <v/>
          </cell>
          <cell r="Z361" t="str">
            <v/>
          </cell>
          <cell r="AA361" t="str">
            <v/>
          </cell>
          <cell r="AB361" t="str">
            <v/>
          </cell>
          <cell r="AC361" t="str">
            <v/>
          </cell>
          <cell r="AD361" t="str">
            <v/>
          </cell>
          <cell r="AE361" t="str">
            <v/>
          </cell>
          <cell r="AF361" t="str">
            <v/>
          </cell>
          <cell r="AG361" t="str">
            <v/>
          </cell>
          <cell r="AH361" t="str">
            <v>B0014345</v>
          </cell>
          <cell r="AI361">
            <v>1.25</v>
          </cell>
          <cell r="AJ361" t="str">
            <v/>
          </cell>
          <cell r="AK361" t="str">
            <v/>
          </cell>
          <cell r="AL361" t="str">
            <v/>
          </cell>
          <cell r="AM361" t="str">
            <v/>
          </cell>
          <cell r="AN361" t="str">
            <v/>
          </cell>
          <cell r="AO361" t="str">
            <v/>
          </cell>
          <cell r="AP361" t="str">
            <v/>
          </cell>
          <cell r="AQ361" t="str">
            <v/>
          </cell>
          <cell r="AR361" t="str">
            <v/>
          </cell>
          <cell r="AS361" t="str">
            <v/>
          </cell>
          <cell r="AT361" t="str">
            <v/>
          </cell>
          <cell r="AU361" t="str">
            <v/>
          </cell>
          <cell r="AV361" t="str">
            <v/>
          </cell>
          <cell r="AW361" t="str">
            <v/>
          </cell>
          <cell r="AX361" t="str">
            <v/>
          </cell>
          <cell r="AY361" t="str">
            <v/>
          </cell>
          <cell r="AZ361" t="str">
            <v/>
          </cell>
          <cell r="BA361" t="str">
            <v/>
          </cell>
          <cell r="BB361" t="str">
            <v/>
          </cell>
          <cell r="BC361" t="str">
            <v/>
          </cell>
          <cell r="BD361" t="str">
            <v/>
          </cell>
          <cell r="BE361" t="str">
            <v/>
          </cell>
          <cell r="BF361" t="str">
            <v/>
          </cell>
          <cell r="BG361" t="str">
            <v/>
          </cell>
          <cell r="BH361" t="str">
            <v/>
          </cell>
          <cell r="BI361" t="str">
            <v/>
          </cell>
          <cell r="BJ361" t="str">
            <v/>
          </cell>
          <cell r="BK361" t="str">
            <v/>
          </cell>
          <cell r="BL361"/>
          <cell r="BM361"/>
          <cell r="BN361" t="str">
            <v>T0010030</v>
          </cell>
          <cell r="BO361">
            <v>1.25</v>
          </cell>
          <cell r="BP361" t="str">
            <v/>
          </cell>
          <cell r="BQ361" t="str">
            <v/>
          </cell>
          <cell r="BR361" t="str">
            <v/>
          </cell>
          <cell r="BS361" t="str">
            <v/>
          </cell>
          <cell r="BT361" t="str">
            <v/>
          </cell>
          <cell r="BU361" t="str">
            <v/>
          </cell>
          <cell r="BV361" t="str">
            <v/>
          </cell>
          <cell r="BW361" t="str">
            <v/>
          </cell>
          <cell r="BX361" t="str">
            <v>A0030020</v>
          </cell>
          <cell r="BY361">
            <v>24</v>
          </cell>
          <cell r="BZ361" t="str">
            <v/>
          </cell>
          <cell r="CA361" t="str">
            <v/>
          </cell>
          <cell r="CB361" t="str">
            <v/>
          </cell>
          <cell r="CC361" t="str">
            <v/>
          </cell>
          <cell r="CD361" t="str">
            <v/>
          </cell>
          <cell r="CE361" t="str">
            <v/>
          </cell>
          <cell r="CF361" t="str">
            <v/>
          </cell>
          <cell r="CG361" t="str">
            <v/>
          </cell>
          <cell r="CH361" t="str">
            <v/>
          </cell>
          <cell r="CI361" t="str">
            <v/>
          </cell>
          <cell r="CJ361" t="str">
            <v/>
          </cell>
          <cell r="CK361" t="str">
            <v/>
          </cell>
          <cell r="CL361" t="str">
            <v/>
          </cell>
          <cell r="CM361" t="str">
            <v/>
          </cell>
          <cell r="CN361" t="str">
            <v/>
          </cell>
          <cell r="CO361" t="str">
            <v/>
          </cell>
          <cell r="CP361" t="str">
            <v/>
          </cell>
          <cell r="CQ361" t="str">
            <v/>
          </cell>
          <cell r="CR361" t="str">
            <v/>
          </cell>
          <cell r="CS361" t="str">
            <v>Nota 1: Este solo es un Análisis de Precios Unitario de referencia. De ser necesario, se debe ajustar a las particularidades de cada proyecto.
Nota 2: Cuando se trate de Análisis de precios unitarios correspondientes a ítems de la propuesta económica apro</v>
          </cell>
          <cell r="CT361" t="str">
            <v>B</v>
          </cell>
        </row>
        <row r="362">
          <cell r="C362" t="str">
            <v>674,1</v>
          </cell>
          <cell r="D362" t="str">
            <v>m</v>
          </cell>
          <cell r="E362" t="str">
            <v>DREN HORIZONTAL DE LONGITUD MENOR O IGUAL A VEINTE METROS (20 m)
(Analisis aplicado para la Construcción e instalación de dren horizontal con tubería perforada en PVC de 2” (50 mm) de diámetro, para una longitud total no mayor a 20 metros)</v>
          </cell>
          <cell r="F362" t="str">
            <v>HERMENINV</v>
          </cell>
          <cell r="G362">
            <v>0.05</v>
          </cell>
          <cell r="H362" t="str">
            <v>C0010340</v>
          </cell>
          <cell r="I362">
            <v>0.4</v>
          </cell>
          <cell r="J362" t="str">
            <v/>
          </cell>
          <cell r="K362" t="str">
            <v/>
          </cell>
          <cell r="L362" t="str">
            <v/>
          </cell>
          <cell r="M362" t="str">
            <v/>
          </cell>
          <cell r="N362" t="str">
            <v/>
          </cell>
          <cell r="O362" t="str">
            <v/>
          </cell>
          <cell r="P362" t="str">
            <v/>
          </cell>
          <cell r="Q362" t="str">
            <v/>
          </cell>
          <cell r="R362" t="str">
            <v/>
          </cell>
          <cell r="S362" t="str">
            <v/>
          </cell>
          <cell r="T362" t="str">
            <v/>
          </cell>
          <cell r="U362" t="str">
            <v/>
          </cell>
          <cell r="V362" t="str">
            <v/>
          </cell>
          <cell r="W362" t="str">
            <v/>
          </cell>
          <cell r="X362" t="str">
            <v/>
          </cell>
          <cell r="Y362" t="str">
            <v/>
          </cell>
          <cell r="Z362" t="str">
            <v/>
          </cell>
          <cell r="AA362" t="str">
            <v/>
          </cell>
          <cell r="AB362" t="str">
            <v/>
          </cell>
          <cell r="AC362" t="str">
            <v/>
          </cell>
          <cell r="AD362" t="str">
            <v/>
          </cell>
          <cell r="AE362" t="str">
            <v/>
          </cell>
          <cell r="AF362" t="str">
            <v/>
          </cell>
          <cell r="AG362" t="str">
            <v/>
          </cell>
          <cell r="AH362" t="str">
            <v>B0015200</v>
          </cell>
          <cell r="AI362">
            <v>1.01</v>
          </cell>
          <cell r="AJ362" t="str">
            <v/>
          </cell>
          <cell r="AK362" t="str">
            <v/>
          </cell>
          <cell r="AL362" t="str">
            <v/>
          </cell>
          <cell r="AM362" t="str">
            <v/>
          </cell>
          <cell r="AN362" t="str">
            <v/>
          </cell>
          <cell r="AO362" t="str">
            <v/>
          </cell>
          <cell r="AP362" t="str">
            <v/>
          </cell>
          <cell r="AQ362" t="str">
            <v/>
          </cell>
          <cell r="AR362" t="str">
            <v/>
          </cell>
          <cell r="AS362" t="str">
            <v/>
          </cell>
          <cell r="AT362" t="str">
            <v/>
          </cell>
          <cell r="AU362" t="str">
            <v/>
          </cell>
          <cell r="AV362" t="str">
            <v/>
          </cell>
          <cell r="AW362" t="str">
            <v/>
          </cell>
          <cell r="AX362" t="str">
            <v/>
          </cell>
          <cell r="AY362" t="str">
            <v/>
          </cell>
          <cell r="AZ362" t="str">
            <v/>
          </cell>
          <cell r="BA362" t="str">
            <v/>
          </cell>
          <cell r="BB362" t="str">
            <v/>
          </cell>
          <cell r="BC362" t="str">
            <v/>
          </cell>
          <cell r="BD362" t="str">
            <v/>
          </cell>
          <cell r="BE362" t="str">
            <v/>
          </cell>
          <cell r="BF362" t="str">
            <v/>
          </cell>
          <cell r="BG362" t="str">
            <v/>
          </cell>
          <cell r="BH362" t="str">
            <v/>
          </cell>
          <cell r="BI362" t="str">
            <v/>
          </cell>
          <cell r="BJ362" t="str">
            <v/>
          </cell>
          <cell r="BK362" t="str">
            <v/>
          </cell>
          <cell r="BL362"/>
          <cell r="BM362"/>
          <cell r="BN362" t="str">
            <v/>
          </cell>
          <cell r="BO362" t="str">
            <v/>
          </cell>
          <cell r="BP362" t="str">
            <v/>
          </cell>
          <cell r="BQ362" t="str">
            <v/>
          </cell>
          <cell r="BR362" t="str">
            <v/>
          </cell>
          <cell r="BS362" t="str">
            <v/>
          </cell>
          <cell r="BT362" t="str">
            <v/>
          </cell>
          <cell r="BU362" t="str">
            <v/>
          </cell>
          <cell r="BV362" t="str">
            <v/>
          </cell>
          <cell r="BW362" t="str">
            <v/>
          </cell>
          <cell r="BX362" t="str">
            <v>A0030010</v>
          </cell>
          <cell r="BY362">
            <v>20</v>
          </cell>
          <cell r="BZ362" t="str">
            <v>A0040010</v>
          </cell>
          <cell r="CA362">
            <v>20</v>
          </cell>
          <cell r="CB362" t="str">
            <v/>
          </cell>
          <cell r="CC362" t="str">
            <v/>
          </cell>
          <cell r="CD362" t="str">
            <v/>
          </cell>
          <cell r="CE362" t="str">
            <v/>
          </cell>
          <cell r="CF362" t="str">
            <v/>
          </cell>
          <cell r="CG362" t="str">
            <v/>
          </cell>
          <cell r="CH362" t="str">
            <v/>
          </cell>
          <cell r="CI362" t="str">
            <v/>
          </cell>
          <cell r="CJ362" t="str">
            <v/>
          </cell>
          <cell r="CK362" t="str">
            <v/>
          </cell>
          <cell r="CL362" t="str">
            <v/>
          </cell>
          <cell r="CM362" t="str">
            <v/>
          </cell>
          <cell r="CN362" t="str">
            <v/>
          </cell>
          <cell r="CO362" t="str">
            <v/>
          </cell>
          <cell r="CP362" t="str">
            <v/>
          </cell>
          <cell r="CQ362" t="str">
            <v/>
          </cell>
          <cell r="CR362" t="str">
            <v/>
          </cell>
          <cell r="CS362" t="str">
            <v>Nota 1: Cuando se trate de Análisis de precios unitarios correspondientes a ítems de la propuesta económica aprobada, el Interventor aprueba el desglose de los componentes manteniendo el mismo precio unitario de cada ítem, cumpliendo con las especificacio</v>
          </cell>
          <cell r="CT362" t="str">
            <v>A</v>
          </cell>
        </row>
        <row r="363">
          <cell r="C363" t="str">
            <v>674,2</v>
          </cell>
          <cell r="D363" t="str">
            <v>m</v>
          </cell>
          <cell r="E363" t="str">
            <v>DREN HORIZONTAL DE LONGITUD MAYOR A VEINTE (20) METROS
(Analisis aplicado para la Construcción e instalación de dren horizontal con tubería perforada en PVC de 2” (50 mm) de diámetro, para una longitud total mayor a 20 metros)</v>
          </cell>
          <cell r="F363" t="str">
            <v>HERMENINV</v>
          </cell>
          <cell r="G363">
            <v>0.05</v>
          </cell>
          <cell r="H363" t="str">
            <v>C0010340</v>
          </cell>
          <cell r="I363">
            <v>0.8</v>
          </cell>
          <cell r="J363" t="str">
            <v/>
          </cell>
          <cell r="K363" t="str">
            <v/>
          </cell>
          <cell r="L363" t="str">
            <v/>
          </cell>
          <cell r="M363" t="str">
            <v/>
          </cell>
          <cell r="N363" t="str">
            <v/>
          </cell>
          <cell r="O363" t="str">
            <v/>
          </cell>
          <cell r="P363" t="str">
            <v/>
          </cell>
          <cell r="Q363" t="str">
            <v/>
          </cell>
          <cell r="R363" t="str">
            <v/>
          </cell>
          <cell r="S363" t="str">
            <v/>
          </cell>
          <cell r="T363" t="str">
            <v/>
          </cell>
          <cell r="U363" t="str">
            <v/>
          </cell>
          <cell r="V363" t="str">
            <v/>
          </cell>
          <cell r="W363" t="str">
            <v/>
          </cell>
          <cell r="X363" t="str">
            <v/>
          </cell>
          <cell r="Y363" t="str">
            <v/>
          </cell>
          <cell r="Z363" t="str">
            <v/>
          </cell>
          <cell r="AA363" t="str">
            <v/>
          </cell>
          <cell r="AB363" t="str">
            <v/>
          </cell>
          <cell r="AC363" t="str">
            <v/>
          </cell>
          <cell r="AD363" t="str">
            <v/>
          </cell>
          <cell r="AE363" t="str">
            <v/>
          </cell>
          <cell r="AF363" t="str">
            <v/>
          </cell>
          <cell r="AG363" t="str">
            <v/>
          </cell>
          <cell r="AH363" t="str">
            <v>B0015200</v>
          </cell>
          <cell r="AI363">
            <v>1.01</v>
          </cell>
          <cell r="AJ363" t="str">
            <v/>
          </cell>
          <cell r="AK363" t="str">
            <v/>
          </cell>
          <cell r="AL363" t="str">
            <v/>
          </cell>
          <cell r="AM363" t="str">
            <v/>
          </cell>
          <cell r="AN363" t="str">
            <v/>
          </cell>
          <cell r="AO363" t="str">
            <v/>
          </cell>
          <cell r="AP363" t="str">
            <v/>
          </cell>
          <cell r="AQ363" t="str">
            <v/>
          </cell>
          <cell r="AR363" t="str">
            <v/>
          </cell>
          <cell r="AS363" t="str">
            <v/>
          </cell>
          <cell r="AT363" t="str">
            <v/>
          </cell>
          <cell r="AU363" t="str">
            <v/>
          </cell>
          <cell r="AV363" t="str">
            <v/>
          </cell>
          <cell r="AW363" t="str">
            <v/>
          </cell>
          <cell r="AX363" t="str">
            <v/>
          </cell>
          <cell r="AY363" t="str">
            <v/>
          </cell>
          <cell r="AZ363" t="str">
            <v/>
          </cell>
          <cell r="BA363" t="str">
            <v/>
          </cell>
          <cell r="BB363" t="str">
            <v/>
          </cell>
          <cell r="BC363" t="str">
            <v/>
          </cell>
          <cell r="BD363" t="str">
            <v/>
          </cell>
          <cell r="BE363" t="str">
            <v/>
          </cell>
          <cell r="BF363" t="str">
            <v/>
          </cell>
          <cell r="BG363" t="str">
            <v/>
          </cell>
          <cell r="BH363" t="str">
            <v/>
          </cell>
          <cell r="BI363" t="str">
            <v/>
          </cell>
          <cell r="BJ363" t="str">
            <v/>
          </cell>
          <cell r="BK363" t="str">
            <v/>
          </cell>
          <cell r="BL363"/>
          <cell r="BM363"/>
          <cell r="BN363" t="str">
            <v/>
          </cell>
          <cell r="BO363" t="str">
            <v/>
          </cell>
          <cell r="BP363" t="str">
            <v/>
          </cell>
          <cell r="BQ363" t="str">
            <v/>
          </cell>
          <cell r="BR363" t="str">
            <v/>
          </cell>
          <cell r="BS363" t="str">
            <v/>
          </cell>
          <cell r="BT363" t="str">
            <v/>
          </cell>
          <cell r="BU363" t="str">
            <v/>
          </cell>
          <cell r="BV363" t="str">
            <v/>
          </cell>
          <cell r="BW363" t="str">
            <v/>
          </cell>
          <cell r="BX363" t="str">
            <v>A0030020</v>
          </cell>
          <cell r="BY363">
            <v>10</v>
          </cell>
          <cell r="BZ363" t="str">
            <v>A0040010</v>
          </cell>
          <cell r="CA363">
            <v>10</v>
          </cell>
          <cell r="CB363" t="str">
            <v/>
          </cell>
          <cell r="CC363" t="str">
            <v/>
          </cell>
          <cell r="CD363" t="str">
            <v/>
          </cell>
          <cell r="CE363" t="str">
            <v/>
          </cell>
          <cell r="CF363" t="str">
            <v/>
          </cell>
          <cell r="CG363" t="str">
            <v/>
          </cell>
          <cell r="CH363" t="str">
            <v/>
          </cell>
          <cell r="CI363" t="str">
            <v/>
          </cell>
          <cell r="CJ363" t="str">
            <v/>
          </cell>
          <cell r="CK363" t="str">
            <v/>
          </cell>
          <cell r="CL363" t="str">
            <v/>
          </cell>
          <cell r="CM363" t="str">
            <v/>
          </cell>
          <cell r="CN363" t="str">
            <v/>
          </cell>
          <cell r="CO363" t="str">
            <v/>
          </cell>
          <cell r="CP363" t="str">
            <v/>
          </cell>
          <cell r="CQ363" t="str">
            <v/>
          </cell>
          <cell r="CR363" t="str">
            <v/>
          </cell>
          <cell r="CS363" t="str">
            <v>Nota 1: Cuando se trate de Análisis de precios unitarios correspondientes a ítems de la propuesta económica aprobada, el Interventor aprueba el desglose de los componentes manteniendo el mismo precio unitario de cada ítem, cumpliendo con las especificacio</v>
          </cell>
          <cell r="CT363" t="str">
            <v>A</v>
          </cell>
        </row>
        <row r="364">
          <cell r="C364" t="str">
            <v>680,1</v>
          </cell>
          <cell r="D364" t="str">
            <v>m2</v>
          </cell>
          <cell r="E364" t="str">
            <v>PANELES DE CONCRETO 
(Análisis aplicado para paneles prefabricados de concreto estructural, espesor 0,20 m, reforzados con acero y anclajes embebidos, destinados al revestimiento de muros de tierra estabilizada mecánicamente (MSEM). Incluye fabricación, t</v>
          </cell>
          <cell r="F364" t="str">
            <v>HERMENINV</v>
          </cell>
          <cell r="G364">
            <v>0.1</v>
          </cell>
          <cell r="H364" t="str">
            <v>C0011123</v>
          </cell>
          <cell r="I364">
            <v>4.3478260869565216E-2</v>
          </cell>
          <cell r="J364" t="str">
            <v>C0010850</v>
          </cell>
          <cell r="K364">
            <v>4.3478260869565216E-2</v>
          </cell>
          <cell r="L364" t="str">
            <v/>
          </cell>
          <cell r="M364" t="str">
            <v/>
          </cell>
          <cell r="N364" t="str">
            <v/>
          </cell>
          <cell r="O364" t="str">
            <v/>
          </cell>
          <cell r="P364" t="str">
            <v/>
          </cell>
          <cell r="Q364" t="str">
            <v/>
          </cell>
          <cell r="R364" t="str">
            <v/>
          </cell>
          <cell r="S364" t="str">
            <v/>
          </cell>
          <cell r="T364" t="str">
            <v/>
          </cell>
          <cell r="U364" t="str">
            <v/>
          </cell>
          <cell r="V364" t="str">
            <v/>
          </cell>
          <cell r="W364" t="str">
            <v/>
          </cell>
          <cell r="X364" t="str">
            <v/>
          </cell>
          <cell r="Y364" t="str">
            <v/>
          </cell>
          <cell r="Z364" t="str">
            <v/>
          </cell>
          <cell r="AA364" t="str">
            <v/>
          </cell>
          <cell r="AB364" t="str">
            <v/>
          </cell>
          <cell r="AC364" t="str">
            <v/>
          </cell>
          <cell r="AD364" t="str">
            <v/>
          </cell>
          <cell r="AE364" t="str">
            <v/>
          </cell>
          <cell r="AF364" t="str">
            <v/>
          </cell>
          <cell r="AG364" t="str">
            <v/>
          </cell>
          <cell r="AH364" t="str">
            <v>B0015210</v>
          </cell>
          <cell r="AI364">
            <v>0.35</v>
          </cell>
          <cell r="AJ364" t="str">
            <v>B0033268</v>
          </cell>
          <cell r="AK364">
            <v>4.725E-2</v>
          </cell>
          <cell r="AL364" t="str">
            <v>B0013602</v>
          </cell>
          <cell r="AM364">
            <v>1</v>
          </cell>
          <cell r="AN364" t="str">
            <v>B0033284</v>
          </cell>
          <cell r="AO364">
            <v>1</v>
          </cell>
          <cell r="AP364" t="str">
            <v/>
          </cell>
          <cell r="AQ364" t="str">
            <v/>
          </cell>
          <cell r="AR364" t="str">
            <v/>
          </cell>
          <cell r="AS364" t="str">
            <v/>
          </cell>
          <cell r="AT364" t="str">
            <v/>
          </cell>
          <cell r="AU364" t="str">
            <v/>
          </cell>
          <cell r="AV364" t="str">
            <v/>
          </cell>
          <cell r="AW364" t="str">
            <v/>
          </cell>
          <cell r="AX364" t="str">
            <v/>
          </cell>
          <cell r="AY364" t="str">
            <v/>
          </cell>
          <cell r="AZ364" t="str">
            <v/>
          </cell>
          <cell r="BA364" t="str">
            <v/>
          </cell>
          <cell r="BB364" t="str">
            <v/>
          </cell>
          <cell r="BC364" t="str">
            <v/>
          </cell>
          <cell r="BD364" t="str">
            <v/>
          </cell>
          <cell r="BE364" t="str">
            <v/>
          </cell>
          <cell r="BF364" t="str">
            <v/>
          </cell>
          <cell r="BG364" t="str">
            <v/>
          </cell>
          <cell r="BH364" t="str">
            <v/>
          </cell>
          <cell r="BI364" t="str">
            <v/>
          </cell>
          <cell r="BJ364" t="str">
            <v/>
          </cell>
          <cell r="BK364" t="str">
            <v/>
          </cell>
          <cell r="BL364"/>
          <cell r="BM364"/>
          <cell r="BN364" t="str">
            <v>T0100023</v>
          </cell>
          <cell r="BO364">
            <v>0.2</v>
          </cell>
          <cell r="BP364" t="str">
            <v/>
          </cell>
          <cell r="BQ364" t="str">
            <v/>
          </cell>
          <cell r="BR364" t="str">
            <v/>
          </cell>
          <cell r="BS364" t="str">
            <v/>
          </cell>
          <cell r="BT364" t="str">
            <v/>
          </cell>
          <cell r="BU364" t="str">
            <v/>
          </cell>
          <cell r="BV364" t="str">
            <v/>
          </cell>
          <cell r="BW364" t="str">
            <v/>
          </cell>
          <cell r="BX364" t="str">
            <v>A0030020</v>
          </cell>
          <cell r="BY364">
            <v>184</v>
          </cell>
          <cell r="BZ364" t="str">
            <v>A0040010</v>
          </cell>
          <cell r="CA364">
            <v>184</v>
          </cell>
          <cell r="CB364" t="str">
            <v/>
          </cell>
          <cell r="CC364" t="str">
            <v/>
          </cell>
          <cell r="CD364" t="str">
            <v/>
          </cell>
          <cell r="CE364" t="str">
            <v/>
          </cell>
          <cell r="CF364" t="str">
            <v/>
          </cell>
          <cell r="CG364" t="str">
            <v/>
          </cell>
          <cell r="CH364" t="str">
            <v/>
          </cell>
          <cell r="CI364" t="str">
            <v/>
          </cell>
          <cell r="CJ364" t="str">
            <v/>
          </cell>
          <cell r="CK364" t="str">
            <v/>
          </cell>
          <cell r="CL364" t="str">
            <v/>
          </cell>
          <cell r="CM364" t="str">
            <v/>
          </cell>
          <cell r="CN364" t="str">
            <v/>
          </cell>
          <cell r="CO364" t="str">
            <v/>
          </cell>
          <cell r="CP364" t="str">
            <v/>
          </cell>
          <cell r="CQ364" t="str">
            <v/>
          </cell>
          <cell r="CR364" t="str">
            <v/>
          </cell>
          <cell r="CS364" t="str">
            <v>Nota 1: Este solo es un Análisis de Precios Unitario de referencia. De ser necesario, se debe ajustar a las particularidades de cada proyecto.
Nota 2: Cuando se trate de Análisis de precios unitarios correspondientes a ítems de la propuesta económica apro</v>
          </cell>
          <cell r="CT364" t="str">
            <v>B</v>
          </cell>
        </row>
        <row r="365">
          <cell r="C365" t="str">
            <v>680,2</v>
          </cell>
          <cell r="D365" t="str">
            <v>kg</v>
          </cell>
          <cell r="E365" t="str">
            <v>ARMADURA GALVANIZADA
(Análisis aplicado para el suministro, galvanizado, doblado y armado de acero tipo platina estructural ASTM A653 G90, perforada o lisa, destinado a rigidizadores, uniones o refuerzos en estructuras metálicas galvanizadas. Incluye galv</v>
          </cell>
          <cell r="F365" t="str">
            <v>HERMENINV</v>
          </cell>
          <cell r="G365">
            <v>0.1</v>
          </cell>
          <cell r="H365" t="str">
            <v>C0010360</v>
          </cell>
          <cell r="I365">
            <v>0.02</v>
          </cell>
          <cell r="J365" t="str">
            <v>C0010710</v>
          </cell>
          <cell r="K365">
            <v>0.02</v>
          </cell>
          <cell r="L365" t="str">
            <v>C0010680</v>
          </cell>
          <cell r="M365">
            <v>0.02</v>
          </cell>
          <cell r="N365" t="str">
            <v/>
          </cell>
          <cell r="O365" t="str">
            <v/>
          </cell>
          <cell r="P365" t="str">
            <v/>
          </cell>
          <cell r="Q365" t="str">
            <v/>
          </cell>
          <cell r="R365" t="str">
            <v/>
          </cell>
          <cell r="S365" t="str">
            <v/>
          </cell>
          <cell r="T365" t="str">
            <v/>
          </cell>
          <cell r="U365" t="str">
            <v/>
          </cell>
          <cell r="V365" t="str">
            <v/>
          </cell>
          <cell r="W365" t="str">
            <v/>
          </cell>
          <cell r="X365" t="str">
            <v/>
          </cell>
          <cell r="Y365" t="str">
            <v/>
          </cell>
          <cell r="Z365" t="str">
            <v/>
          </cell>
          <cell r="AA365" t="str">
            <v/>
          </cell>
          <cell r="AB365" t="str">
            <v/>
          </cell>
          <cell r="AC365" t="str">
            <v/>
          </cell>
          <cell r="AD365" t="str">
            <v/>
          </cell>
          <cell r="AE365" t="str">
            <v/>
          </cell>
          <cell r="AF365" t="str">
            <v/>
          </cell>
          <cell r="AG365" t="str">
            <v/>
          </cell>
          <cell r="AH365" t="str">
            <v>B0033287</v>
          </cell>
          <cell r="AI365">
            <v>1.05</v>
          </cell>
          <cell r="AJ365" t="str">
            <v>B0033327</v>
          </cell>
          <cell r="AK365">
            <v>7.4999999999999997E-2</v>
          </cell>
          <cell r="AL365" t="str">
            <v/>
          </cell>
          <cell r="AM365" t="str">
            <v/>
          </cell>
          <cell r="AN365" t="str">
            <v/>
          </cell>
          <cell r="AO365" t="str">
            <v/>
          </cell>
          <cell r="AP365" t="str">
            <v/>
          </cell>
          <cell r="AQ365" t="str">
            <v/>
          </cell>
          <cell r="AR365" t="str">
            <v/>
          </cell>
          <cell r="AS365" t="str">
            <v/>
          </cell>
          <cell r="AT365" t="str">
            <v/>
          </cell>
          <cell r="AU365" t="str">
            <v/>
          </cell>
          <cell r="AV365" t="str">
            <v/>
          </cell>
          <cell r="AW365" t="str">
            <v/>
          </cell>
          <cell r="AX365" t="str">
            <v/>
          </cell>
          <cell r="AY365" t="str">
            <v/>
          </cell>
          <cell r="AZ365" t="str">
            <v/>
          </cell>
          <cell r="BA365" t="str">
            <v/>
          </cell>
          <cell r="BB365" t="str">
            <v/>
          </cell>
          <cell r="BC365" t="str">
            <v/>
          </cell>
          <cell r="BD365" t="str">
            <v/>
          </cell>
          <cell r="BE365" t="str">
            <v/>
          </cell>
          <cell r="BF365" t="str">
            <v/>
          </cell>
          <cell r="BG365" t="str">
            <v/>
          </cell>
          <cell r="BH365" t="str">
            <v/>
          </cell>
          <cell r="BI365" t="str">
            <v/>
          </cell>
          <cell r="BJ365" t="str">
            <v/>
          </cell>
          <cell r="BK365" t="str">
            <v/>
          </cell>
          <cell r="BL365"/>
          <cell r="BM365"/>
          <cell r="BN365" t="str">
            <v>T0100020</v>
          </cell>
          <cell r="BO365">
            <v>1.05</v>
          </cell>
          <cell r="BP365" t="str">
            <v/>
          </cell>
          <cell r="BQ365" t="str">
            <v/>
          </cell>
          <cell r="BR365" t="str">
            <v/>
          </cell>
          <cell r="BS365" t="str">
            <v/>
          </cell>
          <cell r="BT365" t="str">
            <v/>
          </cell>
          <cell r="BU365" t="str">
            <v/>
          </cell>
          <cell r="BV365" t="str">
            <v/>
          </cell>
          <cell r="BW365" t="str">
            <v/>
          </cell>
          <cell r="BX365" t="str">
            <v>A0030020</v>
          </cell>
          <cell r="BY365">
            <v>400</v>
          </cell>
          <cell r="BZ365" t="str">
            <v>A0040010</v>
          </cell>
          <cell r="CA365">
            <v>400</v>
          </cell>
          <cell r="CB365" t="str">
            <v/>
          </cell>
          <cell r="CC365" t="str">
            <v/>
          </cell>
          <cell r="CD365" t="str">
            <v/>
          </cell>
          <cell r="CE365" t="str">
            <v/>
          </cell>
          <cell r="CF365" t="str">
            <v/>
          </cell>
          <cell r="CG365" t="str">
            <v/>
          </cell>
          <cell r="CH365" t="str">
            <v/>
          </cell>
          <cell r="CI365" t="str">
            <v/>
          </cell>
          <cell r="CJ365" t="str">
            <v/>
          </cell>
          <cell r="CK365" t="str">
            <v/>
          </cell>
          <cell r="CL365" t="str">
            <v/>
          </cell>
          <cell r="CM365" t="str">
            <v/>
          </cell>
          <cell r="CN365" t="str">
            <v/>
          </cell>
          <cell r="CO365" t="str">
            <v/>
          </cell>
          <cell r="CP365" t="str">
            <v/>
          </cell>
          <cell r="CQ365" t="str">
            <v/>
          </cell>
          <cell r="CR365" t="str">
            <v/>
          </cell>
          <cell r="CS365" t="str">
            <v>Nota 1: Este solo es un Análisis de Precios Unitario de referencia. De ser necesario, se debe ajustar a las particularidades de cada proyecto.
Nota 2: Cuando se trate de Análisis de precios unitarios correspondientes a ítems de la propuesta económica apro</v>
          </cell>
          <cell r="CT365" t="str">
            <v>B</v>
          </cell>
        </row>
        <row r="366">
          <cell r="C366" t="str">
            <v>680,3</v>
          </cell>
          <cell r="D366" t="str">
            <v>m3</v>
          </cell>
          <cell r="E366" t="str">
            <v>RELLENO GRANULAR PARA TIERRA MECANICAMENTE ESTABILIZADA CON PÁNELES DE CONCRETO 
(Analisis aplicado para el Suministro, transporte, colocación, extendido y compactación de material granular seleccionado como relleno estructural para muros de Tierra Mecáni</v>
          </cell>
          <cell r="F366" t="str">
            <v>HERMENINV</v>
          </cell>
          <cell r="G366">
            <v>0.1</v>
          </cell>
          <cell r="H366" t="str">
            <v>C0010610</v>
          </cell>
          <cell r="I366">
            <v>6.6666666666666666E-2</v>
          </cell>
          <cell r="J366" t="str">
            <v>C0010923</v>
          </cell>
          <cell r="K366">
            <v>6.6666666666666666E-2</v>
          </cell>
          <cell r="L366" t="str">
            <v/>
          </cell>
          <cell r="M366" t="str">
            <v/>
          </cell>
          <cell r="N366" t="str">
            <v/>
          </cell>
          <cell r="O366" t="str">
            <v/>
          </cell>
          <cell r="P366" t="str">
            <v/>
          </cell>
          <cell r="Q366" t="str">
            <v/>
          </cell>
          <cell r="R366" t="str">
            <v/>
          </cell>
          <cell r="S366" t="str">
            <v/>
          </cell>
          <cell r="T366" t="str">
            <v/>
          </cell>
          <cell r="U366" t="str">
            <v/>
          </cell>
          <cell r="V366" t="str">
            <v/>
          </cell>
          <cell r="W366" t="str">
            <v/>
          </cell>
          <cell r="X366" t="str">
            <v/>
          </cell>
          <cell r="Y366" t="str">
            <v/>
          </cell>
          <cell r="Z366" t="str">
            <v/>
          </cell>
          <cell r="AA366" t="str">
            <v/>
          </cell>
          <cell r="AB366" t="str">
            <v/>
          </cell>
          <cell r="AC366" t="str">
            <v/>
          </cell>
          <cell r="AD366" t="str">
            <v/>
          </cell>
          <cell r="AE366" t="str">
            <v/>
          </cell>
          <cell r="AF366" t="str">
            <v/>
          </cell>
          <cell r="AG366" t="str">
            <v/>
          </cell>
          <cell r="AH366" t="str">
            <v>B0014410</v>
          </cell>
          <cell r="AI366">
            <v>1.05</v>
          </cell>
          <cell r="AJ366" t="str">
            <v>B0063200</v>
          </cell>
          <cell r="AK366">
            <v>30</v>
          </cell>
          <cell r="AL366" t="str">
            <v/>
          </cell>
          <cell r="AM366" t="str">
            <v/>
          </cell>
          <cell r="AN366" t="str">
            <v/>
          </cell>
          <cell r="AO366" t="str">
            <v/>
          </cell>
          <cell r="AP366" t="str">
            <v/>
          </cell>
          <cell r="AQ366" t="str">
            <v/>
          </cell>
          <cell r="AR366" t="str">
            <v/>
          </cell>
          <cell r="AS366" t="str">
            <v/>
          </cell>
          <cell r="AT366" t="str">
            <v/>
          </cell>
          <cell r="AU366" t="str">
            <v/>
          </cell>
          <cell r="AV366" t="str">
            <v/>
          </cell>
          <cell r="AW366" t="str">
            <v/>
          </cell>
          <cell r="AX366" t="str">
            <v/>
          </cell>
          <cell r="AY366" t="str">
            <v/>
          </cell>
          <cell r="AZ366" t="str">
            <v/>
          </cell>
          <cell r="BA366" t="str">
            <v/>
          </cell>
          <cell r="BB366" t="str">
            <v/>
          </cell>
          <cell r="BC366" t="str">
            <v/>
          </cell>
          <cell r="BD366" t="str">
            <v/>
          </cell>
          <cell r="BE366" t="str">
            <v/>
          </cell>
          <cell r="BF366" t="str">
            <v/>
          </cell>
          <cell r="BG366" t="str">
            <v/>
          </cell>
          <cell r="BH366" t="str">
            <v/>
          </cell>
          <cell r="BI366" t="str">
            <v/>
          </cell>
          <cell r="BJ366" t="str">
            <v/>
          </cell>
          <cell r="BK366" t="str">
            <v/>
          </cell>
          <cell r="BL366"/>
          <cell r="BM366"/>
          <cell r="BN366" t="str">
            <v>T0010062</v>
          </cell>
          <cell r="BO366">
            <v>1.05</v>
          </cell>
          <cell r="BP366" t="str">
            <v/>
          </cell>
          <cell r="BQ366" t="str">
            <v/>
          </cell>
          <cell r="BR366" t="str">
            <v/>
          </cell>
          <cell r="BS366" t="str">
            <v/>
          </cell>
          <cell r="BT366" t="str">
            <v/>
          </cell>
          <cell r="BU366" t="str">
            <v/>
          </cell>
          <cell r="BV366" t="str">
            <v/>
          </cell>
          <cell r="BW366" t="str">
            <v/>
          </cell>
          <cell r="BX366" t="str">
            <v>A0040010</v>
          </cell>
          <cell r="BY366">
            <v>120</v>
          </cell>
          <cell r="BZ366" t="str">
            <v>A0030030</v>
          </cell>
          <cell r="CA366">
            <v>120</v>
          </cell>
          <cell r="CB366" t="str">
            <v/>
          </cell>
          <cell r="CC366" t="str">
            <v/>
          </cell>
          <cell r="CD366" t="str">
            <v/>
          </cell>
          <cell r="CE366" t="str">
            <v/>
          </cell>
          <cell r="CF366" t="str">
            <v/>
          </cell>
          <cell r="CG366" t="str">
            <v/>
          </cell>
          <cell r="CH366" t="str">
            <v/>
          </cell>
          <cell r="CI366" t="str">
            <v/>
          </cell>
          <cell r="CJ366" t="str">
            <v/>
          </cell>
          <cell r="CK366" t="str">
            <v/>
          </cell>
          <cell r="CL366" t="str">
            <v/>
          </cell>
          <cell r="CM366" t="str">
            <v/>
          </cell>
          <cell r="CN366" t="str">
            <v/>
          </cell>
          <cell r="CO366" t="str">
            <v/>
          </cell>
          <cell r="CP366" t="str">
            <v/>
          </cell>
          <cell r="CQ366" t="str">
            <v/>
          </cell>
          <cell r="CR366" t="str">
            <v/>
          </cell>
          <cell r="CS366" t="str">
            <v>Nota 1: Cuando se trate de Análisis de precios unitarios correspondientes a ítems de la propuesta económica aprobada, el Interventor aprueba el desglose de los componentes manteniendo el mismo precio unitario de cada ítem, cumpliendo con las especificacio</v>
          </cell>
          <cell r="CT366" t="str">
            <v>A</v>
          </cell>
        </row>
        <row r="367">
          <cell r="C367" t="str">
            <v>681,1</v>
          </cell>
          <cell r="D367" t="str">
            <v>m3</v>
          </cell>
          <cell r="E367" t="str">
            <v xml:space="preserve">GAVIONES O COLCHOGAVIONES DE MALLA DE ALAMBRE DE ACERO ENTRELAZADO  ESTILO 1: RECUBRIMIENTO DE ZINC (GALVANIZADO)
(Analisis aplicado para la Construcción de gaviones metálicos fabricados con alambre de acero galvanizado de vol 2m3 (2 modulo de celda de 1 </v>
          </cell>
          <cell r="F367" t="str">
            <v>HERMENINV</v>
          </cell>
          <cell r="G367">
            <v>0.05</v>
          </cell>
          <cell r="H367" t="str">
            <v/>
          </cell>
          <cell r="I367" t="str">
            <v/>
          </cell>
          <cell r="J367" t="str">
            <v/>
          </cell>
          <cell r="K367" t="str">
            <v/>
          </cell>
          <cell r="L367" t="str">
            <v/>
          </cell>
          <cell r="M367" t="str">
            <v/>
          </cell>
          <cell r="N367" t="str">
            <v/>
          </cell>
          <cell r="O367" t="str">
            <v/>
          </cell>
          <cell r="P367" t="str">
            <v/>
          </cell>
          <cell r="Q367" t="str">
            <v/>
          </cell>
          <cell r="R367" t="str">
            <v/>
          </cell>
          <cell r="S367" t="str">
            <v/>
          </cell>
          <cell r="T367" t="str">
            <v/>
          </cell>
          <cell r="U367" t="str">
            <v/>
          </cell>
          <cell r="V367" t="str">
            <v/>
          </cell>
          <cell r="W367" t="str">
            <v/>
          </cell>
          <cell r="X367" t="str">
            <v/>
          </cell>
          <cell r="Y367" t="str">
            <v/>
          </cell>
          <cell r="Z367" t="str">
            <v/>
          </cell>
          <cell r="AA367" t="str">
            <v/>
          </cell>
          <cell r="AB367" t="str">
            <v/>
          </cell>
          <cell r="AC367" t="str">
            <v/>
          </cell>
          <cell r="AD367" t="str">
            <v/>
          </cell>
          <cell r="AE367" t="str">
            <v/>
          </cell>
          <cell r="AF367" t="str">
            <v/>
          </cell>
          <cell r="AG367" t="str">
            <v/>
          </cell>
          <cell r="AH367" t="str">
            <v>B0014710</v>
          </cell>
          <cell r="AI367">
            <v>1.4</v>
          </cell>
          <cell r="AJ367" t="str">
            <v>B0073220</v>
          </cell>
          <cell r="AK367">
            <v>1.337</v>
          </cell>
          <cell r="AL367" t="str">
            <v>B021010</v>
          </cell>
          <cell r="AM367">
            <v>0.5</v>
          </cell>
          <cell r="AN367" t="str">
            <v>B033002</v>
          </cell>
          <cell r="AO367">
            <v>0.5</v>
          </cell>
          <cell r="AP367" t="str">
            <v/>
          </cell>
          <cell r="AQ367" t="str">
            <v/>
          </cell>
          <cell r="AR367" t="str">
            <v/>
          </cell>
          <cell r="AS367" t="str">
            <v/>
          </cell>
          <cell r="AT367" t="str">
            <v/>
          </cell>
          <cell r="AU367" t="str">
            <v/>
          </cell>
          <cell r="AV367" t="str">
            <v/>
          </cell>
          <cell r="AW367" t="str">
            <v/>
          </cell>
          <cell r="AX367" t="str">
            <v/>
          </cell>
          <cell r="AY367" t="str">
            <v/>
          </cell>
          <cell r="AZ367" t="str">
            <v/>
          </cell>
          <cell r="BA367" t="str">
            <v/>
          </cell>
          <cell r="BB367" t="str">
            <v/>
          </cell>
          <cell r="BC367" t="str">
            <v/>
          </cell>
          <cell r="BD367" t="str">
            <v/>
          </cell>
          <cell r="BE367" t="str">
            <v/>
          </cell>
          <cell r="BF367" t="str">
            <v/>
          </cell>
          <cell r="BG367" t="str">
            <v/>
          </cell>
          <cell r="BH367" t="str">
            <v/>
          </cell>
          <cell r="BI367" t="str">
            <v/>
          </cell>
          <cell r="BJ367" t="str">
            <v/>
          </cell>
          <cell r="BK367" t="str">
            <v/>
          </cell>
          <cell r="BL367"/>
          <cell r="BM367"/>
          <cell r="BN367" t="str">
            <v>T0010094</v>
          </cell>
          <cell r="BO367">
            <v>1.4</v>
          </cell>
          <cell r="BP367" t="str">
            <v/>
          </cell>
          <cell r="BQ367" t="str">
            <v/>
          </cell>
          <cell r="BR367" t="str">
            <v/>
          </cell>
          <cell r="BS367" t="str">
            <v/>
          </cell>
          <cell r="BT367" t="str">
            <v/>
          </cell>
          <cell r="BU367" t="str">
            <v/>
          </cell>
          <cell r="BV367" t="str">
            <v/>
          </cell>
          <cell r="BW367" t="str">
            <v/>
          </cell>
          <cell r="BX367" t="str">
            <v>A0030030</v>
          </cell>
          <cell r="BY367">
            <v>10</v>
          </cell>
          <cell r="BZ367" t="str">
            <v>A0040010</v>
          </cell>
          <cell r="CA367">
            <v>10</v>
          </cell>
          <cell r="CB367" t="str">
            <v/>
          </cell>
          <cell r="CC367" t="str">
            <v/>
          </cell>
          <cell r="CD367" t="str">
            <v/>
          </cell>
          <cell r="CE367" t="str">
            <v/>
          </cell>
          <cell r="CF367" t="str">
            <v/>
          </cell>
          <cell r="CG367" t="str">
            <v/>
          </cell>
          <cell r="CH367" t="str">
            <v/>
          </cell>
          <cell r="CI367" t="str">
            <v/>
          </cell>
          <cell r="CJ367" t="str">
            <v/>
          </cell>
          <cell r="CK367" t="str">
            <v/>
          </cell>
          <cell r="CL367" t="str">
            <v/>
          </cell>
          <cell r="CM367" t="str">
            <v/>
          </cell>
          <cell r="CN367" t="str">
            <v/>
          </cell>
          <cell r="CO367" t="str">
            <v/>
          </cell>
          <cell r="CP367" t="str">
            <v/>
          </cell>
          <cell r="CQ367" t="str">
            <v/>
          </cell>
          <cell r="CR367" t="str">
            <v/>
          </cell>
          <cell r="CS367" t="str">
            <v>Nota 1: Cuando se trate de Análisis de precios unitarios correspondientes a ítems de la propuesta económica aprobada, el Interventor aprueba el desglose de los componentes manteniendo el mismo precio unitario de cada ítem, cumpliendo con las especificacio</v>
          </cell>
          <cell r="CT367" t="str">
            <v>C</v>
          </cell>
        </row>
        <row r="368">
          <cell r="C368" t="str">
            <v>681,2</v>
          </cell>
          <cell r="D368" t="str">
            <v>m3</v>
          </cell>
          <cell r="E368" t="str">
            <v>GAVIONES O COLCHOGAVIONES DE MALLA DE ALAMBRE DE ACERO ENTRELAZADO ESTILO 2: RECUBRIMIENTO DE ALEACIÓN Zn-5A1-MM
(Analisis aplicado para la Construcción de gaviones de alambre de acero galvanizado tipo ciclónico, CLASE 2,  de vol 2m3 (2 modulo de celda de</v>
          </cell>
          <cell r="F368" t="str">
            <v>HERMENINV</v>
          </cell>
          <cell r="G368">
            <v>0.05</v>
          </cell>
          <cell r="H368" t="str">
            <v/>
          </cell>
          <cell r="I368" t="str">
            <v/>
          </cell>
          <cell r="J368" t="str">
            <v/>
          </cell>
          <cell r="K368" t="str">
            <v/>
          </cell>
          <cell r="L368" t="str">
            <v/>
          </cell>
          <cell r="M368" t="str">
            <v/>
          </cell>
          <cell r="N368" t="str">
            <v/>
          </cell>
          <cell r="O368" t="str">
            <v/>
          </cell>
          <cell r="P368" t="str">
            <v/>
          </cell>
          <cell r="Q368" t="str">
            <v/>
          </cell>
          <cell r="R368" t="str">
            <v/>
          </cell>
          <cell r="S368" t="str">
            <v/>
          </cell>
          <cell r="T368" t="str">
            <v/>
          </cell>
          <cell r="U368" t="str">
            <v/>
          </cell>
          <cell r="V368" t="str">
            <v/>
          </cell>
          <cell r="W368" t="str">
            <v/>
          </cell>
          <cell r="X368" t="str">
            <v/>
          </cell>
          <cell r="Y368" t="str">
            <v/>
          </cell>
          <cell r="Z368" t="str">
            <v/>
          </cell>
          <cell r="AA368" t="str">
            <v/>
          </cell>
          <cell r="AB368" t="str">
            <v/>
          </cell>
          <cell r="AC368" t="str">
            <v/>
          </cell>
          <cell r="AD368" t="str">
            <v/>
          </cell>
          <cell r="AE368" t="str">
            <v/>
          </cell>
          <cell r="AF368" t="str">
            <v/>
          </cell>
          <cell r="AG368" t="str">
            <v/>
          </cell>
          <cell r="AH368" t="str">
            <v>B0014710</v>
          </cell>
          <cell r="AI368">
            <v>1.05</v>
          </cell>
          <cell r="AJ368" t="str">
            <v>B0073220</v>
          </cell>
          <cell r="AK368">
            <v>1.377</v>
          </cell>
          <cell r="AL368" t="str">
            <v>B021010</v>
          </cell>
          <cell r="AM368">
            <v>0.5</v>
          </cell>
          <cell r="AN368" t="str">
            <v>B033005</v>
          </cell>
          <cell r="AO368">
            <v>0.5</v>
          </cell>
          <cell r="AP368" t="str">
            <v/>
          </cell>
          <cell r="AQ368" t="str">
            <v/>
          </cell>
          <cell r="AR368" t="str">
            <v/>
          </cell>
          <cell r="AS368" t="str">
            <v/>
          </cell>
          <cell r="AT368" t="str">
            <v/>
          </cell>
          <cell r="AU368" t="str">
            <v/>
          </cell>
          <cell r="AV368" t="str">
            <v/>
          </cell>
          <cell r="AW368" t="str">
            <v/>
          </cell>
          <cell r="AX368" t="str">
            <v/>
          </cell>
          <cell r="AY368" t="str">
            <v/>
          </cell>
          <cell r="AZ368" t="str">
            <v/>
          </cell>
          <cell r="BA368" t="str">
            <v/>
          </cell>
          <cell r="BB368" t="str">
            <v/>
          </cell>
          <cell r="BC368" t="str">
            <v/>
          </cell>
          <cell r="BD368" t="str">
            <v/>
          </cell>
          <cell r="BE368" t="str">
            <v/>
          </cell>
          <cell r="BF368" t="str">
            <v/>
          </cell>
          <cell r="BG368" t="str">
            <v/>
          </cell>
          <cell r="BH368" t="str">
            <v/>
          </cell>
          <cell r="BI368" t="str">
            <v/>
          </cell>
          <cell r="BJ368" t="str">
            <v/>
          </cell>
          <cell r="BK368" t="str">
            <v/>
          </cell>
          <cell r="BL368"/>
          <cell r="BM368"/>
          <cell r="BN368" t="str">
            <v>T0010094</v>
          </cell>
          <cell r="BO368">
            <v>1.05</v>
          </cell>
          <cell r="BP368" t="str">
            <v/>
          </cell>
          <cell r="BQ368" t="str">
            <v/>
          </cell>
          <cell r="BR368" t="str">
            <v/>
          </cell>
          <cell r="BS368" t="str">
            <v/>
          </cell>
          <cell r="BT368" t="str">
            <v/>
          </cell>
          <cell r="BU368" t="str">
            <v/>
          </cell>
          <cell r="BV368" t="str">
            <v/>
          </cell>
          <cell r="BW368" t="str">
            <v/>
          </cell>
          <cell r="BX368" t="str">
            <v>A0030030</v>
          </cell>
          <cell r="BY368">
            <v>10</v>
          </cell>
          <cell r="BZ368" t="str">
            <v>A0040010</v>
          </cell>
          <cell r="CA368">
            <v>10</v>
          </cell>
          <cell r="CB368" t="str">
            <v/>
          </cell>
          <cell r="CC368" t="str">
            <v/>
          </cell>
          <cell r="CD368" t="str">
            <v/>
          </cell>
          <cell r="CE368" t="str">
            <v/>
          </cell>
          <cell r="CF368" t="str">
            <v/>
          </cell>
          <cell r="CG368" t="str">
            <v/>
          </cell>
          <cell r="CH368" t="str">
            <v/>
          </cell>
          <cell r="CI368" t="str">
            <v/>
          </cell>
          <cell r="CJ368" t="str">
            <v/>
          </cell>
          <cell r="CK368" t="str">
            <v/>
          </cell>
          <cell r="CL368" t="str">
            <v/>
          </cell>
          <cell r="CM368" t="str">
            <v/>
          </cell>
          <cell r="CN368" t="str">
            <v/>
          </cell>
          <cell r="CO368" t="str">
            <v/>
          </cell>
          <cell r="CP368" t="str">
            <v/>
          </cell>
          <cell r="CQ368" t="str">
            <v/>
          </cell>
          <cell r="CR368" t="str">
            <v/>
          </cell>
          <cell r="CS368" t="str">
            <v>Nota 1: Cuando se trate de Análisis de precios unitarios correspondientes a ítems de la propuesta económica aprobada, el Interventor aprueba el desglose de los componentes manteniendo el mismo precio unitario de cada ítem, cumpliendo con las especificacio</v>
          </cell>
          <cell r="CT368" t="str">
            <v>C</v>
          </cell>
        </row>
        <row r="369">
          <cell r="C369" t="str">
            <v>681,3</v>
          </cell>
          <cell r="D369" t="str">
            <v>m3</v>
          </cell>
          <cell r="E369" t="str">
            <v>GAVIONES O COLCHOGAVIONES DE MALLA DE ALAMBRE ACERO
ENTRELAZADO  ESTILO 3: RECUBRIMIENTO DE ZINC (GALVANIZADO) Y PVC
(Analisis aplicado para la Construcción de gavion de vol 2m3 (2 modulo de celda de 1 mt x 1mt x 1mt)), elaborados con malla ciclónica cali</v>
          </cell>
          <cell r="F369" t="str">
            <v>HERMENINV</v>
          </cell>
          <cell r="G369">
            <v>0.05</v>
          </cell>
          <cell r="H369" t="str">
            <v/>
          </cell>
          <cell r="I369" t="str">
            <v/>
          </cell>
          <cell r="J369" t="str">
            <v/>
          </cell>
          <cell r="K369" t="str">
            <v/>
          </cell>
          <cell r="L369" t="str">
            <v/>
          </cell>
          <cell r="M369" t="str">
            <v/>
          </cell>
          <cell r="N369" t="str">
            <v/>
          </cell>
          <cell r="O369" t="str">
            <v/>
          </cell>
          <cell r="P369" t="str">
            <v/>
          </cell>
          <cell r="Q369" t="str">
            <v/>
          </cell>
          <cell r="R369" t="str">
            <v/>
          </cell>
          <cell r="S369" t="str">
            <v/>
          </cell>
          <cell r="T369" t="str">
            <v/>
          </cell>
          <cell r="U369" t="str">
            <v/>
          </cell>
          <cell r="V369" t="str">
            <v/>
          </cell>
          <cell r="W369" t="str">
            <v/>
          </cell>
          <cell r="X369" t="str">
            <v/>
          </cell>
          <cell r="Y369" t="str">
            <v/>
          </cell>
          <cell r="Z369" t="str">
            <v/>
          </cell>
          <cell r="AA369" t="str">
            <v/>
          </cell>
          <cell r="AB369" t="str">
            <v/>
          </cell>
          <cell r="AC369" t="str">
            <v/>
          </cell>
          <cell r="AD369" t="str">
            <v/>
          </cell>
          <cell r="AE369" t="str">
            <v/>
          </cell>
          <cell r="AF369" t="str">
            <v/>
          </cell>
          <cell r="AG369" t="str">
            <v/>
          </cell>
          <cell r="AH369" t="str">
            <v>B0014710</v>
          </cell>
          <cell r="AI369">
            <v>1.05</v>
          </cell>
          <cell r="AJ369" t="str">
            <v>B0073220</v>
          </cell>
          <cell r="AK369">
            <v>1.337</v>
          </cell>
          <cell r="AL369" t="str">
            <v>B021010</v>
          </cell>
          <cell r="AM369">
            <v>0.5</v>
          </cell>
          <cell r="AN369" t="str">
            <v>B033006</v>
          </cell>
          <cell r="AO369">
            <v>0.5</v>
          </cell>
          <cell r="AP369" t="str">
            <v/>
          </cell>
          <cell r="AQ369" t="str">
            <v/>
          </cell>
          <cell r="AR369" t="str">
            <v/>
          </cell>
          <cell r="AS369" t="str">
            <v/>
          </cell>
          <cell r="AT369" t="str">
            <v/>
          </cell>
          <cell r="AU369" t="str">
            <v/>
          </cell>
          <cell r="AV369" t="str">
            <v/>
          </cell>
          <cell r="AW369" t="str">
            <v/>
          </cell>
          <cell r="AX369" t="str">
            <v/>
          </cell>
          <cell r="AY369" t="str">
            <v/>
          </cell>
          <cell r="AZ369" t="str">
            <v/>
          </cell>
          <cell r="BA369" t="str">
            <v/>
          </cell>
          <cell r="BB369" t="str">
            <v/>
          </cell>
          <cell r="BC369" t="str">
            <v/>
          </cell>
          <cell r="BD369" t="str">
            <v/>
          </cell>
          <cell r="BE369" t="str">
            <v/>
          </cell>
          <cell r="BF369" t="str">
            <v/>
          </cell>
          <cell r="BG369" t="str">
            <v/>
          </cell>
          <cell r="BH369" t="str">
            <v/>
          </cell>
          <cell r="BI369" t="str">
            <v/>
          </cell>
          <cell r="BJ369" t="str">
            <v/>
          </cell>
          <cell r="BK369" t="str">
            <v/>
          </cell>
          <cell r="BL369"/>
          <cell r="BM369"/>
          <cell r="BN369" t="str">
            <v>T0010094</v>
          </cell>
          <cell r="BO369">
            <v>1.05</v>
          </cell>
          <cell r="BP369" t="str">
            <v/>
          </cell>
          <cell r="BQ369" t="str">
            <v/>
          </cell>
          <cell r="BR369" t="str">
            <v/>
          </cell>
          <cell r="BS369" t="str">
            <v/>
          </cell>
          <cell r="BT369" t="str">
            <v/>
          </cell>
          <cell r="BU369" t="str">
            <v/>
          </cell>
          <cell r="BV369" t="str">
            <v/>
          </cell>
          <cell r="BW369" t="str">
            <v/>
          </cell>
          <cell r="BX369" t="str">
            <v>A0030030</v>
          </cell>
          <cell r="BY369">
            <v>10</v>
          </cell>
          <cell r="BZ369" t="str">
            <v>A0040010</v>
          </cell>
          <cell r="CA369">
            <v>10</v>
          </cell>
          <cell r="CB369" t="str">
            <v/>
          </cell>
          <cell r="CC369" t="str">
            <v/>
          </cell>
          <cell r="CD369" t="str">
            <v/>
          </cell>
          <cell r="CE369" t="str">
            <v/>
          </cell>
          <cell r="CF369" t="str">
            <v/>
          </cell>
          <cell r="CG369" t="str">
            <v/>
          </cell>
          <cell r="CH369" t="str">
            <v/>
          </cell>
          <cell r="CI369" t="str">
            <v/>
          </cell>
          <cell r="CJ369" t="str">
            <v/>
          </cell>
          <cell r="CK369" t="str">
            <v/>
          </cell>
          <cell r="CL369" t="str">
            <v/>
          </cell>
          <cell r="CM369" t="str">
            <v/>
          </cell>
          <cell r="CN369" t="str">
            <v/>
          </cell>
          <cell r="CO369" t="str">
            <v/>
          </cell>
          <cell r="CP369" t="str">
            <v/>
          </cell>
          <cell r="CQ369" t="str">
            <v/>
          </cell>
          <cell r="CR369" t="str">
            <v/>
          </cell>
          <cell r="CS369" t="str">
            <v>Nota 1: Este solo es un Análisis de Precios Unitario de referencia. De ser necesario, se debe ajustar a las particularidades de cada proyecto.
Nota 2: Cuando se trate de Análisis de precios unitarios correspondientes a ítems de la propuesta económica apro</v>
          </cell>
          <cell r="CT369" t="str">
            <v>C</v>
          </cell>
        </row>
        <row r="370">
          <cell r="C370" t="str">
            <v>681,4</v>
          </cell>
          <cell r="D370" t="str">
            <v>m3</v>
          </cell>
          <cell r="E370" t="str">
            <v>GAVIONES O COLCHOGAVIONES DE MALLA DE ALAMBRE DE ACERO ENTRELAZADO ESTILO 4: RECUBRIMIENTO DE ALUMINIO (aluminizado)
(Analisis aplicado para la Construcción de gavion de vol 2m3 (2 modulo de celda de 1 mt x 1mt x 1mt)), elaborados con Malla ciclónica para</v>
          </cell>
          <cell r="F370" t="str">
            <v>HERMENINV</v>
          </cell>
          <cell r="G370">
            <v>0.05</v>
          </cell>
          <cell r="H370" t="str">
            <v/>
          </cell>
          <cell r="I370" t="str">
            <v/>
          </cell>
          <cell r="J370" t="str">
            <v/>
          </cell>
          <cell r="K370" t="str">
            <v/>
          </cell>
          <cell r="L370" t="str">
            <v/>
          </cell>
          <cell r="M370" t="str">
            <v/>
          </cell>
          <cell r="N370" t="str">
            <v/>
          </cell>
          <cell r="O370" t="str">
            <v/>
          </cell>
          <cell r="P370" t="str">
            <v/>
          </cell>
          <cell r="Q370" t="str">
            <v/>
          </cell>
          <cell r="R370" t="str">
            <v/>
          </cell>
          <cell r="S370" t="str">
            <v/>
          </cell>
          <cell r="T370" t="str">
            <v/>
          </cell>
          <cell r="U370" t="str">
            <v/>
          </cell>
          <cell r="V370" t="str">
            <v/>
          </cell>
          <cell r="W370" t="str">
            <v/>
          </cell>
          <cell r="X370" t="str">
            <v/>
          </cell>
          <cell r="Y370" t="str">
            <v/>
          </cell>
          <cell r="Z370" t="str">
            <v/>
          </cell>
          <cell r="AA370" t="str">
            <v/>
          </cell>
          <cell r="AB370" t="str">
            <v/>
          </cell>
          <cell r="AC370" t="str">
            <v/>
          </cell>
          <cell r="AD370" t="str">
            <v/>
          </cell>
          <cell r="AE370" t="str">
            <v/>
          </cell>
          <cell r="AF370" t="str">
            <v/>
          </cell>
          <cell r="AG370" t="str">
            <v/>
          </cell>
          <cell r="AH370" t="str">
            <v>B0014710</v>
          </cell>
          <cell r="AI370">
            <v>1.05</v>
          </cell>
          <cell r="AJ370" t="str">
            <v>B0073220</v>
          </cell>
          <cell r="AK370">
            <v>1.337</v>
          </cell>
          <cell r="AL370" t="str">
            <v>B021010</v>
          </cell>
          <cell r="AM370">
            <v>0.5</v>
          </cell>
          <cell r="AN370" t="str">
            <v>B033006</v>
          </cell>
          <cell r="AO370">
            <v>0.5</v>
          </cell>
          <cell r="AP370" t="str">
            <v/>
          </cell>
          <cell r="AQ370" t="str">
            <v/>
          </cell>
          <cell r="AR370" t="str">
            <v/>
          </cell>
          <cell r="AS370" t="str">
            <v/>
          </cell>
          <cell r="AT370" t="str">
            <v/>
          </cell>
          <cell r="AU370" t="str">
            <v/>
          </cell>
          <cell r="AV370" t="str">
            <v/>
          </cell>
          <cell r="AW370" t="str">
            <v/>
          </cell>
          <cell r="AX370" t="str">
            <v/>
          </cell>
          <cell r="AY370" t="str">
            <v/>
          </cell>
          <cell r="AZ370" t="str">
            <v/>
          </cell>
          <cell r="BA370" t="str">
            <v/>
          </cell>
          <cell r="BB370" t="str">
            <v/>
          </cell>
          <cell r="BC370" t="str">
            <v/>
          </cell>
          <cell r="BD370" t="str">
            <v/>
          </cell>
          <cell r="BE370" t="str">
            <v/>
          </cell>
          <cell r="BF370" t="str">
            <v/>
          </cell>
          <cell r="BG370" t="str">
            <v/>
          </cell>
          <cell r="BH370" t="str">
            <v/>
          </cell>
          <cell r="BI370" t="str">
            <v/>
          </cell>
          <cell r="BJ370" t="str">
            <v/>
          </cell>
          <cell r="BK370" t="str">
            <v/>
          </cell>
          <cell r="BL370"/>
          <cell r="BM370"/>
          <cell r="BN370" t="str">
            <v>T0010094</v>
          </cell>
          <cell r="BO370">
            <v>1.05</v>
          </cell>
          <cell r="BP370" t="str">
            <v/>
          </cell>
          <cell r="BQ370" t="str">
            <v/>
          </cell>
          <cell r="BR370" t="str">
            <v/>
          </cell>
          <cell r="BS370" t="str">
            <v/>
          </cell>
          <cell r="BT370" t="str">
            <v/>
          </cell>
          <cell r="BU370" t="str">
            <v/>
          </cell>
          <cell r="BV370" t="str">
            <v/>
          </cell>
          <cell r="BW370" t="str">
            <v/>
          </cell>
          <cell r="BX370" t="str">
            <v>A0030030</v>
          </cell>
          <cell r="BY370">
            <v>10</v>
          </cell>
          <cell r="BZ370" t="str">
            <v>A0040010</v>
          </cell>
          <cell r="CA370">
            <v>10</v>
          </cell>
          <cell r="CB370" t="str">
            <v/>
          </cell>
          <cell r="CC370" t="str">
            <v/>
          </cell>
          <cell r="CD370" t="str">
            <v/>
          </cell>
          <cell r="CE370" t="str">
            <v/>
          </cell>
          <cell r="CF370" t="str">
            <v/>
          </cell>
          <cell r="CG370" t="str">
            <v/>
          </cell>
          <cell r="CH370" t="str">
            <v/>
          </cell>
          <cell r="CI370" t="str">
            <v/>
          </cell>
          <cell r="CJ370" t="str">
            <v/>
          </cell>
          <cell r="CK370" t="str">
            <v/>
          </cell>
          <cell r="CL370" t="str">
            <v/>
          </cell>
          <cell r="CM370" t="str">
            <v/>
          </cell>
          <cell r="CN370" t="str">
            <v/>
          </cell>
          <cell r="CO370" t="str">
            <v/>
          </cell>
          <cell r="CP370" t="str">
            <v/>
          </cell>
          <cell r="CQ370" t="str">
            <v/>
          </cell>
          <cell r="CR370" t="str">
            <v/>
          </cell>
          <cell r="CS370" t="str">
            <v>Nota 1: Este solo es un Análisis de Precios Unitario de referencia. De ser necesario, se debe ajustar a las particularidades de cada proyecto.
Nota 2: Cuando se trate de Análisis de precios unitarios correspondientes a ítems de la propuesta económica apro</v>
          </cell>
          <cell r="CT370" t="str">
            <v>C</v>
          </cell>
        </row>
        <row r="371">
          <cell r="C371" t="str">
            <v>681,5</v>
          </cell>
          <cell r="D371" t="str">
            <v>m3</v>
          </cell>
          <cell r="E371" t="str">
            <v>GAVIÓNES O COLCHOGAVIONES DE MALLA DE ALAMBRE DE ACERO ENTRELAZADO  ESTILO 5: RECUBRIMIENTO DE ALEACIÓN Zn-5A1-MM Y PVC
(Analisis aplicado para la Construcción de gavion de vol 2m3 (2 modulo de celda de 1 mt x 1mt x 1mt)), elaborados con Malla ciclónica p</v>
          </cell>
          <cell r="F371" t="str">
            <v>HERMENINV</v>
          </cell>
          <cell r="G371">
            <v>0.05</v>
          </cell>
          <cell r="H371" t="str">
            <v/>
          </cell>
          <cell r="I371" t="str">
            <v/>
          </cell>
          <cell r="J371" t="str">
            <v/>
          </cell>
          <cell r="K371" t="str">
            <v/>
          </cell>
          <cell r="L371" t="str">
            <v/>
          </cell>
          <cell r="M371" t="str">
            <v/>
          </cell>
          <cell r="N371" t="str">
            <v/>
          </cell>
          <cell r="O371" t="str">
            <v/>
          </cell>
          <cell r="P371" t="str">
            <v/>
          </cell>
          <cell r="Q371" t="str">
            <v/>
          </cell>
          <cell r="R371" t="str">
            <v/>
          </cell>
          <cell r="S371" t="str">
            <v/>
          </cell>
          <cell r="T371" t="str">
            <v/>
          </cell>
          <cell r="U371" t="str">
            <v/>
          </cell>
          <cell r="V371" t="str">
            <v/>
          </cell>
          <cell r="W371" t="str">
            <v/>
          </cell>
          <cell r="X371" t="str">
            <v/>
          </cell>
          <cell r="Y371" t="str">
            <v/>
          </cell>
          <cell r="Z371" t="str">
            <v/>
          </cell>
          <cell r="AA371" t="str">
            <v/>
          </cell>
          <cell r="AB371" t="str">
            <v/>
          </cell>
          <cell r="AC371" t="str">
            <v/>
          </cell>
          <cell r="AD371" t="str">
            <v/>
          </cell>
          <cell r="AE371" t="str">
            <v/>
          </cell>
          <cell r="AF371" t="str">
            <v/>
          </cell>
          <cell r="AG371" t="str">
            <v/>
          </cell>
          <cell r="AH371" t="str">
            <v>B0014710</v>
          </cell>
          <cell r="AI371">
            <v>1.05</v>
          </cell>
          <cell r="AJ371" t="str">
            <v>B0073220</v>
          </cell>
          <cell r="AK371">
            <v>1.337</v>
          </cell>
          <cell r="AL371" t="str">
            <v>B021010</v>
          </cell>
          <cell r="AM371">
            <v>0.5</v>
          </cell>
          <cell r="AN371" t="str">
            <v>B033009</v>
          </cell>
          <cell r="AO371">
            <v>0.5</v>
          </cell>
          <cell r="AP371" t="str">
            <v/>
          </cell>
          <cell r="AQ371" t="str">
            <v/>
          </cell>
          <cell r="AR371" t="str">
            <v/>
          </cell>
          <cell r="AS371" t="str">
            <v/>
          </cell>
          <cell r="AT371" t="str">
            <v/>
          </cell>
          <cell r="AU371" t="str">
            <v/>
          </cell>
          <cell r="AV371" t="str">
            <v/>
          </cell>
          <cell r="AW371" t="str">
            <v/>
          </cell>
          <cell r="AX371" t="str">
            <v/>
          </cell>
          <cell r="AY371" t="str">
            <v/>
          </cell>
          <cell r="AZ371" t="str">
            <v/>
          </cell>
          <cell r="BA371" t="str">
            <v/>
          </cell>
          <cell r="BB371" t="str">
            <v/>
          </cell>
          <cell r="BC371" t="str">
            <v/>
          </cell>
          <cell r="BD371" t="str">
            <v/>
          </cell>
          <cell r="BE371" t="str">
            <v/>
          </cell>
          <cell r="BF371" t="str">
            <v/>
          </cell>
          <cell r="BG371" t="str">
            <v/>
          </cell>
          <cell r="BH371" t="str">
            <v/>
          </cell>
          <cell r="BI371" t="str">
            <v/>
          </cell>
          <cell r="BJ371" t="str">
            <v/>
          </cell>
          <cell r="BK371" t="str">
            <v/>
          </cell>
          <cell r="BL371"/>
          <cell r="BM371"/>
          <cell r="BN371" t="str">
            <v>T0010094</v>
          </cell>
          <cell r="BO371">
            <v>1.05</v>
          </cell>
          <cell r="BP371" t="str">
            <v/>
          </cell>
          <cell r="BQ371" t="str">
            <v/>
          </cell>
          <cell r="BR371" t="str">
            <v/>
          </cell>
          <cell r="BS371" t="str">
            <v/>
          </cell>
          <cell r="BT371" t="str">
            <v/>
          </cell>
          <cell r="BU371" t="str">
            <v/>
          </cell>
          <cell r="BV371" t="str">
            <v/>
          </cell>
          <cell r="BW371" t="str">
            <v/>
          </cell>
          <cell r="BX371" t="str">
            <v>A0030030</v>
          </cell>
          <cell r="BY371">
            <v>10</v>
          </cell>
          <cell r="BZ371" t="str">
            <v>A0040010</v>
          </cell>
          <cell r="CA371">
            <v>10</v>
          </cell>
          <cell r="CB371" t="str">
            <v/>
          </cell>
          <cell r="CC371" t="str">
            <v/>
          </cell>
          <cell r="CD371" t="str">
            <v/>
          </cell>
          <cell r="CE371" t="str">
            <v/>
          </cell>
          <cell r="CF371" t="str">
            <v/>
          </cell>
          <cell r="CG371" t="str">
            <v/>
          </cell>
          <cell r="CH371" t="str">
            <v/>
          </cell>
          <cell r="CI371" t="str">
            <v/>
          </cell>
          <cell r="CJ371" t="str">
            <v/>
          </cell>
          <cell r="CK371" t="str">
            <v/>
          </cell>
          <cell r="CL371" t="str">
            <v/>
          </cell>
          <cell r="CM371" t="str">
            <v/>
          </cell>
          <cell r="CN371" t="str">
            <v/>
          </cell>
          <cell r="CO371" t="str">
            <v/>
          </cell>
          <cell r="CP371" t="str">
            <v/>
          </cell>
          <cell r="CQ371" t="str">
            <v/>
          </cell>
          <cell r="CR371" t="str">
            <v/>
          </cell>
          <cell r="CS371" t="str">
            <v>Nota 1: Este solo es un Análisis de Precios Unitario de referencia. De ser necesario, se debe ajustar a las particularidades de cada proyecto.
Nota 2: Cuando se trate de Análisis de precios unitarios correspondientes a ítems de la propuesta económica apro</v>
          </cell>
          <cell r="CT371" t="str">
            <v>C</v>
          </cell>
        </row>
        <row r="372">
          <cell r="C372" t="str">
            <v>683,1</v>
          </cell>
          <cell r="D372" t="str">
            <v>m2</v>
          </cell>
          <cell r="E372" t="str">
            <v xml:space="preserve">GEOTEXTIL DE REFUERZO TIPO__________PARA MUROS DE TIERRA ESTABILIZADA MECANICAMENTE CON GEOSINTETICOS
(Analisis aplicado para el Suministro, despliegue, solape y anclaje de geotextil de refuerzo de polipropileno tejido con resistencia mínima a la tension </v>
          </cell>
          <cell r="F372" t="str">
            <v>HERMENINV</v>
          </cell>
          <cell r="G372">
            <v>0.05</v>
          </cell>
          <cell r="H372" t="str">
            <v/>
          </cell>
          <cell r="I372" t="str">
            <v/>
          </cell>
          <cell r="J372" t="str">
            <v/>
          </cell>
          <cell r="K372" t="str">
            <v/>
          </cell>
          <cell r="L372" t="str">
            <v/>
          </cell>
          <cell r="M372" t="str">
            <v/>
          </cell>
          <cell r="N372" t="str">
            <v/>
          </cell>
          <cell r="O372" t="str">
            <v/>
          </cell>
          <cell r="P372" t="str">
            <v/>
          </cell>
          <cell r="Q372" t="str">
            <v/>
          </cell>
          <cell r="R372" t="str">
            <v/>
          </cell>
          <cell r="S372" t="str">
            <v/>
          </cell>
          <cell r="T372" t="str">
            <v/>
          </cell>
          <cell r="U372" t="str">
            <v/>
          </cell>
          <cell r="V372" t="str">
            <v/>
          </cell>
          <cell r="W372" t="str">
            <v/>
          </cell>
          <cell r="X372" t="str">
            <v/>
          </cell>
          <cell r="Y372" t="str">
            <v/>
          </cell>
          <cell r="Z372" t="str">
            <v/>
          </cell>
          <cell r="AA372" t="str">
            <v/>
          </cell>
          <cell r="AB372" t="str">
            <v/>
          </cell>
          <cell r="AC372" t="str">
            <v/>
          </cell>
          <cell r="AD372" t="str">
            <v/>
          </cell>
          <cell r="AE372" t="str">
            <v/>
          </cell>
          <cell r="AF372" t="str">
            <v/>
          </cell>
          <cell r="AG372" t="str">
            <v/>
          </cell>
          <cell r="AH372" t="str">
            <v>B025101</v>
          </cell>
          <cell r="AI372">
            <v>1.3</v>
          </cell>
          <cell r="AJ372" t="str">
            <v/>
          </cell>
          <cell r="AK372" t="str">
            <v/>
          </cell>
          <cell r="AL372" t="str">
            <v/>
          </cell>
          <cell r="AM372" t="str">
            <v/>
          </cell>
          <cell r="AN372" t="str">
            <v/>
          </cell>
          <cell r="AO372" t="str">
            <v/>
          </cell>
          <cell r="AP372" t="str">
            <v/>
          </cell>
          <cell r="AQ372" t="str">
            <v/>
          </cell>
          <cell r="AR372" t="str">
            <v/>
          </cell>
          <cell r="AS372" t="str">
            <v/>
          </cell>
          <cell r="AT372" t="str">
            <v/>
          </cell>
          <cell r="AU372" t="str">
            <v/>
          </cell>
          <cell r="AV372" t="str">
            <v/>
          </cell>
          <cell r="AW372" t="str">
            <v/>
          </cell>
          <cell r="AX372" t="str">
            <v/>
          </cell>
          <cell r="AY372" t="str">
            <v/>
          </cell>
          <cell r="AZ372" t="str">
            <v/>
          </cell>
          <cell r="BA372" t="str">
            <v/>
          </cell>
          <cell r="BB372" t="str">
            <v/>
          </cell>
          <cell r="BC372" t="str">
            <v/>
          </cell>
          <cell r="BD372" t="str">
            <v/>
          </cell>
          <cell r="BE372" t="str">
            <v/>
          </cell>
          <cell r="BF372" t="str">
            <v/>
          </cell>
          <cell r="BG372" t="str">
            <v/>
          </cell>
          <cell r="BH372" t="str">
            <v/>
          </cell>
          <cell r="BI372" t="str">
            <v/>
          </cell>
          <cell r="BJ372" t="str">
            <v/>
          </cell>
          <cell r="BK372" t="str">
            <v/>
          </cell>
          <cell r="BL372"/>
          <cell r="BM372"/>
          <cell r="BN372" t="str">
            <v/>
          </cell>
          <cell r="BO372" t="str">
            <v/>
          </cell>
          <cell r="BP372" t="str">
            <v/>
          </cell>
          <cell r="BQ372" t="str">
            <v/>
          </cell>
          <cell r="BR372" t="str">
            <v/>
          </cell>
          <cell r="BS372" t="str">
            <v/>
          </cell>
          <cell r="BT372" t="str">
            <v/>
          </cell>
          <cell r="BU372" t="str">
            <v/>
          </cell>
          <cell r="BV372" t="str">
            <v/>
          </cell>
          <cell r="BW372" t="str">
            <v/>
          </cell>
          <cell r="BX372" t="str">
            <v>A0030040</v>
          </cell>
          <cell r="BY372">
            <v>200</v>
          </cell>
          <cell r="BZ372" t="str">
            <v>A0040010</v>
          </cell>
          <cell r="CA372">
            <v>200</v>
          </cell>
          <cell r="CB372" t="str">
            <v/>
          </cell>
          <cell r="CC372" t="str">
            <v/>
          </cell>
          <cell r="CD372" t="str">
            <v/>
          </cell>
          <cell r="CE372" t="str">
            <v/>
          </cell>
          <cell r="CF372" t="str">
            <v/>
          </cell>
          <cell r="CG372" t="str">
            <v/>
          </cell>
          <cell r="CH372" t="str">
            <v/>
          </cell>
          <cell r="CI372" t="str">
            <v/>
          </cell>
          <cell r="CJ372" t="str">
            <v/>
          </cell>
          <cell r="CK372" t="str">
            <v/>
          </cell>
          <cell r="CL372" t="str">
            <v/>
          </cell>
          <cell r="CM372" t="str">
            <v/>
          </cell>
          <cell r="CN372" t="str">
            <v/>
          </cell>
          <cell r="CO372" t="str">
            <v/>
          </cell>
          <cell r="CP372" t="str">
            <v/>
          </cell>
          <cell r="CQ372" t="str">
            <v/>
          </cell>
          <cell r="CR372" t="str">
            <v/>
          </cell>
          <cell r="CS372" t="str">
            <v>Nota 1: Este solo es un Análisis de Precios Unitario de referencia. De ser necesario, se debe ajustar a las particularidades de cada proyecto.
Nota 2: Cuando se trate de Análisis de precios unitarios correspondientes a ítems de la propuesta económica apro</v>
          </cell>
          <cell r="CT372" t="str">
            <v>C</v>
          </cell>
        </row>
        <row r="373">
          <cell r="C373" t="str">
            <v>683,2</v>
          </cell>
          <cell r="D373" t="str">
            <v>m2</v>
          </cell>
          <cell r="E373" t="str">
            <v>GEOMALLA DE REFUERZO TIPO______ PARA MUROS DE TIERRA ESTABILIZADA MECANICAMENTE CON GEOSINTETICOS
 (Analisis aplicado para Suministro, despliegue, solape y anclaje de geomalla uniaxial de poliéster con resistencia a la tracción mínima de 115 kN/m según AS</v>
          </cell>
          <cell r="F373" t="str">
            <v>HERMENINV</v>
          </cell>
          <cell r="G373">
            <v>0.05</v>
          </cell>
          <cell r="H373" t="str">
            <v/>
          </cell>
          <cell r="I373" t="str">
            <v/>
          </cell>
          <cell r="J373" t="str">
            <v/>
          </cell>
          <cell r="K373" t="str">
            <v/>
          </cell>
          <cell r="L373" t="str">
            <v/>
          </cell>
          <cell r="M373" t="str">
            <v/>
          </cell>
          <cell r="N373" t="str">
            <v/>
          </cell>
          <cell r="O373" t="str">
            <v/>
          </cell>
          <cell r="P373" t="str">
            <v/>
          </cell>
          <cell r="Q373" t="str">
            <v/>
          </cell>
          <cell r="R373" t="str">
            <v/>
          </cell>
          <cell r="S373" t="str">
            <v/>
          </cell>
          <cell r="T373" t="str">
            <v/>
          </cell>
          <cell r="U373" t="str">
            <v/>
          </cell>
          <cell r="V373" t="str">
            <v/>
          </cell>
          <cell r="W373" t="str">
            <v/>
          </cell>
          <cell r="X373" t="str">
            <v/>
          </cell>
          <cell r="Y373" t="str">
            <v/>
          </cell>
          <cell r="Z373" t="str">
            <v/>
          </cell>
          <cell r="AA373" t="str">
            <v/>
          </cell>
          <cell r="AB373" t="str">
            <v/>
          </cell>
          <cell r="AC373" t="str">
            <v/>
          </cell>
          <cell r="AD373" t="str">
            <v/>
          </cell>
          <cell r="AE373" t="str">
            <v/>
          </cell>
          <cell r="AF373" t="str">
            <v/>
          </cell>
          <cell r="AG373" t="str">
            <v/>
          </cell>
          <cell r="AH373" t="str">
            <v>B0264116</v>
          </cell>
          <cell r="AI373">
            <v>1.3</v>
          </cell>
          <cell r="AJ373" t="str">
            <v/>
          </cell>
          <cell r="AK373" t="str">
            <v/>
          </cell>
          <cell r="AL373" t="str">
            <v/>
          </cell>
          <cell r="AM373" t="str">
            <v/>
          </cell>
          <cell r="AN373" t="str">
            <v/>
          </cell>
          <cell r="AO373" t="str">
            <v/>
          </cell>
          <cell r="AP373" t="str">
            <v/>
          </cell>
          <cell r="AQ373" t="str">
            <v/>
          </cell>
          <cell r="AR373" t="str">
            <v/>
          </cell>
          <cell r="AS373" t="str">
            <v/>
          </cell>
          <cell r="AT373" t="str">
            <v/>
          </cell>
          <cell r="AU373" t="str">
            <v/>
          </cell>
          <cell r="AV373" t="str">
            <v/>
          </cell>
          <cell r="AW373" t="str">
            <v/>
          </cell>
          <cell r="AX373" t="str">
            <v/>
          </cell>
          <cell r="AY373" t="str">
            <v/>
          </cell>
          <cell r="AZ373" t="str">
            <v/>
          </cell>
          <cell r="BA373" t="str">
            <v/>
          </cell>
          <cell r="BB373" t="str">
            <v/>
          </cell>
          <cell r="BC373" t="str">
            <v/>
          </cell>
          <cell r="BD373" t="str">
            <v/>
          </cell>
          <cell r="BE373" t="str">
            <v/>
          </cell>
          <cell r="BF373" t="str">
            <v/>
          </cell>
          <cell r="BG373" t="str">
            <v/>
          </cell>
          <cell r="BH373" t="str">
            <v/>
          </cell>
          <cell r="BI373" t="str">
            <v/>
          </cell>
          <cell r="BJ373" t="str">
            <v/>
          </cell>
          <cell r="BK373" t="str">
            <v/>
          </cell>
          <cell r="BL373"/>
          <cell r="BM373"/>
          <cell r="BN373" t="str">
            <v/>
          </cell>
          <cell r="BO373" t="str">
            <v/>
          </cell>
          <cell r="BP373" t="str">
            <v/>
          </cell>
          <cell r="BQ373" t="str">
            <v/>
          </cell>
          <cell r="BR373" t="str">
            <v/>
          </cell>
          <cell r="BS373" t="str">
            <v/>
          </cell>
          <cell r="BT373" t="str">
            <v/>
          </cell>
          <cell r="BU373" t="str">
            <v/>
          </cell>
          <cell r="BV373" t="str">
            <v/>
          </cell>
          <cell r="BW373" t="str">
            <v/>
          </cell>
          <cell r="BX373" t="str">
            <v>A0030040</v>
          </cell>
          <cell r="BY373">
            <v>200</v>
          </cell>
          <cell r="BZ373" t="str">
            <v>A0040010</v>
          </cell>
          <cell r="CA373">
            <v>200</v>
          </cell>
          <cell r="CB373" t="str">
            <v/>
          </cell>
          <cell r="CC373" t="str">
            <v/>
          </cell>
          <cell r="CD373" t="str">
            <v/>
          </cell>
          <cell r="CE373" t="str">
            <v/>
          </cell>
          <cell r="CF373" t="str">
            <v/>
          </cell>
          <cell r="CG373" t="str">
            <v/>
          </cell>
          <cell r="CH373" t="str">
            <v/>
          </cell>
          <cell r="CI373" t="str">
            <v/>
          </cell>
          <cell r="CJ373" t="str">
            <v/>
          </cell>
          <cell r="CK373" t="str">
            <v/>
          </cell>
          <cell r="CL373" t="str">
            <v/>
          </cell>
          <cell r="CM373" t="str">
            <v/>
          </cell>
          <cell r="CN373" t="str">
            <v/>
          </cell>
          <cell r="CO373" t="str">
            <v/>
          </cell>
          <cell r="CP373" t="str">
            <v/>
          </cell>
          <cell r="CQ373" t="str">
            <v/>
          </cell>
          <cell r="CR373" t="str">
            <v/>
          </cell>
          <cell r="CS373" t="str">
            <v>Nota 1: Este solo es un Análisis de Precios Unitario de referencia. De ser necesario, se debe ajustar a las particularidades de cada proyecto.
Nota 2: Cuando se trate de Análisis de precios unitarios correspondientes a ítems de la propuesta económica apro</v>
          </cell>
          <cell r="CT373" t="str">
            <v>C</v>
          </cell>
        </row>
        <row r="374">
          <cell r="C374" t="str">
            <v>683,3</v>
          </cell>
          <cell r="D374" t="str">
            <v>m2</v>
          </cell>
          <cell r="E374" t="str">
            <v>GEOTEXTIL DE FACHADA TIPO_____ PARA MUROS DE TIERRA ESTABILIZADA MECANICAMENTE CON GEOSINTETICOS
(Analisis aplicado para el Suministro, despliegue, solape y anclaje de geotextil de refuerzo de polipropileno tejido con resistencia mínima a la tension mayor</v>
          </cell>
          <cell r="F374" t="str">
            <v>HERMENINV</v>
          </cell>
          <cell r="G374">
            <v>0.05</v>
          </cell>
          <cell r="H374" t="str">
            <v/>
          </cell>
          <cell r="I374" t="str">
            <v/>
          </cell>
          <cell r="J374" t="str">
            <v/>
          </cell>
          <cell r="K374" t="str">
            <v/>
          </cell>
          <cell r="L374" t="str">
            <v/>
          </cell>
          <cell r="M374" t="str">
            <v/>
          </cell>
          <cell r="N374" t="str">
            <v/>
          </cell>
          <cell r="O374" t="str">
            <v/>
          </cell>
          <cell r="P374" t="str">
            <v/>
          </cell>
          <cell r="Q374" t="str">
            <v/>
          </cell>
          <cell r="R374" t="str">
            <v/>
          </cell>
          <cell r="S374" t="str">
            <v/>
          </cell>
          <cell r="T374" t="str">
            <v/>
          </cell>
          <cell r="U374" t="str">
            <v/>
          </cell>
          <cell r="V374" t="str">
            <v/>
          </cell>
          <cell r="W374" t="str">
            <v/>
          </cell>
          <cell r="X374" t="str">
            <v/>
          </cell>
          <cell r="Y374" t="str">
            <v/>
          </cell>
          <cell r="Z374" t="str">
            <v/>
          </cell>
          <cell r="AA374" t="str">
            <v/>
          </cell>
          <cell r="AB374" t="str">
            <v/>
          </cell>
          <cell r="AC374" t="str">
            <v/>
          </cell>
          <cell r="AD374" t="str">
            <v/>
          </cell>
          <cell r="AE374" t="str">
            <v/>
          </cell>
          <cell r="AF374" t="str">
            <v/>
          </cell>
          <cell r="AG374" t="str">
            <v/>
          </cell>
          <cell r="AH374" t="str">
            <v>B025101</v>
          </cell>
          <cell r="AI374">
            <v>1.3</v>
          </cell>
          <cell r="AJ374" t="str">
            <v/>
          </cell>
          <cell r="AK374" t="str">
            <v/>
          </cell>
          <cell r="AL374" t="str">
            <v/>
          </cell>
          <cell r="AM374" t="str">
            <v/>
          </cell>
          <cell r="AN374" t="str">
            <v/>
          </cell>
          <cell r="AO374" t="str">
            <v/>
          </cell>
          <cell r="AP374" t="str">
            <v/>
          </cell>
          <cell r="AQ374" t="str">
            <v/>
          </cell>
          <cell r="AR374" t="str">
            <v/>
          </cell>
          <cell r="AS374" t="str">
            <v/>
          </cell>
          <cell r="AT374" t="str">
            <v/>
          </cell>
          <cell r="AU374" t="str">
            <v/>
          </cell>
          <cell r="AV374" t="str">
            <v/>
          </cell>
          <cell r="AW374" t="str">
            <v/>
          </cell>
          <cell r="AX374" t="str">
            <v/>
          </cell>
          <cell r="AY374" t="str">
            <v/>
          </cell>
          <cell r="AZ374" t="str">
            <v/>
          </cell>
          <cell r="BA374" t="str">
            <v/>
          </cell>
          <cell r="BB374" t="str">
            <v/>
          </cell>
          <cell r="BC374" t="str">
            <v/>
          </cell>
          <cell r="BD374" t="str">
            <v/>
          </cell>
          <cell r="BE374" t="str">
            <v/>
          </cell>
          <cell r="BF374" t="str">
            <v/>
          </cell>
          <cell r="BG374" t="str">
            <v/>
          </cell>
          <cell r="BH374" t="str">
            <v/>
          </cell>
          <cell r="BI374" t="str">
            <v/>
          </cell>
          <cell r="BJ374" t="str">
            <v/>
          </cell>
          <cell r="BK374" t="str">
            <v/>
          </cell>
          <cell r="BL374"/>
          <cell r="BM374"/>
          <cell r="BN374" t="str">
            <v/>
          </cell>
          <cell r="BO374" t="str">
            <v/>
          </cell>
          <cell r="BP374" t="str">
            <v/>
          </cell>
          <cell r="BQ374" t="str">
            <v/>
          </cell>
          <cell r="BR374" t="str">
            <v/>
          </cell>
          <cell r="BS374" t="str">
            <v/>
          </cell>
          <cell r="BT374" t="str">
            <v/>
          </cell>
          <cell r="BU374" t="str">
            <v/>
          </cell>
          <cell r="BV374" t="str">
            <v/>
          </cell>
          <cell r="BW374" t="str">
            <v/>
          </cell>
          <cell r="BX374" t="str">
            <v>A0030040</v>
          </cell>
          <cell r="BY374">
            <v>200</v>
          </cell>
          <cell r="BZ374" t="str">
            <v>A0040010</v>
          </cell>
          <cell r="CA374">
            <v>200</v>
          </cell>
          <cell r="CB374" t="str">
            <v/>
          </cell>
          <cell r="CC374" t="str">
            <v/>
          </cell>
          <cell r="CD374" t="str">
            <v/>
          </cell>
          <cell r="CE374" t="str">
            <v/>
          </cell>
          <cell r="CF374" t="str">
            <v/>
          </cell>
          <cell r="CG374" t="str">
            <v/>
          </cell>
          <cell r="CH374" t="str">
            <v/>
          </cell>
          <cell r="CI374" t="str">
            <v/>
          </cell>
          <cell r="CJ374" t="str">
            <v/>
          </cell>
          <cell r="CK374" t="str">
            <v/>
          </cell>
          <cell r="CL374" t="str">
            <v/>
          </cell>
          <cell r="CM374" t="str">
            <v/>
          </cell>
          <cell r="CN374" t="str">
            <v/>
          </cell>
          <cell r="CO374" t="str">
            <v/>
          </cell>
          <cell r="CP374" t="str">
            <v/>
          </cell>
          <cell r="CQ374" t="str">
            <v/>
          </cell>
          <cell r="CR374" t="str">
            <v/>
          </cell>
          <cell r="CS374" t="str">
            <v>Nota 1: Este solo es un Análisis de Precios Unitario de referencia. De ser necesario, se debe ajustar a las particularidades de cada proyecto.
Nota 2: Cuando se trate de Análisis de precios unitarios correspondientes a ítems de la propuesta económica apro</v>
          </cell>
          <cell r="CT374" t="str">
            <v>C</v>
          </cell>
        </row>
        <row r="375">
          <cell r="C375" t="str">
            <v>683,4</v>
          </cell>
          <cell r="D375" t="str">
            <v>m2</v>
          </cell>
          <cell r="E375" t="str">
            <v xml:space="preserve">GEOMALLA DE FACHADA TIPO_____ PARA MUROS DE TIERRA ESTABILIZADA MECANICAMENTE CON GEOSINTETICOS
(Analisis aplicado para Suministro, despliegue, solape y anclaje de geomalla uniaxial de poliéster con resistencia a la tracción mínima de 115 kN/m según ASTM </v>
          </cell>
          <cell r="F375" t="str">
            <v>HERMENINV</v>
          </cell>
          <cell r="G375">
            <v>0.05</v>
          </cell>
          <cell r="H375" t="str">
            <v/>
          </cell>
          <cell r="I375" t="str">
            <v/>
          </cell>
          <cell r="J375" t="str">
            <v/>
          </cell>
          <cell r="K375" t="str">
            <v/>
          </cell>
          <cell r="L375" t="str">
            <v/>
          </cell>
          <cell r="M375" t="str">
            <v/>
          </cell>
          <cell r="N375" t="str">
            <v/>
          </cell>
          <cell r="O375" t="str">
            <v/>
          </cell>
          <cell r="P375" t="str">
            <v/>
          </cell>
          <cell r="Q375" t="str">
            <v/>
          </cell>
          <cell r="R375" t="str">
            <v/>
          </cell>
          <cell r="S375" t="str">
            <v/>
          </cell>
          <cell r="T375" t="str">
            <v/>
          </cell>
          <cell r="U375" t="str">
            <v/>
          </cell>
          <cell r="V375" t="str">
            <v/>
          </cell>
          <cell r="W375" t="str">
            <v/>
          </cell>
          <cell r="X375" t="str">
            <v/>
          </cell>
          <cell r="Y375" t="str">
            <v/>
          </cell>
          <cell r="Z375" t="str">
            <v/>
          </cell>
          <cell r="AA375" t="str">
            <v/>
          </cell>
          <cell r="AB375" t="str">
            <v/>
          </cell>
          <cell r="AC375" t="str">
            <v/>
          </cell>
          <cell r="AD375" t="str">
            <v/>
          </cell>
          <cell r="AE375" t="str">
            <v/>
          </cell>
          <cell r="AF375" t="str">
            <v/>
          </cell>
          <cell r="AG375" t="str">
            <v/>
          </cell>
          <cell r="AH375" t="str">
            <v>B0264116</v>
          </cell>
          <cell r="AI375">
            <v>1.3</v>
          </cell>
          <cell r="AJ375" t="str">
            <v/>
          </cell>
          <cell r="AK375" t="str">
            <v/>
          </cell>
          <cell r="AL375" t="str">
            <v/>
          </cell>
          <cell r="AM375" t="str">
            <v/>
          </cell>
          <cell r="AN375" t="str">
            <v/>
          </cell>
          <cell r="AO375" t="str">
            <v/>
          </cell>
          <cell r="AP375" t="str">
            <v/>
          </cell>
          <cell r="AQ375" t="str">
            <v/>
          </cell>
          <cell r="AR375" t="str">
            <v/>
          </cell>
          <cell r="AS375" t="str">
            <v/>
          </cell>
          <cell r="AT375" t="str">
            <v/>
          </cell>
          <cell r="AU375" t="str">
            <v/>
          </cell>
          <cell r="AV375" t="str">
            <v/>
          </cell>
          <cell r="AW375" t="str">
            <v/>
          </cell>
          <cell r="AX375" t="str">
            <v/>
          </cell>
          <cell r="AY375" t="str">
            <v/>
          </cell>
          <cell r="AZ375" t="str">
            <v/>
          </cell>
          <cell r="BA375" t="str">
            <v/>
          </cell>
          <cell r="BB375" t="str">
            <v/>
          </cell>
          <cell r="BC375" t="str">
            <v/>
          </cell>
          <cell r="BD375" t="str">
            <v/>
          </cell>
          <cell r="BE375" t="str">
            <v/>
          </cell>
          <cell r="BF375" t="str">
            <v/>
          </cell>
          <cell r="BG375" t="str">
            <v/>
          </cell>
          <cell r="BH375" t="str">
            <v/>
          </cell>
          <cell r="BI375" t="str">
            <v/>
          </cell>
          <cell r="BJ375" t="str">
            <v/>
          </cell>
          <cell r="BK375" t="str">
            <v/>
          </cell>
          <cell r="BL375"/>
          <cell r="BM375"/>
          <cell r="BN375" t="str">
            <v/>
          </cell>
          <cell r="BO375" t="str">
            <v/>
          </cell>
          <cell r="BP375" t="str">
            <v/>
          </cell>
          <cell r="BQ375" t="str">
            <v/>
          </cell>
          <cell r="BR375" t="str">
            <v/>
          </cell>
          <cell r="BS375" t="str">
            <v/>
          </cell>
          <cell r="BT375" t="str">
            <v/>
          </cell>
          <cell r="BU375" t="str">
            <v/>
          </cell>
          <cell r="BV375" t="str">
            <v/>
          </cell>
          <cell r="BW375" t="str">
            <v/>
          </cell>
          <cell r="BX375" t="str">
            <v>A0030040</v>
          </cell>
          <cell r="BY375">
            <v>200</v>
          </cell>
          <cell r="BZ375" t="str">
            <v>A0040010</v>
          </cell>
          <cell r="CA375">
            <v>200</v>
          </cell>
          <cell r="CB375" t="str">
            <v/>
          </cell>
          <cell r="CC375" t="str">
            <v/>
          </cell>
          <cell r="CD375" t="str">
            <v/>
          </cell>
          <cell r="CE375" t="str">
            <v/>
          </cell>
          <cell r="CF375" t="str">
            <v/>
          </cell>
          <cell r="CG375" t="str">
            <v/>
          </cell>
          <cell r="CH375" t="str">
            <v/>
          </cell>
          <cell r="CI375" t="str">
            <v/>
          </cell>
          <cell r="CJ375" t="str">
            <v/>
          </cell>
          <cell r="CK375" t="str">
            <v/>
          </cell>
          <cell r="CL375" t="str">
            <v/>
          </cell>
          <cell r="CM375" t="str">
            <v/>
          </cell>
          <cell r="CN375" t="str">
            <v/>
          </cell>
          <cell r="CO375" t="str">
            <v/>
          </cell>
          <cell r="CP375" t="str">
            <v/>
          </cell>
          <cell r="CQ375" t="str">
            <v/>
          </cell>
          <cell r="CR375" t="str">
            <v/>
          </cell>
          <cell r="CS375" t="str">
            <v>Nota 1: Este solo es un Análisis de Precios Unitario de referencia. De ser necesario, se debe ajustar a las particularidades de cada proyecto.
Nota 2: Cuando se trate de Análisis de precios unitarios correspondientes a ítems de la propuesta económica apro</v>
          </cell>
          <cell r="CT375" t="str">
            <v>C</v>
          </cell>
        </row>
        <row r="376">
          <cell r="C376" t="str">
            <v>683,5</v>
          </cell>
          <cell r="D376" t="str">
            <v>m3</v>
          </cell>
          <cell r="E376" t="str">
            <v xml:space="preserve">RELLENO TIPO________ PARA MUROS DE TIERRA ESTABILIZADA MECANICAMENTE CON GEOSINTETICOS
(Analisis aplicado para el Suministro, transporte, extendido en capas y compactación   de material seleccionado)   </v>
          </cell>
          <cell r="F376" t="str">
            <v>HERMENINV</v>
          </cell>
          <cell r="G376">
            <v>0.02</v>
          </cell>
          <cell r="H376" t="str">
            <v>C0010150</v>
          </cell>
          <cell r="I376">
            <v>6.6666666666666666E-2</v>
          </cell>
          <cell r="J376" t="str">
            <v>C0010240</v>
          </cell>
          <cell r="K376">
            <v>6.6666666666666666E-2</v>
          </cell>
          <cell r="L376" t="str">
            <v>C0010610</v>
          </cell>
          <cell r="M376">
            <v>6.6666666666666666E-2</v>
          </cell>
          <cell r="N376" t="str">
            <v/>
          </cell>
          <cell r="O376" t="str">
            <v/>
          </cell>
          <cell r="P376" t="str">
            <v/>
          </cell>
          <cell r="Q376" t="str">
            <v/>
          </cell>
          <cell r="R376" t="str">
            <v/>
          </cell>
          <cell r="S376" t="str">
            <v/>
          </cell>
          <cell r="T376" t="str">
            <v/>
          </cell>
          <cell r="U376" t="str">
            <v/>
          </cell>
          <cell r="V376" t="str">
            <v/>
          </cell>
          <cell r="W376" t="str">
            <v/>
          </cell>
          <cell r="X376" t="str">
            <v/>
          </cell>
          <cell r="Y376" t="str">
            <v/>
          </cell>
          <cell r="Z376" t="str">
            <v/>
          </cell>
          <cell r="AA376" t="str">
            <v/>
          </cell>
          <cell r="AB376" t="str">
            <v/>
          </cell>
          <cell r="AC376" t="str">
            <v/>
          </cell>
          <cell r="AD376" t="str">
            <v/>
          </cell>
          <cell r="AE376" t="str">
            <v/>
          </cell>
          <cell r="AF376" t="str">
            <v/>
          </cell>
          <cell r="AG376" t="str">
            <v/>
          </cell>
          <cell r="AH376" t="str">
            <v>B0014410</v>
          </cell>
          <cell r="AI376">
            <v>1.3</v>
          </cell>
          <cell r="AJ376" t="str">
            <v>B0063200</v>
          </cell>
          <cell r="AK376">
            <v>30</v>
          </cell>
          <cell r="AL376" t="str">
            <v/>
          </cell>
          <cell r="AM376" t="str">
            <v/>
          </cell>
          <cell r="AN376" t="str">
            <v/>
          </cell>
          <cell r="AO376" t="str">
            <v/>
          </cell>
          <cell r="AP376" t="str">
            <v/>
          </cell>
          <cell r="AQ376" t="str">
            <v/>
          </cell>
          <cell r="AR376" t="str">
            <v/>
          </cell>
          <cell r="AS376" t="str">
            <v/>
          </cell>
          <cell r="AT376" t="str">
            <v/>
          </cell>
          <cell r="AU376" t="str">
            <v/>
          </cell>
          <cell r="AV376" t="str">
            <v/>
          </cell>
          <cell r="AW376" t="str">
            <v/>
          </cell>
          <cell r="AX376" t="str">
            <v/>
          </cell>
          <cell r="AY376" t="str">
            <v/>
          </cell>
          <cell r="AZ376" t="str">
            <v/>
          </cell>
          <cell r="BA376" t="str">
            <v/>
          </cell>
          <cell r="BB376" t="str">
            <v/>
          </cell>
          <cell r="BC376" t="str">
            <v/>
          </cell>
          <cell r="BD376" t="str">
            <v/>
          </cell>
          <cell r="BE376" t="str">
            <v/>
          </cell>
          <cell r="BF376" t="str">
            <v/>
          </cell>
          <cell r="BG376" t="str">
            <v/>
          </cell>
          <cell r="BH376" t="str">
            <v/>
          </cell>
          <cell r="BI376" t="str">
            <v/>
          </cell>
          <cell r="BJ376" t="str">
            <v/>
          </cell>
          <cell r="BK376" t="str">
            <v/>
          </cell>
          <cell r="BL376"/>
          <cell r="BM376"/>
          <cell r="BN376" t="str">
            <v>T0010062</v>
          </cell>
          <cell r="BO376">
            <v>1.3</v>
          </cell>
          <cell r="BP376" t="str">
            <v/>
          </cell>
          <cell r="BQ376" t="str">
            <v/>
          </cell>
          <cell r="BR376" t="str">
            <v/>
          </cell>
          <cell r="BS376" t="str">
            <v/>
          </cell>
          <cell r="BT376" t="str">
            <v/>
          </cell>
          <cell r="BU376" t="str">
            <v/>
          </cell>
          <cell r="BV376" t="str">
            <v/>
          </cell>
          <cell r="BW376" t="str">
            <v/>
          </cell>
          <cell r="BX376" t="str">
            <v>A0030030</v>
          </cell>
          <cell r="BY376">
            <v>120</v>
          </cell>
          <cell r="BZ376" t="str">
            <v>A0040010</v>
          </cell>
          <cell r="CA376">
            <v>120</v>
          </cell>
          <cell r="CB376" t="str">
            <v/>
          </cell>
          <cell r="CC376" t="str">
            <v/>
          </cell>
          <cell r="CD376" t="str">
            <v/>
          </cell>
          <cell r="CE376" t="str">
            <v/>
          </cell>
          <cell r="CF376" t="str">
            <v/>
          </cell>
          <cell r="CG376" t="str">
            <v/>
          </cell>
          <cell r="CH376" t="str">
            <v/>
          </cell>
          <cell r="CI376" t="str">
            <v/>
          </cell>
          <cell r="CJ376" t="str">
            <v/>
          </cell>
          <cell r="CK376" t="str">
            <v/>
          </cell>
          <cell r="CL376" t="str">
            <v/>
          </cell>
          <cell r="CM376" t="str">
            <v/>
          </cell>
          <cell r="CN376" t="str">
            <v/>
          </cell>
          <cell r="CO376" t="str">
            <v/>
          </cell>
          <cell r="CP376" t="str">
            <v/>
          </cell>
          <cell r="CQ376" t="str">
            <v/>
          </cell>
          <cell r="CR376" t="str">
            <v/>
          </cell>
          <cell r="CS376" t="str">
            <v>Nota 1: Este solo es un Análisis de Precios Unitario de referencia. De ser necesario, se debe ajustar a las particularidades de cada proyecto.
Nota 2: Cuando se trate de Análisis de precios unitarios correspondientes a ítems de la propuesta económica apro</v>
          </cell>
          <cell r="CT376" t="str">
            <v>A</v>
          </cell>
        </row>
        <row r="377">
          <cell r="C377" t="str">
            <v>683,6</v>
          </cell>
          <cell r="D377" t="str">
            <v>m3</v>
          </cell>
          <cell r="E377" t="str">
            <v>MURO DE TIERRA ESTABILIZADA MECANICAMENTE CON GEOSINTETICO TIPO_______ Y RELLENO TIPO _______
(Análisis aplicado para la construcción de muro MSEM con geotextil tejido (1400 N MD / 1500 N TD) y relleno tipo material seleccionado de sub-base clase A, grada</v>
          </cell>
          <cell r="F377" t="str">
            <v>HERMENINV</v>
          </cell>
          <cell r="G377">
            <v>0.02</v>
          </cell>
          <cell r="H377" t="str">
            <v>C0010150</v>
          </cell>
          <cell r="I377">
            <v>6.6666666666666693E-2</v>
          </cell>
          <cell r="J377" t="str">
            <v>C0010240</v>
          </cell>
          <cell r="K377">
            <v>6.6666666666666693E-2</v>
          </cell>
          <cell r="L377" t="str">
            <v>C0010610</v>
          </cell>
          <cell r="M377">
            <v>6.6666666666666693E-2</v>
          </cell>
          <cell r="N377" t="str">
            <v/>
          </cell>
          <cell r="O377" t="str">
            <v/>
          </cell>
          <cell r="P377" t="str">
            <v/>
          </cell>
          <cell r="Q377" t="str">
            <v/>
          </cell>
          <cell r="R377" t="str">
            <v/>
          </cell>
          <cell r="S377" t="str">
            <v/>
          </cell>
          <cell r="T377" t="str">
            <v/>
          </cell>
          <cell r="U377" t="str">
            <v/>
          </cell>
          <cell r="V377" t="str">
            <v/>
          </cell>
          <cell r="W377" t="str">
            <v/>
          </cell>
          <cell r="X377" t="str">
            <v/>
          </cell>
          <cell r="Y377" t="str">
            <v/>
          </cell>
          <cell r="Z377" t="str">
            <v/>
          </cell>
          <cell r="AA377" t="str">
            <v/>
          </cell>
          <cell r="AB377" t="str">
            <v/>
          </cell>
          <cell r="AC377" t="str">
            <v/>
          </cell>
          <cell r="AD377" t="str">
            <v/>
          </cell>
          <cell r="AE377" t="str">
            <v/>
          </cell>
          <cell r="AF377" t="str">
            <v/>
          </cell>
          <cell r="AG377" t="str">
            <v/>
          </cell>
          <cell r="AH377" t="str">
            <v>B0014342</v>
          </cell>
          <cell r="AI377">
            <v>1.3</v>
          </cell>
          <cell r="AJ377" t="str">
            <v>B0063200</v>
          </cell>
          <cell r="AK377">
            <v>30</v>
          </cell>
          <cell r="AL377" t="str">
            <v>B025101</v>
          </cell>
          <cell r="AM377">
            <v>2.0099999999999998</v>
          </cell>
          <cell r="AN377" t="str">
            <v>B021005</v>
          </cell>
          <cell r="AO377">
            <v>0.25</v>
          </cell>
          <cell r="AP377" t="str">
            <v/>
          </cell>
          <cell r="AQ377" t="str">
            <v/>
          </cell>
          <cell r="AR377" t="str">
            <v/>
          </cell>
          <cell r="AS377" t="str">
            <v/>
          </cell>
          <cell r="AT377" t="str">
            <v/>
          </cell>
          <cell r="AU377" t="str">
            <v/>
          </cell>
          <cell r="AV377" t="str">
            <v/>
          </cell>
          <cell r="AW377" t="str">
            <v/>
          </cell>
          <cell r="AX377" t="str">
            <v/>
          </cell>
          <cell r="AY377" t="str">
            <v/>
          </cell>
          <cell r="AZ377" t="str">
            <v/>
          </cell>
          <cell r="BA377" t="str">
            <v/>
          </cell>
          <cell r="BB377" t="str">
            <v/>
          </cell>
          <cell r="BC377" t="str">
            <v/>
          </cell>
          <cell r="BD377" t="str">
            <v/>
          </cell>
          <cell r="BE377" t="str">
            <v/>
          </cell>
          <cell r="BF377" t="str">
            <v/>
          </cell>
          <cell r="BG377" t="str">
            <v/>
          </cell>
          <cell r="BH377" t="str">
            <v/>
          </cell>
          <cell r="BI377" t="str">
            <v/>
          </cell>
          <cell r="BJ377" t="str">
            <v/>
          </cell>
          <cell r="BK377" t="str">
            <v/>
          </cell>
          <cell r="BL377"/>
          <cell r="BM377"/>
          <cell r="BN377" t="str">
            <v>T0010062</v>
          </cell>
          <cell r="BO377">
            <v>1.3</v>
          </cell>
          <cell r="BP377" t="str">
            <v/>
          </cell>
          <cell r="BQ377" t="str">
            <v/>
          </cell>
          <cell r="BR377" t="str">
            <v/>
          </cell>
          <cell r="BS377" t="str">
            <v/>
          </cell>
          <cell r="BT377" t="str">
            <v/>
          </cell>
          <cell r="BU377" t="str">
            <v/>
          </cell>
          <cell r="BV377" t="str">
            <v/>
          </cell>
          <cell r="BW377" t="str">
            <v/>
          </cell>
          <cell r="BX377" t="str">
            <v>A0030040</v>
          </cell>
          <cell r="BY377">
            <v>120</v>
          </cell>
          <cell r="BZ377" t="str">
            <v>A0040010</v>
          </cell>
          <cell r="CA377">
            <v>120</v>
          </cell>
          <cell r="CB377" t="str">
            <v/>
          </cell>
          <cell r="CC377" t="str">
            <v/>
          </cell>
          <cell r="CD377" t="str">
            <v/>
          </cell>
          <cell r="CE377" t="str">
            <v/>
          </cell>
          <cell r="CF377" t="str">
            <v/>
          </cell>
          <cell r="CG377" t="str">
            <v/>
          </cell>
          <cell r="CH377" t="str">
            <v/>
          </cell>
          <cell r="CI377" t="str">
            <v/>
          </cell>
          <cell r="CJ377" t="str">
            <v/>
          </cell>
          <cell r="CK377" t="str">
            <v/>
          </cell>
          <cell r="CL377" t="str">
            <v/>
          </cell>
          <cell r="CM377" t="str">
            <v/>
          </cell>
          <cell r="CN377" t="str">
            <v/>
          </cell>
          <cell r="CO377" t="str">
            <v/>
          </cell>
          <cell r="CP377" t="str">
            <v/>
          </cell>
          <cell r="CQ377" t="str">
            <v/>
          </cell>
          <cell r="CR377" t="str">
            <v/>
          </cell>
          <cell r="CS377" t="str">
            <v>Nota 1: Este solo es un Análisis de Precios Unitario de referencia. De ser necesario, se debe ajustar a las particularidades de cada proyecto.
Nota 2: Cuando se trate de Análisis de precios unitarios correspondientes a ítems de la propuesta económica apro</v>
          </cell>
          <cell r="CT377" t="str">
            <v>A</v>
          </cell>
        </row>
        <row r="378">
          <cell r="C378" t="str">
            <v>684,1</v>
          </cell>
          <cell r="D378" t="str">
            <v>m2</v>
          </cell>
          <cell r="E378" t="str">
            <v>LECHADA PLASTICA e=40 cm
(Análisis aplicado para la Formación de muro plástico de espesor 40 cm y profundidad hasta 5 metros,con inyeccion de lechada plastica autofraguante con mezcla controlada y vaciada en sitio)</v>
          </cell>
          <cell r="F378" t="str">
            <v>HERMENINV</v>
          </cell>
          <cell r="G378">
            <v>0.05</v>
          </cell>
          <cell r="H378" t="str">
            <v>C0010040</v>
          </cell>
          <cell r="I378">
            <v>1</v>
          </cell>
          <cell r="J378" t="str">
            <v>C0010580</v>
          </cell>
          <cell r="K378">
            <v>1</v>
          </cell>
          <cell r="L378" t="str">
            <v>C0011090</v>
          </cell>
          <cell r="M378">
            <v>1</v>
          </cell>
          <cell r="N378" t="str">
            <v>C0011088</v>
          </cell>
          <cell r="O378">
            <v>1</v>
          </cell>
          <cell r="P378" t="str">
            <v>C0011089</v>
          </cell>
          <cell r="Q378">
            <v>1</v>
          </cell>
          <cell r="R378" t="str">
            <v/>
          </cell>
          <cell r="S378" t="str">
            <v/>
          </cell>
          <cell r="T378" t="str">
            <v/>
          </cell>
          <cell r="U378" t="str">
            <v/>
          </cell>
          <cell r="V378" t="str">
            <v/>
          </cell>
          <cell r="W378" t="str">
            <v/>
          </cell>
          <cell r="X378" t="str">
            <v/>
          </cell>
          <cell r="Y378" t="str">
            <v/>
          </cell>
          <cell r="Z378" t="str">
            <v/>
          </cell>
          <cell r="AA378" t="str">
            <v/>
          </cell>
          <cell r="AB378" t="str">
            <v/>
          </cell>
          <cell r="AC378" t="str">
            <v/>
          </cell>
          <cell r="AD378" t="str">
            <v/>
          </cell>
          <cell r="AE378" t="str">
            <v/>
          </cell>
          <cell r="AF378" t="str">
            <v/>
          </cell>
          <cell r="AG378" t="str">
            <v/>
          </cell>
          <cell r="AH378" t="str">
            <v>B0013410</v>
          </cell>
          <cell r="AI378">
            <v>77</v>
          </cell>
          <cell r="AJ378" t="str">
            <v>B0103564</v>
          </cell>
          <cell r="AK378">
            <v>479</v>
          </cell>
          <cell r="AL378" t="str">
            <v>B009111</v>
          </cell>
          <cell r="AM378">
            <v>1.3919999999999999</v>
          </cell>
          <cell r="AN378" t="str">
            <v>B0033345</v>
          </cell>
          <cell r="AO378">
            <v>1</v>
          </cell>
          <cell r="AP378" t="str">
            <v>B0014181</v>
          </cell>
          <cell r="AQ378">
            <v>0.95</v>
          </cell>
          <cell r="AR378" t="str">
            <v>B0063200</v>
          </cell>
          <cell r="AS378">
            <v>230</v>
          </cell>
          <cell r="AT378" t="str">
            <v/>
          </cell>
          <cell r="AU378" t="str">
            <v/>
          </cell>
          <cell r="AV378" t="str">
            <v/>
          </cell>
          <cell r="AW378" t="str">
            <v/>
          </cell>
          <cell r="AX378" t="str">
            <v/>
          </cell>
          <cell r="AY378" t="str">
            <v/>
          </cell>
          <cell r="AZ378" t="str">
            <v/>
          </cell>
          <cell r="BA378" t="str">
            <v/>
          </cell>
          <cell r="BB378" t="str">
            <v/>
          </cell>
          <cell r="BC378" t="str">
            <v/>
          </cell>
          <cell r="BD378" t="str">
            <v/>
          </cell>
          <cell r="BE378" t="str">
            <v/>
          </cell>
          <cell r="BF378" t="str">
            <v/>
          </cell>
          <cell r="BG378" t="str">
            <v/>
          </cell>
          <cell r="BH378" t="str">
            <v/>
          </cell>
          <cell r="BI378" t="str">
            <v/>
          </cell>
          <cell r="BJ378" t="str">
            <v/>
          </cell>
          <cell r="BK378" t="str">
            <v/>
          </cell>
          <cell r="BL378"/>
          <cell r="BM378"/>
          <cell r="BN378" t="str">
            <v/>
          </cell>
          <cell r="BO378" t="str">
            <v/>
          </cell>
          <cell r="BP378" t="str">
            <v/>
          </cell>
          <cell r="BQ378" t="str">
            <v/>
          </cell>
          <cell r="BR378" t="str">
            <v/>
          </cell>
          <cell r="BS378" t="str">
            <v/>
          </cell>
          <cell r="BT378" t="str">
            <v/>
          </cell>
          <cell r="BU378" t="str">
            <v/>
          </cell>
          <cell r="BV378" t="str">
            <v/>
          </cell>
          <cell r="BW378" t="str">
            <v/>
          </cell>
          <cell r="BX378" t="str">
            <v>A0030040</v>
          </cell>
          <cell r="BY378">
            <v>8</v>
          </cell>
          <cell r="BZ378" t="str">
            <v>A0040010</v>
          </cell>
          <cell r="CA378">
            <v>8</v>
          </cell>
          <cell r="CB378" t="str">
            <v/>
          </cell>
          <cell r="CC378" t="str">
            <v/>
          </cell>
          <cell r="CD378" t="str">
            <v/>
          </cell>
          <cell r="CE378" t="str">
            <v/>
          </cell>
          <cell r="CF378" t="str">
            <v/>
          </cell>
          <cell r="CG378" t="str">
            <v/>
          </cell>
          <cell r="CH378" t="str">
            <v/>
          </cell>
          <cell r="CI378" t="str">
            <v/>
          </cell>
          <cell r="CJ378" t="str">
            <v/>
          </cell>
          <cell r="CK378" t="str">
            <v/>
          </cell>
          <cell r="CL378" t="str">
            <v/>
          </cell>
          <cell r="CM378" t="str">
            <v/>
          </cell>
          <cell r="CN378" t="str">
            <v/>
          </cell>
          <cell r="CO378" t="str">
            <v/>
          </cell>
          <cell r="CP378" t="str">
            <v/>
          </cell>
          <cell r="CQ378" t="str">
            <v/>
          </cell>
          <cell r="CR378" t="str">
            <v/>
          </cell>
          <cell r="CS378" t="str">
            <v>Nota 1: Este solo es un Análisis de Precios Unitario de referencia. De ser necesario, se debe ajustar a las particularidades de cada proyecto.
Nota 2: Cuando se trate de Análisis de precios unitarios correspondientes a ítems de la propuesta económica apro</v>
          </cell>
          <cell r="CT378" t="str">
            <v>B</v>
          </cell>
        </row>
        <row r="379">
          <cell r="C379" t="str">
            <v>685,8,1</v>
          </cell>
          <cell r="D379" t="str">
            <v>m2</v>
          </cell>
          <cell r="E379" t="str">
            <v xml:space="preserve">BOLSAS GIGANTES DE GEOTEXTIL. (BGG)
(Análisis aplicado para el suministro en superficie cubierta por la bolsa, considerando una bolsa tipo de 4,25 m × 2,28 m × 1,45 m de altura (≈14 m³ de capacidad), comúnmente usadas para control de erosión, estructuras </v>
          </cell>
          <cell r="F379" t="str">
            <v>HERMENINV</v>
          </cell>
          <cell r="G379">
            <v>0.05</v>
          </cell>
          <cell r="H379" t="str">
            <v>C0010680</v>
          </cell>
          <cell r="I379">
            <v>0.1</v>
          </cell>
          <cell r="J379" t="str">
            <v>C0011076</v>
          </cell>
          <cell r="K379">
            <v>0.1</v>
          </cell>
          <cell r="L379" t="str">
            <v/>
          </cell>
          <cell r="M379" t="str">
            <v/>
          </cell>
          <cell r="N379" t="str">
            <v/>
          </cell>
          <cell r="O379" t="str">
            <v/>
          </cell>
          <cell r="P379" t="str">
            <v/>
          </cell>
          <cell r="Q379" t="str">
            <v/>
          </cell>
          <cell r="R379" t="str">
            <v/>
          </cell>
          <cell r="S379" t="str">
            <v/>
          </cell>
          <cell r="T379" t="str">
            <v/>
          </cell>
          <cell r="U379" t="str">
            <v/>
          </cell>
          <cell r="V379" t="str">
            <v/>
          </cell>
          <cell r="W379" t="str">
            <v/>
          </cell>
          <cell r="X379" t="str">
            <v/>
          </cell>
          <cell r="Y379" t="str">
            <v/>
          </cell>
          <cell r="Z379" t="str">
            <v/>
          </cell>
          <cell r="AA379" t="str">
            <v/>
          </cell>
          <cell r="AB379" t="str">
            <v/>
          </cell>
          <cell r="AC379" t="str">
            <v/>
          </cell>
          <cell r="AD379" t="str">
            <v/>
          </cell>
          <cell r="AE379" t="str">
            <v/>
          </cell>
          <cell r="AF379" t="str">
            <v/>
          </cell>
          <cell r="AG379" t="str">
            <v/>
          </cell>
          <cell r="AH379" t="str">
            <v>B0033044</v>
          </cell>
          <cell r="AI379">
            <v>1</v>
          </cell>
          <cell r="AJ379" t="str">
            <v/>
          </cell>
          <cell r="AK379" t="str">
            <v/>
          </cell>
          <cell r="AL379" t="str">
            <v/>
          </cell>
          <cell r="AM379" t="str">
            <v/>
          </cell>
          <cell r="AN379" t="str">
            <v/>
          </cell>
          <cell r="AO379" t="str">
            <v/>
          </cell>
          <cell r="AP379" t="str">
            <v/>
          </cell>
          <cell r="AQ379" t="str">
            <v/>
          </cell>
          <cell r="AR379" t="str">
            <v/>
          </cell>
          <cell r="AS379" t="str">
            <v/>
          </cell>
          <cell r="AT379" t="str">
            <v/>
          </cell>
          <cell r="AU379" t="str">
            <v/>
          </cell>
          <cell r="AV379" t="str">
            <v/>
          </cell>
          <cell r="AW379" t="str">
            <v/>
          </cell>
          <cell r="AX379" t="str">
            <v/>
          </cell>
          <cell r="AY379" t="str">
            <v/>
          </cell>
          <cell r="AZ379" t="str">
            <v/>
          </cell>
          <cell r="BA379" t="str">
            <v/>
          </cell>
          <cell r="BB379" t="str">
            <v/>
          </cell>
          <cell r="BC379" t="str">
            <v/>
          </cell>
          <cell r="BD379" t="str">
            <v/>
          </cell>
          <cell r="BE379" t="str">
            <v/>
          </cell>
          <cell r="BF379" t="str">
            <v/>
          </cell>
          <cell r="BG379" t="str">
            <v/>
          </cell>
          <cell r="BH379" t="str">
            <v/>
          </cell>
          <cell r="BI379" t="str">
            <v/>
          </cell>
          <cell r="BJ379" t="str">
            <v/>
          </cell>
          <cell r="BK379" t="str">
            <v/>
          </cell>
          <cell r="BL379"/>
          <cell r="BM379"/>
          <cell r="BN379" t="str">
            <v>T0100006</v>
          </cell>
          <cell r="BO379">
            <v>1</v>
          </cell>
          <cell r="BP379" t="str">
            <v/>
          </cell>
          <cell r="BQ379" t="str">
            <v/>
          </cell>
          <cell r="BR379" t="str">
            <v/>
          </cell>
          <cell r="BS379" t="str">
            <v/>
          </cell>
          <cell r="BT379" t="str">
            <v/>
          </cell>
          <cell r="BU379" t="str">
            <v/>
          </cell>
          <cell r="BV379" t="str">
            <v/>
          </cell>
          <cell r="BW379" t="str">
            <v/>
          </cell>
          <cell r="BX379" t="str">
            <v>A0030020</v>
          </cell>
          <cell r="BY379">
            <v>80</v>
          </cell>
          <cell r="BZ379" t="str">
            <v/>
          </cell>
          <cell r="CA379" t="str">
            <v/>
          </cell>
          <cell r="CB379" t="str">
            <v/>
          </cell>
          <cell r="CC379" t="str">
            <v/>
          </cell>
          <cell r="CD379" t="str">
            <v/>
          </cell>
          <cell r="CE379" t="str">
            <v/>
          </cell>
          <cell r="CF379" t="str">
            <v/>
          </cell>
          <cell r="CG379" t="str">
            <v/>
          </cell>
          <cell r="CH379" t="str">
            <v/>
          </cell>
          <cell r="CI379" t="str">
            <v/>
          </cell>
          <cell r="CJ379" t="str">
            <v/>
          </cell>
          <cell r="CK379" t="str">
            <v/>
          </cell>
          <cell r="CL379" t="str">
            <v/>
          </cell>
          <cell r="CM379" t="str">
            <v/>
          </cell>
          <cell r="CN379" t="str">
            <v/>
          </cell>
          <cell r="CO379" t="str">
            <v/>
          </cell>
          <cell r="CP379" t="str">
            <v/>
          </cell>
          <cell r="CQ379" t="str">
            <v/>
          </cell>
          <cell r="CR379" t="str">
            <v/>
          </cell>
          <cell r="CS379" t="str">
            <v>Nota 1: Este solo es un Análisis de Precios Unitario de referencia. De ser necesario, se debe ajustar a las particularidades de cada proyecto.
Nota 2: Cuando se trate de Análisis de precios unitarios correspondientes a ítems de la propuesta económica apro</v>
          </cell>
          <cell r="CT379" t="str">
            <v>B</v>
          </cell>
        </row>
        <row r="380">
          <cell r="C380" t="str">
            <v>685,8,2,1</v>
          </cell>
          <cell r="D380" t="str">
            <v>m3</v>
          </cell>
          <cell r="E380" t="str">
            <v>MATERIAL DE RELLENO, CARGUE,TRANSPORTE E INSTALACION DE BGG
(Análisis aplicado para la instalación de BGG con formaleta fija. Incluye el suministro y transporte en volqueta de materiales desde canteras autorizadas o hacia botaderos reglamentados, aprovech</v>
          </cell>
          <cell r="F380" t="str">
            <v>HERMENINV</v>
          </cell>
          <cell r="G380">
            <v>0.1</v>
          </cell>
          <cell r="H380" t="str">
            <v>C0010790</v>
          </cell>
          <cell r="I380">
            <v>7.9365079365079395E-3</v>
          </cell>
          <cell r="J380" t="str">
            <v>C0010958</v>
          </cell>
          <cell r="K380">
            <v>7.9365079365079395E-3</v>
          </cell>
          <cell r="L380" t="str">
            <v>C0011077</v>
          </cell>
          <cell r="M380">
            <v>7.9365079365079395E-3</v>
          </cell>
          <cell r="N380" t="str">
            <v/>
          </cell>
          <cell r="O380" t="str">
            <v/>
          </cell>
          <cell r="P380" t="str">
            <v/>
          </cell>
          <cell r="Q380" t="str">
            <v/>
          </cell>
          <cell r="R380" t="str">
            <v/>
          </cell>
          <cell r="S380" t="str">
            <v/>
          </cell>
          <cell r="T380" t="str">
            <v/>
          </cell>
          <cell r="U380" t="str">
            <v/>
          </cell>
          <cell r="V380" t="str">
            <v/>
          </cell>
          <cell r="W380" t="str">
            <v/>
          </cell>
          <cell r="X380" t="str">
            <v/>
          </cell>
          <cell r="Y380" t="str">
            <v/>
          </cell>
          <cell r="Z380" t="str">
            <v/>
          </cell>
          <cell r="AA380" t="str">
            <v/>
          </cell>
          <cell r="AB380" t="str">
            <v/>
          </cell>
          <cell r="AC380" t="str">
            <v/>
          </cell>
          <cell r="AD380" t="str">
            <v/>
          </cell>
          <cell r="AE380" t="str">
            <v/>
          </cell>
          <cell r="AF380" t="str">
            <v/>
          </cell>
          <cell r="AG380" t="str">
            <v/>
          </cell>
          <cell r="AH380" t="str">
            <v>B0013790</v>
          </cell>
          <cell r="AI380">
            <v>1</v>
          </cell>
          <cell r="AJ380" t="str">
            <v>B009111</v>
          </cell>
          <cell r="AK380">
            <v>1</v>
          </cell>
          <cell r="AL380" t="str">
            <v/>
          </cell>
          <cell r="AM380" t="str">
            <v/>
          </cell>
          <cell r="AN380" t="str">
            <v/>
          </cell>
          <cell r="AO380" t="str">
            <v/>
          </cell>
          <cell r="AP380" t="str">
            <v/>
          </cell>
          <cell r="AQ380" t="str">
            <v/>
          </cell>
          <cell r="AR380" t="str">
            <v/>
          </cell>
          <cell r="AS380" t="str">
            <v/>
          </cell>
          <cell r="AT380" t="str">
            <v/>
          </cell>
          <cell r="AU380" t="str">
            <v/>
          </cell>
          <cell r="AV380" t="str">
            <v/>
          </cell>
          <cell r="AW380" t="str">
            <v/>
          </cell>
          <cell r="AX380" t="str">
            <v/>
          </cell>
          <cell r="AY380" t="str">
            <v/>
          </cell>
          <cell r="AZ380" t="str">
            <v/>
          </cell>
          <cell r="BA380" t="str">
            <v/>
          </cell>
          <cell r="BB380" t="str">
            <v/>
          </cell>
          <cell r="BC380" t="str">
            <v/>
          </cell>
          <cell r="BD380" t="str">
            <v/>
          </cell>
          <cell r="BE380" t="str">
            <v/>
          </cell>
          <cell r="BF380" t="str">
            <v/>
          </cell>
          <cell r="BG380" t="str">
            <v/>
          </cell>
          <cell r="BH380" t="str">
            <v/>
          </cell>
          <cell r="BI380" t="str">
            <v/>
          </cell>
          <cell r="BJ380" t="str">
            <v/>
          </cell>
          <cell r="BK380" t="str">
            <v/>
          </cell>
          <cell r="BL380"/>
          <cell r="BM380"/>
          <cell r="BN380" t="str">
            <v/>
          </cell>
          <cell r="BO380" t="str">
            <v/>
          </cell>
          <cell r="BP380" t="str">
            <v/>
          </cell>
          <cell r="BQ380" t="str">
            <v/>
          </cell>
          <cell r="BR380" t="str">
            <v/>
          </cell>
          <cell r="BS380" t="str">
            <v/>
          </cell>
          <cell r="BT380" t="str">
            <v/>
          </cell>
          <cell r="BU380" t="str">
            <v/>
          </cell>
          <cell r="BV380" t="str">
            <v/>
          </cell>
          <cell r="BW380" t="str">
            <v/>
          </cell>
          <cell r="BX380" t="str">
            <v>A0030080</v>
          </cell>
          <cell r="BY380">
            <v>1008</v>
          </cell>
          <cell r="BZ380" t="str">
            <v>A0040010</v>
          </cell>
          <cell r="CA380">
            <v>1008</v>
          </cell>
          <cell r="CB380" t="str">
            <v/>
          </cell>
          <cell r="CC380" t="str">
            <v/>
          </cell>
          <cell r="CD380" t="str">
            <v/>
          </cell>
          <cell r="CE380" t="str">
            <v/>
          </cell>
          <cell r="CF380" t="str">
            <v/>
          </cell>
          <cell r="CG380" t="str">
            <v/>
          </cell>
          <cell r="CH380" t="str">
            <v/>
          </cell>
          <cell r="CI380" t="str">
            <v/>
          </cell>
          <cell r="CJ380" t="str">
            <v/>
          </cell>
          <cell r="CK380" t="str">
            <v/>
          </cell>
          <cell r="CL380" t="str">
            <v/>
          </cell>
          <cell r="CM380" t="str">
            <v/>
          </cell>
          <cell r="CN380" t="str">
            <v/>
          </cell>
          <cell r="CO380" t="str">
            <v/>
          </cell>
          <cell r="CP380" t="str">
            <v/>
          </cell>
          <cell r="CQ380" t="str">
            <v/>
          </cell>
          <cell r="CR380" t="str">
            <v/>
          </cell>
          <cell r="CS380" t="str">
            <v>Nota 1: Este solo es un Análisis de Precios Unitario de referencia. De ser necesario, se debe ajustar a las particularidades de cada proyecto.
Nota 2: Cuando se trate de Análisis de precios unitarios correspondientes a ítems de la propuesta económica apro</v>
          </cell>
          <cell r="CT380" t="str">
            <v>A</v>
          </cell>
        </row>
        <row r="381">
          <cell r="C381" t="str">
            <v>685,8,2,2</v>
          </cell>
          <cell r="D381" t="str">
            <v>m3</v>
          </cell>
          <cell r="E381" t="str">
            <v>MATERIAL DE RELLENO, CARGUE, TRANSPORTE E INSTALACION DE BGG 
(Análisis aplicado para el suministro del material de relleno, su cargue, transporte en volqueta, llenado por lanzado directo de las BGG (sin uso de formaleta fija), Incluye además el acomodami</v>
          </cell>
          <cell r="F381" t="str">
            <v>HERMENINV</v>
          </cell>
          <cell r="G381">
            <v>7.4999999999999997E-2</v>
          </cell>
          <cell r="H381" t="str">
            <v>C0010790</v>
          </cell>
          <cell r="I381">
            <v>7.14285714285714E-3</v>
          </cell>
          <cell r="J381" t="str">
            <v>C0010958</v>
          </cell>
          <cell r="K381">
            <v>1.4285714285714299E-2</v>
          </cell>
          <cell r="L381" t="str">
            <v/>
          </cell>
          <cell r="M381" t="str">
            <v/>
          </cell>
          <cell r="N381" t="str">
            <v/>
          </cell>
          <cell r="O381" t="str">
            <v/>
          </cell>
          <cell r="P381" t="str">
            <v/>
          </cell>
          <cell r="Q381" t="str">
            <v/>
          </cell>
          <cell r="R381" t="str">
            <v/>
          </cell>
          <cell r="S381" t="str">
            <v/>
          </cell>
          <cell r="T381" t="str">
            <v/>
          </cell>
          <cell r="U381" t="str">
            <v/>
          </cell>
          <cell r="V381" t="str">
            <v/>
          </cell>
          <cell r="W381" t="str">
            <v/>
          </cell>
          <cell r="X381" t="str">
            <v/>
          </cell>
          <cell r="Y381" t="str">
            <v/>
          </cell>
          <cell r="Z381" t="str">
            <v/>
          </cell>
          <cell r="AA381" t="str">
            <v/>
          </cell>
          <cell r="AB381" t="str">
            <v/>
          </cell>
          <cell r="AC381" t="str">
            <v/>
          </cell>
          <cell r="AD381" t="str">
            <v/>
          </cell>
          <cell r="AE381" t="str">
            <v/>
          </cell>
          <cell r="AF381" t="str">
            <v/>
          </cell>
          <cell r="AG381" t="str">
            <v/>
          </cell>
          <cell r="AH381" t="str">
            <v>B0013790</v>
          </cell>
          <cell r="AI381">
            <v>1</v>
          </cell>
          <cell r="AJ381" t="str">
            <v>B009111</v>
          </cell>
          <cell r="AK381">
            <v>1</v>
          </cell>
          <cell r="AL381" t="str">
            <v/>
          </cell>
          <cell r="AM381" t="str">
            <v/>
          </cell>
          <cell r="AN381" t="str">
            <v/>
          </cell>
          <cell r="AO381" t="str">
            <v/>
          </cell>
          <cell r="AP381" t="str">
            <v/>
          </cell>
          <cell r="AQ381" t="str">
            <v/>
          </cell>
          <cell r="AR381" t="str">
            <v/>
          </cell>
          <cell r="AS381" t="str">
            <v/>
          </cell>
          <cell r="AT381" t="str">
            <v/>
          </cell>
          <cell r="AU381" t="str">
            <v/>
          </cell>
          <cell r="AV381" t="str">
            <v/>
          </cell>
          <cell r="AW381" t="str">
            <v/>
          </cell>
          <cell r="AX381" t="str">
            <v/>
          </cell>
          <cell r="AY381" t="str">
            <v/>
          </cell>
          <cell r="AZ381" t="str">
            <v/>
          </cell>
          <cell r="BA381" t="str">
            <v/>
          </cell>
          <cell r="BB381" t="str">
            <v/>
          </cell>
          <cell r="BC381" t="str">
            <v/>
          </cell>
          <cell r="BD381" t="str">
            <v/>
          </cell>
          <cell r="BE381" t="str">
            <v/>
          </cell>
          <cell r="BF381" t="str">
            <v/>
          </cell>
          <cell r="BG381" t="str">
            <v/>
          </cell>
          <cell r="BH381" t="str">
            <v/>
          </cell>
          <cell r="BI381" t="str">
            <v/>
          </cell>
          <cell r="BJ381" t="str">
            <v/>
          </cell>
          <cell r="BK381" t="str">
            <v/>
          </cell>
          <cell r="BL381"/>
          <cell r="BM381"/>
          <cell r="BN381" t="str">
            <v/>
          </cell>
          <cell r="BO381" t="str">
            <v/>
          </cell>
          <cell r="BP381" t="str">
            <v/>
          </cell>
          <cell r="BQ381" t="str">
            <v/>
          </cell>
          <cell r="BR381" t="str">
            <v/>
          </cell>
          <cell r="BS381" t="str">
            <v/>
          </cell>
          <cell r="BT381" t="str">
            <v/>
          </cell>
          <cell r="BU381" t="str">
            <v/>
          </cell>
          <cell r="BV381" t="str">
            <v/>
          </cell>
          <cell r="BW381" t="str">
            <v/>
          </cell>
          <cell r="BX381" t="str">
            <v>A0030080</v>
          </cell>
          <cell r="BY381">
            <v>1120</v>
          </cell>
          <cell r="BZ381" t="str">
            <v>A0040010</v>
          </cell>
          <cell r="CA381">
            <v>1120</v>
          </cell>
          <cell r="CB381" t="str">
            <v/>
          </cell>
          <cell r="CC381" t="str">
            <v/>
          </cell>
          <cell r="CD381" t="str">
            <v/>
          </cell>
          <cell r="CE381" t="str">
            <v/>
          </cell>
          <cell r="CF381" t="str">
            <v/>
          </cell>
          <cell r="CG381" t="str">
            <v/>
          </cell>
          <cell r="CH381" t="str">
            <v/>
          </cell>
          <cell r="CI381" t="str">
            <v/>
          </cell>
          <cell r="CJ381" t="str">
            <v/>
          </cell>
          <cell r="CK381" t="str">
            <v/>
          </cell>
          <cell r="CL381" t="str">
            <v/>
          </cell>
          <cell r="CM381" t="str">
            <v/>
          </cell>
          <cell r="CN381" t="str">
            <v/>
          </cell>
          <cell r="CO381" t="str">
            <v/>
          </cell>
          <cell r="CP381" t="str">
            <v/>
          </cell>
          <cell r="CQ381" t="str">
            <v/>
          </cell>
          <cell r="CR381" t="str">
            <v/>
          </cell>
          <cell r="CS381" t="str">
            <v>Nota 1: Este solo es un Análisis de Precios Unitario de referencia. De ser necesario, se debe ajustar a las particularidades de cada proyecto.
Nota 2: Cuando se trate de Análisis de precios unitarios correspondientes a ítems de la propuesta económica apro</v>
          </cell>
          <cell r="CT381" t="str">
            <v>A</v>
          </cell>
        </row>
        <row r="382">
          <cell r="C382" t="str">
            <v>686,1</v>
          </cell>
          <cell r="D382" t="str">
            <v>m2</v>
          </cell>
          <cell r="E382" t="str">
            <v>PANELES DE CONCRETO 
(Análisis aplicado para la construcción de estructuras de contención o refuerzo de taludes naturales o artificiales mediante el suministro e instalacion de paneles prefabricados de concreto armado de espesor 0,2 m, 1,2x1,2 m aprox., f</v>
          </cell>
          <cell r="F382" t="str">
            <v>HERMENINV</v>
          </cell>
          <cell r="G382">
            <v>0.05</v>
          </cell>
          <cell r="H382" t="str">
            <v>C0011115</v>
          </cell>
          <cell r="I382">
            <v>1.7000000000000001E-2</v>
          </cell>
          <cell r="J382" t="str">
            <v>C0010555</v>
          </cell>
          <cell r="K382">
            <v>1.7000000000000001E-2</v>
          </cell>
          <cell r="L382" t="str">
            <v/>
          </cell>
          <cell r="M382" t="str">
            <v/>
          </cell>
          <cell r="N382" t="str">
            <v/>
          </cell>
          <cell r="O382" t="str">
            <v/>
          </cell>
          <cell r="P382" t="str">
            <v/>
          </cell>
          <cell r="Q382" t="str">
            <v/>
          </cell>
          <cell r="R382" t="str">
            <v/>
          </cell>
          <cell r="S382" t="str">
            <v/>
          </cell>
          <cell r="T382" t="str">
            <v/>
          </cell>
          <cell r="U382" t="str">
            <v/>
          </cell>
          <cell r="V382" t="str">
            <v/>
          </cell>
          <cell r="W382" t="str">
            <v/>
          </cell>
          <cell r="X382" t="str">
            <v/>
          </cell>
          <cell r="Y382" t="str">
            <v/>
          </cell>
          <cell r="Z382" t="str">
            <v/>
          </cell>
          <cell r="AA382" t="str">
            <v/>
          </cell>
          <cell r="AB382" t="str">
            <v/>
          </cell>
          <cell r="AC382" t="str">
            <v/>
          </cell>
          <cell r="AD382" t="str">
            <v/>
          </cell>
          <cell r="AE382" t="str">
            <v/>
          </cell>
          <cell r="AF382" t="str">
            <v/>
          </cell>
          <cell r="AG382" t="str">
            <v/>
          </cell>
          <cell r="AH382" t="str">
            <v>B0033045</v>
          </cell>
          <cell r="AI382">
            <v>0.33300000000000002</v>
          </cell>
          <cell r="AJ382" t="str">
            <v>B0033046</v>
          </cell>
          <cell r="AK382">
            <v>0.33300000000000002</v>
          </cell>
          <cell r="AL382" t="str">
            <v>B0033047</v>
          </cell>
          <cell r="AM382">
            <v>0.33300000000000002</v>
          </cell>
          <cell r="AN382" t="str">
            <v/>
          </cell>
          <cell r="AO382" t="str">
            <v/>
          </cell>
          <cell r="AP382" t="str">
            <v/>
          </cell>
          <cell r="AQ382" t="str">
            <v/>
          </cell>
          <cell r="AR382" t="str">
            <v/>
          </cell>
          <cell r="AS382" t="str">
            <v/>
          </cell>
          <cell r="AT382" t="str">
            <v/>
          </cell>
          <cell r="AU382" t="str">
            <v/>
          </cell>
          <cell r="AV382" t="str">
            <v/>
          </cell>
          <cell r="AW382" t="str">
            <v/>
          </cell>
          <cell r="AX382" t="str">
            <v/>
          </cell>
          <cell r="AY382" t="str">
            <v/>
          </cell>
          <cell r="AZ382" t="str">
            <v/>
          </cell>
          <cell r="BA382" t="str">
            <v/>
          </cell>
          <cell r="BB382" t="str">
            <v/>
          </cell>
          <cell r="BC382" t="str">
            <v/>
          </cell>
          <cell r="BD382" t="str">
            <v/>
          </cell>
          <cell r="BE382" t="str">
            <v/>
          </cell>
          <cell r="BF382" t="str">
            <v/>
          </cell>
          <cell r="BG382" t="str">
            <v/>
          </cell>
          <cell r="BH382" t="str">
            <v/>
          </cell>
          <cell r="BI382" t="str">
            <v/>
          </cell>
          <cell r="BJ382" t="str">
            <v/>
          </cell>
          <cell r="BK382" t="str">
            <v/>
          </cell>
          <cell r="BL382"/>
          <cell r="BM382"/>
          <cell r="BN382" t="str">
            <v>T0100023</v>
          </cell>
          <cell r="BO382">
            <v>0.28799999999999998</v>
          </cell>
          <cell r="BP382" t="str">
            <v/>
          </cell>
          <cell r="BQ382" t="str">
            <v/>
          </cell>
          <cell r="BR382" t="str">
            <v/>
          </cell>
          <cell r="BS382" t="str">
            <v/>
          </cell>
          <cell r="BT382" t="str">
            <v/>
          </cell>
          <cell r="BU382" t="str">
            <v/>
          </cell>
          <cell r="BV382" t="str">
            <v/>
          </cell>
          <cell r="BW382" t="str">
            <v/>
          </cell>
          <cell r="BX382" t="str">
            <v>A0040010</v>
          </cell>
          <cell r="BY382">
            <v>470.59</v>
          </cell>
          <cell r="BZ382" t="str">
            <v>A0030030</v>
          </cell>
          <cell r="CA382">
            <v>470.59</v>
          </cell>
          <cell r="CB382" t="str">
            <v/>
          </cell>
          <cell r="CC382" t="str">
            <v/>
          </cell>
          <cell r="CD382" t="str">
            <v/>
          </cell>
          <cell r="CE382" t="str">
            <v/>
          </cell>
          <cell r="CF382" t="str">
            <v/>
          </cell>
          <cell r="CG382" t="str">
            <v/>
          </cell>
          <cell r="CH382" t="str">
            <v/>
          </cell>
          <cell r="CI382" t="str">
            <v/>
          </cell>
          <cell r="CJ382" t="str">
            <v/>
          </cell>
          <cell r="CK382" t="str">
            <v/>
          </cell>
          <cell r="CL382" t="str">
            <v/>
          </cell>
          <cell r="CM382" t="str">
            <v/>
          </cell>
          <cell r="CN382" t="str">
            <v/>
          </cell>
          <cell r="CO382" t="str">
            <v/>
          </cell>
          <cell r="CP382" t="str">
            <v/>
          </cell>
          <cell r="CQ382" t="str">
            <v/>
          </cell>
          <cell r="CR382" t="str">
            <v/>
          </cell>
          <cell r="CS382" t="str">
            <v>Nota 1: Este solo es un Análisis de Precios Unitario de referencia. De ser necesario, se debe ajustar a las particularidades de cada proyecto.
Nota 2: Cuando se trate de Análisis de precios unitarios correspondientes a ítems de la propuesta económica apro</v>
          </cell>
          <cell r="CT382" t="str">
            <v>A</v>
          </cell>
        </row>
        <row r="383">
          <cell r="C383" t="str">
            <v>686,2</v>
          </cell>
          <cell r="D383" t="str">
            <v>u</v>
          </cell>
          <cell r="E383" t="str">
            <v>CLAVO, LONGITUD ________  
(Análisis aplicado para un anclaje de refuerzo de taludes con una longitud de 3,0 m y resistencia mínima a la tracción de 170 kN, con inyeccion de lechada conforme a usos típicos en estabilización de taludes naturales)</v>
          </cell>
          <cell r="F383" t="str">
            <v>HERMENINV</v>
          </cell>
          <cell r="G383">
            <v>0.05</v>
          </cell>
          <cell r="H383" t="str">
            <v>C0010340</v>
          </cell>
          <cell r="I383">
            <v>2</v>
          </cell>
          <cell r="J383" t="str">
            <v>C0010040</v>
          </cell>
          <cell r="K383">
            <v>2</v>
          </cell>
          <cell r="L383" t="str">
            <v/>
          </cell>
          <cell r="M383" t="str">
            <v/>
          </cell>
          <cell r="N383" t="str">
            <v/>
          </cell>
          <cell r="O383" t="str">
            <v/>
          </cell>
          <cell r="P383" t="str">
            <v/>
          </cell>
          <cell r="Q383" t="str">
            <v/>
          </cell>
          <cell r="R383" t="str">
            <v/>
          </cell>
          <cell r="S383" t="str">
            <v/>
          </cell>
          <cell r="T383" t="str">
            <v/>
          </cell>
          <cell r="U383" t="str">
            <v/>
          </cell>
          <cell r="V383" t="str">
            <v/>
          </cell>
          <cell r="W383" t="str">
            <v/>
          </cell>
          <cell r="X383" t="str">
            <v/>
          </cell>
          <cell r="Y383" t="str">
            <v/>
          </cell>
          <cell r="Z383" t="str">
            <v/>
          </cell>
          <cell r="AA383" t="str">
            <v/>
          </cell>
          <cell r="AB383" t="str">
            <v/>
          </cell>
          <cell r="AC383" t="str">
            <v/>
          </cell>
          <cell r="AD383" t="str">
            <v/>
          </cell>
          <cell r="AE383" t="str">
            <v/>
          </cell>
          <cell r="AF383" t="str">
            <v/>
          </cell>
          <cell r="AG383" t="str">
            <v/>
          </cell>
          <cell r="AH383" t="str">
            <v>B0015367</v>
          </cell>
          <cell r="AI383">
            <v>11.932961132746071</v>
          </cell>
          <cell r="AJ383" t="str">
            <v>B0014210</v>
          </cell>
          <cell r="AK383">
            <v>1.4325662500369458</v>
          </cell>
          <cell r="AL383" t="str">
            <v/>
          </cell>
          <cell r="AM383" t="str">
            <v/>
          </cell>
          <cell r="AN383" t="str">
            <v/>
          </cell>
          <cell r="AO383" t="str">
            <v/>
          </cell>
          <cell r="AP383" t="str">
            <v/>
          </cell>
          <cell r="AQ383" t="str">
            <v/>
          </cell>
          <cell r="AR383" t="str">
            <v/>
          </cell>
          <cell r="AS383" t="str">
            <v/>
          </cell>
          <cell r="AT383" t="str">
            <v/>
          </cell>
          <cell r="AU383" t="str">
            <v/>
          </cell>
          <cell r="AV383" t="str">
            <v/>
          </cell>
          <cell r="AW383" t="str">
            <v/>
          </cell>
          <cell r="AX383" t="str">
            <v/>
          </cell>
          <cell r="AY383" t="str">
            <v/>
          </cell>
          <cell r="AZ383" t="str">
            <v/>
          </cell>
          <cell r="BA383" t="str">
            <v/>
          </cell>
          <cell r="BB383" t="str">
            <v/>
          </cell>
          <cell r="BC383" t="str">
            <v/>
          </cell>
          <cell r="BD383" t="str">
            <v/>
          </cell>
          <cell r="BE383" t="str">
            <v/>
          </cell>
          <cell r="BF383" t="str">
            <v/>
          </cell>
          <cell r="BG383" t="str">
            <v/>
          </cell>
          <cell r="BH383" t="str">
            <v/>
          </cell>
          <cell r="BI383" t="str">
            <v/>
          </cell>
          <cell r="BJ383" t="str">
            <v/>
          </cell>
          <cell r="BK383" t="str">
            <v/>
          </cell>
          <cell r="BL383"/>
          <cell r="BM383"/>
          <cell r="BN383" t="str">
            <v/>
          </cell>
          <cell r="BO383" t="str">
            <v/>
          </cell>
          <cell r="BP383" t="str">
            <v/>
          </cell>
          <cell r="BQ383" t="str">
            <v/>
          </cell>
          <cell r="BR383" t="str">
            <v/>
          </cell>
          <cell r="BS383" t="str">
            <v/>
          </cell>
          <cell r="BT383" t="str">
            <v/>
          </cell>
          <cell r="BU383" t="str">
            <v/>
          </cell>
          <cell r="BV383" t="str">
            <v/>
          </cell>
          <cell r="BW383" t="str">
            <v/>
          </cell>
          <cell r="BX383" t="str">
            <v>A0030010</v>
          </cell>
          <cell r="BY383">
            <v>16</v>
          </cell>
          <cell r="BZ383" t="str">
            <v>A0040010</v>
          </cell>
          <cell r="CA383">
            <v>16</v>
          </cell>
          <cell r="CB383" t="str">
            <v>A0060010</v>
          </cell>
          <cell r="CC383">
            <v>16</v>
          </cell>
          <cell r="CD383" t="str">
            <v/>
          </cell>
          <cell r="CE383" t="str">
            <v/>
          </cell>
          <cell r="CF383" t="str">
            <v/>
          </cell>
          <cell r="CG383" t="str">
            <v/>
          </cell>
          <cell r="CH383" t="str">
            <v/>
          </cell>
          <cell r="CI383" t="str">
            <v/>
          </cell>
          <cell r="CJ383" t="str">
            <v/>
          </cell>
          <cell r="CK383" t="str">
            <v/>
          </cell>
          <cell r="CL383" t="str">
            <v/>
          </cell>
          <cell r="CM383" t="str">
            <v/>
          </cell>
          <cell r="CN383" t="str">
            <v/>
          </cell>
          <cell r="CO383" t="str">
            <v/>
          </cell>
          <cell r="CP383" t="str">
            <v/>
          </cell>
          <cell r="CQ383" t="str">
            <v/>
          </cell>
          <cell r="CR383" t="str">
            <v/>
          </cell>
          <cell r="CS383" t="str">
            <v>Nota 1: Este solo es un Análisis de Precios Unitario de referencia. De ser necesario, se debe ajustar a las particularidades de cada proyecto.
Nota 2: Cuando se trate de Análisis de precios unitarios correspondientes a ítems de la propuesta económica apro</v>
          </cell>
          <cell r="CT383" t="str">
            <v>A</v>
          </cell>
        </row>
        <row r="384">
          <cell r="C384" t="str">
            <v>686,3</v>
          </cell>
          <cell r="D384" t="str">
            <v>u</v>
          </cell>
          <cell r="E384" t="str">
            <v>PRUEBA DE CARGA 
(Análisis aplicado para prueba de carga en clavos pasivos de estructuras tipo soil nailing con revestimiento en panel prefabricado. Evalúa capacidad de carga y desplazamientos, conforme al numeral 11.12.5.2 de las AASHTO LRFD Bridge Const</v>
          </cell>
          <cell r="F384" t="str">
            <v>HERMENINV</v>
          </cell>
          <cell r="G384">
            <v>0.05</v>
          </cell>
          <cell r="H384" t="str">
            <v>C0010401</v>
          </cell>
          <cell r="I384">
            <v>0.2999999999999996</v>
          </cell>
          <cell r="J384" t="str">
            <v>C0010050</v>
          </cell>
          <cell r="K384">
            <v>0.2999999999999996</v>
          </cell>
          <cell r="L384" t="str">
            <v>C0010480</v>
          </cell>
          <cell r="M384">
            <v>0.2999999999999996</v>
          </cell>
          <cell r="N384" t="str">
            <v/>
          </cell>
          <cell r="O384" t="str">
            <v/>
          </cell>
          <cell r="P384" t="str">
            <v/>
          </cell>
          <cell r="Q384" t="str">
            <v/>
          </cell>
          <cell r="R384" t="str">
            <v/>
          </cell>
          <cell r="S384" t="str">
            <v/>
          </cell>
          <cell r="T384" t="str">
            <v/>
          </cell>
          <cell r="U384" t="str">
            <v/>
          </cell>
          <cell r="V384" t="str">
            <v/>
          </cell>
          <cell r="W384" t="str">
            <v/>
          </cell>
          <cell r="X384" t="str">
            <v/>
          </cell>
          <cell r="Y384" t="str">
            <v/>
          </cell>
          <cell r="Z384" t="str">
            <v/>
          </cell>
          <cell r="AA384" t="str">
            <v/>
          </cell>
          <cell r="AB384" t="str">
            <v/>
          </cell>
          <cell r="AC384" t="str">
            <v/>
          </cell>
          <cell r="AD384" t="str">
            <v/>
          </cell>
          <cell r="AE384" t="str">
            <v/>
          </cell>
          <cell r="AF384" t="str">
            <v/>
          </cell>
          <cell r="AG384" t="str">
            <v/>
          </cell>
          <cell r="AH384" t="str">
            <v/>
          </cell>
          <cell r="AI384" t="str">
            <v/>
          </cell>
          <cell r="AJ384" t="str">
            <v/>
          </cell>
          <cell r="AK384" t="str">
            <v/>
          </cell>
          <cell r="AL384" t="str">
            <v/>
          </cell>
          <cell r="AM384" t="str">
            <v/>
          </cell>
          <cell r="AN384" t="str">
            <v/>
          </cell>
          <cell r="AO384" t="str">
            <v/>
          </cell>
          <cell r="AP384" t="str">
            <v/>
          </cell>
          <cell r="AQ384" t="str">
            <v/>
          </cell>
          <cell r="AR384" t="str">
            <v/>
          </cell>
          <cell r="AS384" t="str">
            <v/>
          </cell>
          <cell r="AT384" t="str">
            <v/>
          </cell>
          <cell r="AU384" t="str">
            <v/>
          </cell>
          <cell r="AV384" t="str">
            <v/>
          </cell>
          <cell r="AW384" t="str">
            <v/>
          </cell>
          <cell r="AX384" t="str">
            <v/>
          </cell>
          <cell r="AY384" t="str">
            <v/>
          </cell>
          <cell r="AZ384" t="str">
            <v/>
          </cell>
          <cell r="BA384" t="str">
            <v/>
          </cell>
          <cell r="BB384" t="str">
            <v/>
          </cell>
          <cell r="BC384" t="str">
            <v/>
          </cell>
          <cell r="BD384" t="str">
            <v/>
          </cell>
          <cell r="BE384" t="str">
            <v/>
          </cell>
          <cell r="BF384" t="str">
            <v/>
          </cell>
          <cell r="BG384" t="str">
            <v/>
          </cell>
          <cell r="BH384" t="str">
            <v/>
          </cell>
          <cell r="BI384" t="str">
            <v/>
          </cell>
          <cell r="BJ384" t="str">
            <v/>
          </cell>
          <cell r="BK384" t="str">
            <v/>
          </cell>
          <cell r="BL384"/>
          <cell r="BM384"/>
          <cell r="BN384" t="str">
            <v/>
          </cell>
          <cell r="BO384" t="str">
            <v/>
          </cell>
          <cell r="BP384" t="str">
            <v/>
          </cell>
          <cell r="BQ384" t="str">
            <v/>
          </cell>
          <cell r="BR384" t="str">
            <v/>
          </cell>
          <cell r="BS384" t="str">
            <v/>
          </cell>
          <cell r="BT384" t="str">
            <v/>
          </cell>
          <cell r="BU384" t="str">
            <v/>
          </cell>
          <cell r="BV384" t="str">
            <v/>
          </cell>
          <cell r="BW384" t="str">
            <v/>
          </cell>
          <cell r="BX384" t="str">
            <v>A0020010</v>
          </cell>
          <cell r="BY384">
            <v>26.6666666666667</v>
          </cell>
          <cell r="BZ384" t="str">
            <v/>
          </cell>
          <cell r="CA384" t="str">
            <v/>
          </cell>
          <cell r="CB384" t="str">
            <v/>
          </cell>
          <cell r="CC384" t="str">
            <v/>
          </cell>
          <cell r="CD384" t="str">
            <v/>
          </cell>
          <cell r="CE384" t="str">
            <v/>
          </cell>
          <cell r="CF384" t="str">
            <v/>
          </cell>
          <cell r="CG384" t="str">
            <v/>
          </cell>
          <cell r="CH384" t="str">
            <v/>
          </cell>
          <cell r="CI384" t="str">
            <v/>
          </cell>
          <cell r="CJ384" t="str">
            <v/>
          </cell>
          <cell r="CK384" t="str">
            <v/>
          </cell>
          <cell r="CL384" t="str">
            <v/>
          </cell>
          <cell r="CM384" t="str">
            <v/>
          </cell>
          <cell r="CN384" t="str">
            <v/>
          </cell>
          <cell r="CO384" t="str">
            <v/>
          </cell>
          <cell r="CP384" t="str">
            <v/>
          </cell>
          <cell r="CQ384" t="str">
            <v/>
          </cell>
          <cell r="CR384" t="str">
            <v/>
          </cell>
          <cell r="CS384" t="str">
            <v>Nota 1: Este solo es un Análisis de Precios Unitario de referencia. De ser necesario, se debe ajustar a las particularidades de cada proyecto.
Nota 2: Cuando se trate de Análisis de precios unitarios correspondientes a ítems de la propuesta económica apro</v>
          </cell>
          <cell r="CT384" t="str">
            <v>B</v>
          </cell>
        </row>
        <row r="385">
          <cell r="C385" t="str">
            <v>686,4,1</v>
          </cell>
          <cell r="D385" t="str">
            <v>m2</v>
          </cell>
          <cell r="E385" t="str">
            <v>GEOTEXTIL DE SEPARACIÓN
(Análisis aplicado para muros en suelo claveteado con paneles de concreto, inclye el suministro e instalacion de geotextil no tejido con resistencia a la tensión Grab minima de 700 N  (típicamente punzonado con aguja y fabricado en</v>
          </cell>
          <cell r="F385" t="str">
            <v>HERMENINV</v>
          </cell>
          <cell r="G385">
            <v>0.01</v>
          </cell>
          <cell r="H385" t="str">
            <v/>
          </cell>
          <cell r="I385" t="str">
            <v/>
          </cell>
          <cell r="J385" t="str">
            <v/>
          </cell>
          <cell r="K385" t="str">
            <v/>
          </cell>
          <cell r="L385" t="str">
            <v/>
          </cell>
          <cell r="M385" t="str">
            <v/>
          </cell>
          <cell r="N385" t="str">
            <v/>
          </cell>
          <cell r="O385" t="str">
            <v/>
          </cell>
          <cell r="P385" t="str">
            <v/>
          </cell>
          <cell r="Q385" t="str">
            <v/>
          </cell>
          <cell r="R385" t="str">
            <v/>
          </cell>
          <cell r="S385" t="str">
            <v/>
          </cell>
          <cell r="T385" t="str">
            <v/>
          </cell>
          <cell r="U385" t="str">
            <v/>
          </cell>
          <cell r="V385" t="str">
            <v/>
          </cell>
          <cell r="W385" t="str">
            <v/>
          </cell>
          <cell r="X385" t="str">
            <v/>
          </cell>
          <cell r="Y385" t="str">
            <v/>
          </cell>
          <cell r="Z385" t="str">
            <v/>
          </cell>
          <cell r="AA385" t="str">
            <v/>
          </cell>
          <cell r="AB385" t="str">
            <v/>
          </cell>
          <cell r="AC385" t="str">
            <v/>
          </cell>
          <cell r="AD385" t="str">
            <v/>
          </cell>
          <cell r="AE385" t="str">
            <v/>
          </cell>
          <cell r="AF385" t="str">
            <v/>
          </cell>
          <cell r="AG385" t="str">
            <v/>
          </cell>
          <cell r="AH385" t="str">
            <v>B0033274</v>
          </cell>
          <cell r="AI385">
            <v>1.2</v>
          </cell>
          <cell r="AJ385" t="str">
            <v/>
          </cell>
          <cell r="AK385" t="str">
            <v/>
          </cell>
          <cell r="AL385" t="str">
            <v/>
          </cell>
          <cell r="AM385" t="str">
            <v/>
          </cell>
          <cell r="AN385" t="str">
            <v/>
          </cell>
          <cell r="AO385" t="str">
            <v/>
          </cell>
          <cell r="AP385" t="str">
            <v/>
          </cell>
          <cell r="AQ385" t="str">
            <v/>
          </cell>
          <cell r="AR385" t="str">
            <v/>
          </cell>
          <cell r="AS385" t="str">
            <v/>
          </cell>
          <cell r="AT385" t="str">
            <v/>
          </cell>
          <cell r="AU385" t="str">
            <v/>
          </cell>
          <cell r="AV385" t="str">
            <v/>
          </cell>
          <cell r="AW385" t="str">
            <v/>
          </cell>
          <cell r="AX385" t="str">
            <v/>
          </cell>
          <cell r="AY385" t="str">
            <v/>
          </cell>
          <cell r="AZ385" t="str">
            <v/>
          </cell>
          <cell r="BA385" t="str">
            <v/>
          </cell>
          <cell r="BB385" t="str">
            <v/>
          </cell>
          <cell r="BC385" t="str">
            <v/>
          </cell>
          <cell r="BD385" t="str">
            <v/>
          </cell>
          <cell r="BE385" t="str">
            <v/>
          </cell>
          <cell r="BF385" t="str">
            <v/>
          </cell>
          <cell r="BG385" t="str">
            <v/>
          </cell>
          <cell r="BH385" t="str">
            <v/>
          </cell>
          <cell r="BI385" t="str">
            <v/>
          </cell>
          <cell r="BJ385" t="str">
            <v/>
          </cell>
          <cell r="BK385" t="str">
            <v/>
          </cell>
          <cell r="BL385"/>
          <cell r="BM385"/>
          <cell r="BN385" t="str">
            <v/>
          </cell>
          <cell r="BO385" t="str">
            <v/>
          </cell>
          <cell r="BP385" t="str">
            <v/>
          </cell>
          <cell r="BQ385" t="str">
            <v/>
          </cell>
          <cell r="BR385" t="str">
            <v/>
          </cell>
          <cell r="BS385" t="str">
            <v/>
          </cell>
          <cell r="BT385" t="str">
            <v/>
          </cell>
          <cell r="BU385" t="str">
            <v/>
          </cell>
          <cell r="BV385" t="str">
            <v/>
          </cell>
          <cell r="BW385" t="str">
            <v/>
          </cell>
          <cell r="BX385" t="str">
            <v>A0040010</v>
          </cell>
          <cell r="BY385">
            <v>200</v>
          </cell>
          <cell r="BZ385" t="str">
            <v>A0030020</v>
          </cell>
          <cell r="CA385">
            <v>200</v>
          </cell>
          <cell r="CB385" t="str">
            <v/>
          </cell>
          <cell r="CC385" t="str">
            <v/>
          </cell>
          <cell r="CD385" t="str">
            <v/>
          </cell>
          <cell r="CE385" t="str">
            <v/>
          </cell>
          <cell r="CF385" t="str">
            <v/>
          </cell>
          <cell r="CG385" t="str">
            <v/>
          </cell>
          <cell r="CH385" t="str">
            <v/>
          </cell>
          <cell r="CI385" t="str">
            <v/>
          </cell>
          <cell r="CJ385" t="str">
            <v/>
          </cell>
          <cell r="CK385" t="str">
            <v/>
          </cell>
          <cell r="CL385" t="str">
            <v/>
          </cell>
          <cell r="CM385" t="str">
            <v/>
          </cell>
          <cell r="CN385" t="str">
            <v/>
          </cell>
          <cell r="CO385" t="str">
            <v/>
          </cell>
          <cell r="CP385" t="str">
            <v/>
          </cell>
          <cell r="CQ385" t="str">
            <v/>
          </cell>
          <cell r="CR385" t="str">
            <v/>
          </cell>
          <cell r="CS385" t="str">
            <v>Nota 1: Este solo es un Análisis de Precios Unitario de referencia. De ser necesario, se debe ajustar a las particularidades de cada proyecto.
Nota 2: Cuando se trate de Análisis de precios unitarios correspondientes a ítems de la propuesta económica apro</v>
          </cell>
          <cell r="CT385" t="str">
            <v>C</v>
          </cell>
        </row>
        <row r="386">
          <cell r="C386" t="str">
            <v>686,5</v>
          </cell>
          <cell r="D386" t="str">
            <v>m</v>
          </cell>
          <cell r="E386" t="str">
            <v>DRENAJE
(Análisis aplicado para sistema de drenaje en contacto con la parte posterior de los paneles prefabricados para muros en suelo claveteado para una altura de 4 mt, considera los elementos más comunes en este tipo de sistemas: geotextil no tejido, m</v>
          </cell>
          <cell r="F386" t="str">
            <v>HERMENINV</v>
          </cell>
          <cell r="G386">
            <v>0.1</v>
          </cell>
          <cell r="H386" t="str">
            <v>C0010220</v>
          </cell>
          <cell r="I386">
            <v>0.08</v>
          </cell>
          <cell r="J386" t="str">
            <v/>
          </cell>
          <cell r="K386" t="str">
            <v/>
          </cell>
          <cell r="L386" t="str">
            <v/>
          </cell>
          <cell r="M386" t="str">
            <v/>
          </cell>
          <cell r="N386" t="str">
            <v/>
          </cell>
          <cell r="O386" t="str">
            <v/>
          </cell>
          <cell r="P386" t="str">
            <v/>
          </cell>
          <cell r="Q386" t="str">
            <v/>
          </cell>
          <cell r="R386" t="str">
            <v/>
          </cell>
          <cell r="S386" t="str">
            <v/>
          </cell>
          <cell r="T386" t="str">
            <v/>
          </cell>
          <cell r="U386" t="str">
            <v/>
          </cell>
          <cell r="V386" t="str">
            <v/>
          </cell>
          <cell r="W386" t="str">
            <v/>
          </cell>
          <cell r="X386" t="str">
            <v/>
          </cell>
          <cell r="Y386" t="str">
            <v/>
          </cell>
          <cell r="Z386" t="str">
            <v/>
          </cell>
          <cell r="AA386" t="str">
            <v/>
          </cell>
          <cell r="AB386" t="str">
            <v/>
          </cell>
          <cell r="AC386" t="str">
            <v/>
          </cell>
          <cell r="AD386" t="str">
            <v/>
          </cell>
          <cell r="AE386" t="str">
            <v/>
          </cell>
          <cell r="AF386" t="str">
            <v/>
          </cell>
          <cell r="AG386" t="str">
            <v/>
          </cell>
          <cell r="AH386" t="str">
            <v>B025005</v>
          </cell>
          <cell r="AI386">
            <v>2</v>
          </cell>
          <cell r="AJ386" t="str">
            <v>B0014380</v>
          </cell>
          <cell r="AK386">
            <v>0.15</v>
          </cell>
          <cell r="AL386" t="str">
            <v>B0014341</v>
          </cell>
          <cell r="AM386">
            <v>4.4999999999999998E-2</v>
          </cell>
          <cell r="AN386" t="str">
            <v>B0010030</v>
          </cell>
          <cell r="AO386">
            <v>1.5</v>
          </cell>
          <cell r="AP386" t="str">
            <v/>
          </cell>
          <cell r="AQ386" t="str">
            <v/>
          </cell>
          <cell r="AR386" t="str">
            <v/>
          </cell>
          <cell r="AS386" t="str">
            <v/>
          </cell>
          <cell r="AT386" t="str">
            <v/>
          </cell>
          <cell r="AU386" t="str">
            <v/>
          </cell>
          <cell r="AV386" t="str">
            <v/>
          </cell>
          <cell r="AW386" t="str">
            <v/>
          </cell>
          <cell r="AX386" t="str">
            <v/>
          </cell>
          <cell r="AY386" t="str">
            <v/>
          </cell>
          <cell r="AZ386" t="str">
            <v/>
          </cell>
          <cell r="BA386" t="str">
            <v/>
          </cell>
          <cell r="BB386" t="str">
            <v/>
          </cell>
          <cell r="BC386" t="str">
            <v/>
          </cell>
          <cell r="BD386" t="str">
            <v/>
          </cell>
          <cell r="BE386" t="str">
            <v/>
          </cell>
          <cell r="BF386" t="str">
            <v/>
          </cell>
          <cell r="BG386" t="str">
            <v/>
          </cell>
          <cell r="BH386" t="str">
            <v/>
          </cell>
          <cell r="BI386" t="str">
            <v/>
          </cell>
          <cell r="BJ386" t="str">
            <v/>
          </cell>
          <cell r="BK386" t="str">
            <v/>
          </cell>
          <cell r="BL386"/>
          <cell r="BM386"/>
          <cell r="BN386" t="str">
            <v/>
          </cell>
          <cell r="BO386" t="str">
            <v/>
          </cell>
          <cell r="BP386" t="str">
            <v/>
          </cell>
          <cell r="BQ386" t="str">
            <v/>
          </cell>
          <cell r="BR386" t="str">
            <v/>
          </cell>
          <cell r="BS386" t="str">
            <v/>
          </cell>
          <cell r="BT386" t="str">
            <v/>
          </cell>
          <cell r="BU386" t="str">
            <v/>
          </cell>
          <cell r="BV386" t="str">
            <v/>
          </cell>
          <cell r="BW386" t="str">
            <v/>
          </cell>
          <cell r="BX386" t="str">
            <v>A0040010</v>
          </cell>
          <cell r="BY386">
            <v>100</v>
          </cell>
          <cell r="BZ386" t="str">
            <v>A0030020</v>
          </cell>
          <cell r="CA386">
            <v>100</v>
          </cell>
          <cell r="CB386" t="str">
            <v/>
          </cell>
          <cell r="CC386" t="str">
            <v/>
          </cell>
          <cell r="CD386" t="str">
            <v/>
          </cell>
          <cell r="CE386" t="str">
            <v/>
          </cell>
          <cell r="CF386" t="str">
            <v/>
          </cell>
          <cell r="CG386" t="str">
            <v/>
          </cell>
          <cell r="CH386" t="str">
            <v/>
          </cell>
          <cell r="CI386" t="str">
            <v/>
          </cell>
          <cell r="CJ386" t="str">
            <v/>
          </cell>
          <cell r="CK386" t="str">
            <v/>
          </cell>
          <cell r="CL386" t="str">
            <v/>
          </cell>
          <cell r="CM386" t="str">
            <v/>
          </cell>
          <cell r="CN386" t="str">
            <v/>
          </cell>
          <cell r="CO386" t="str">
            <v/>
          </cell>
          <cell r="CP386" t="str">
            <v/>
          </cell>
          <cell r="CQ386" t="str">
            <v/>
          </cell>
          <cell r="CR386" t="str">
            <v/>
          </cell>
          <cell r="CS386" t="str">
            <v>Nota 1: Este solo es un Análisis de Precios Unitario de referencia. De ser necesario, se debe ajustar a las particularidades de cada proyecto.
Nota 2: Cuando se trate de Análisis de precios unitarios correspondientes a ítems de la propuesta económica apro</v>
          </cell>
          <cell r="CT386" t="str">
            <v>B</v>
          </cell>
        </row>
        <row r="387">
          <cell r="C387" t="str">
            <v>687,1</v>
          </cell>
          <cell r="D387" t="str">
            <v>m2</v>
          </cell>
          <cell r="E387" t="str">
            <v>GEOSINTÉTICOS DE REFUERZO 
(Análisis aplicado para el refuerzo de muros o terraplenes mediante geosintético tejido con resistencia a la tensión Grab mínima de 1.400 N, conforme al ensayo ASTM D4632. Incluye suministro, almacenaje en obra, colocación, tras</v>
          </cell>
          <cell r="F387" t="str">
            <v>HERMENINV</v>
          </cell>
          <cell r="G387">
            <v>0.05</v>
          </cell>
          <cell r="H387" t="str">
            <v/>
          </cell>
          <cell r="I387" t="str">
            <v/>
          </cell>
          <cell r="J387" t="str">
            <v/>
          </cell>
          <cell r="K387" t="str">
            <v/>
          </cell>
          <cell r="L387" t="str">
            <v/>
          </cell>
          <cell r="M387" t="str">
            <v/>
          </cell>
          <cell r="N387" t="str">
            <v/>
          </cell>
          <cell r="O387" t="str">
            <v/>
          </cell>
          <cell r="P387" t="str">
            <v/>
          </cell>
          <cell r="Q387" t="str">
            <v/>
          </cell>
          <cell r="R387" t="str">
            <v/>
          </cell>
          <cell r="S387" t="str">
            <v/>
          </cell>
          <cell r="T387" t="str">
            <v/>
          </cell>
          <cell r="U387" t="str">
            <v/>
          </cell>
          <cell r="V387" t="str">
            <v/>
          </cell>
          <cell r="W387" t="str">
            <v/>
          </cell>
          <cell r="X387" t="str">
            <v/>
          </cell>
          <cell r="Y387" t="str">
            <v/>
          </cell>
          <cell r="Z387" t="str">
            <v/>
          </cell>
          <cell r="AA387" t="str">
            <v/>
          </cell>
          <cell r="AB387" t="str">
            <v/>
          </cell>
          <cell r="AC387" t="str">
            <v/>
          </cell>
          <cell r="AD387" t="str">
            <v/>
          </cell>
          <cell r="AE387" t="str">
            <v/>
          </cell>
          <cell r="AF387" t="str">
            <v/>
          </cell>
          <cell r="AG387" t="str">
            <v/>
          </cell>
          <cell r="AH387" t="str">
            <v>B025001</v>
          </cell>
          <cell r="AI387">
            <v>1.075</v>
          </cell>
          <cell r="AJ387" t="str">
            <v>B0010030</v>
          </cell>
          <cell r="AK387">
            <v>1</v>
          </cell>
          <cell r="AL387" t="str">
            <v>B0033100</v>
          </cell>
          <cell r="AM387">
            <v>2</v>
          </cell>
          <cell r="AN387" t="str">
            <v/>
          </cell>
          <cell r="AO387" t="str">
            <v/>
          </cell>
          <cell r="AP387" t="str">
            <v/>
          </cell>
          <cell r="AQ387" t="str">
            <v/>
          </cell>
          <cell r="AR387" t="str">
            <v/>
          </cell>
          <cell r="AS387" t="str">
            <v/>
          </cell>
          <cell r="AT387" t="str">
            <v/>
          </cell>
          <cell r="AU387" t="str">
            <v/>
          </cell>
          <cell r="AV387" t="str">
            <v/>
          </cell>
          <cell r="AW387" t="str">
            <v/>
          </cell>
          <cell r="AX387" t="str">
            <v/>
          </cell>
          <cell r="AY387" t="str">
            <v/>
          </cell>
          <cell r="AZ387" t="str">
            <v/>
          </cell>
          <cell r="BA387" t="str">
            <v/>
          </cell>
          <cell r="BB387" t="str">
            <v/>
          </cell>
          <cell r="BC387" t="str">
            <v/>
          </cell>
          <cell r="BD387" t="str">
            <v/>
          </cell>
          <cell r="BE387" t="str">
            <v/>
          </cell>
          <cell r="BF387" t="str">
            <v/>
          </cell>
          <cell r="BG387" t="str">
            <v/>
          </cell>
          <cell r="BH387" t="str">
            <v/>
          </cell>
          <cell r="BI387" t="str">
            <v/>
          </cell>
          <cell r="BJ387" t="str">
            <v/>
          </cell>
          <cell r="BK387" t="str">
            <v/>
          </cell>
          <cell r="BL387"/>
          <cell r="BM387"/>
          <cell r="BN387" t="str">
            <v/>
          </cell>
          <cell r="BO387" t="str">
            <v/>
          </cell>
          <cell r="BP387" t="str">
            <v/>
          </cell>
          <cell r="BQ387" t="str">
            <v/>
          </cell>
          <cell r="BR387" t="str">
            <v/>
          </cell>
          <cell r="BS387" t="str">
            <v/>
          </cell>
          <cell r="BT387" t="str">
            <v/>
          </cell>
          <cell r="BU387" t="str">
            <v/>
          </cell>
          <cell r="BV387" t="str">
            <v/>
          </cell>
          <cell r="BW387" t="str">
            <v/>
          </cell>
          <cell r="BX387" t="str">
            <v>A0030020</v>
          </cell>
          <cell r="BY387">
            <v>200</v>
          </cell>
          <cell r="BZ387" t="str">
            <v>A0040010</v>
          </cell>
          <cell r="CA387">
            <v>200</v>
          </cell>
          <cell r="CB387" t="str">
            <v/>
          </cell>
          <cell r="CC387" t="str">
            <v/>
          </cell>
          <cell r="CD387" t="str">
            <v/>
          </cell>
          <cell r="CE387" t="str">
            <v/>
          </cell>
          <cell r="CF387" t="str">
            <v/>
          </cell>
          <cell r="CG387" t="str">
            <v/>
          </cell>
          <cell r="CH387" t="str">
            <v/>
          </cell>
          <cell r="CI387" t="str">
            <v/>
          </cell>
          <cell r="CJ387" t="str">
            <v/>
          </cell>
          <cell r="CK387" t="str">
            <v/>
          </cell>
          <cell r="CL387" t="str">
            <v/>
          </cell>
          <cell r="CM387" t="str">
            <v/>
          </cell>
          <cell r="CN387" t="str">
            <v/>
          </cell>
          <cell r="CO387" t="str">
            <v/>
          </cell>
          <cell r="CP387" t="str">
            <v/>
          </cell>
          <cell r="CQ387" t="str">
            <v/>
          </cell>
          <cell r="CR387" t="str">
            <v/>
          </cell>
          <cell r="CS387" t="str">
            <v>Nota 1: Este solo es un Análisis de Precios Unitario de referencia. De ser necesario, se debe ajustar a las particularidades de cada proyecto.
Nota 2: Cuando se trate de Análisis de precios unitarios correspondientes a ítems de la propuesta económica apro</v>
          </cell>
          <cell r="CT387" t="str">
            <v>C</v>
          </cell>
        </row>
        <row r="388">
          <cell r="C388" t="str">
            <v>687,2</v>
          </cell>
          <cell r="D388" t="str">
            <v>m2</v>
          </cell>
          <cell r="E388" t="str">
            <v>MALLA METÁLICA PARA FACHADA 
(Análisis aplicado para Fachada frontal de muro de suelo reforzado con el suministro e instalacion de geomallas, usando malla metálica galvanizada tipo electro-soldada o en celdas, para confinamiento del suelo y soporte vegeta</v>
          </cell>
          <cell r="F388" t="str">
            <v>HERMENINV</v>
          </cell>
          <cell r="G388">
            <v>0.1</v>
          </cell>
          <cell r="H388" t="str">
            <v>C0010380</v>
          </cell>
          <cell r="I388">
            <v>0.04</v>
          </cell>
          <cell r="J388" t="str">
            <v/>
          </cell>
          <cell r="K388" t="str">
            <v/>
          </cell>
          <cell r="L388" t="str">
            <v/>
          </cell>
          <cell r="M388" t="str">
            <v/>
          </cell>
          <cell r="N388" t="str">
            <v/>
          </cell>
          <cell r="O388" t="str">
            <v/>
          </cell>
          <cell r="P388" t="str">
            <v/>
          </cell>
          <cell r="Q388" t="str">
            <v/>
          </cell>
          <cell r="R388" t="str">
            <v/>
          </cell>
          <cell r="S388" t="str">
            <v/>
          </cell>
          <cell r="T388" t="str">
            <v/>
          </cell>
          <cell r="U388" t="str">
            <v/>
          </cell>
          <cell r="V388" t="str">
            <v/>
          </cell>
          <cell r="W388" t="str">
            <v/>
          </cell>
          <cell r="X388" t="str">
            <v/>
          </cell>
          <cell r="Y388" t="str">
            <v/>
          </cell>
          <cell r="Z388" t="str">
            <v/>
          </cell>
          <cell r="AA388" t="str">
            <v/>
          </cell>
          <cell r="AB388" t="str">
            <v/>
          </cell>
          <cell r="AC388" t="str">
            <v/>
          </cell>
          <cell r="AD388" t="str">
            <v/>
          </cell>
          <cell r="AE388" t="str">
            <v/>
          </cell>
          <cell r="AF388" t="str">
            <v/>
          </cell>
          <cell r="AG388" t="str">
            <v/>
          </cell>
          <cell r="AH388" t="str">
            <v>B033001</v>
          </cell>
          <cell r="AI388">
            <v>1.075</v>
          </cell>
          <cell r="AJ388" t="str">
            <v>B0073220</v>
          </cell>
          <cell r="AK388">
            <v>0.75</v>
          </cell>
          <cell r="AL388" t="str">
            <v>B0015010</v>
          </cell>
          <cell r="AM388">
            <v>0.25</v>
          </cell>
          <cell r="AN388" t="str">
            <v>B025001</v>
          </cell>
          <cell r="AO388">
            <v>1.075</v>
          </cell>
          <cell r="AP388" t="str">
            <v/>
          </cell>
          <cell r="AQ388" t="str">
            <v/>
          </cell>
          <cell r="AR388" t="str">
            <v/>
          </cell>
          <cell r="AS388" t="str">
            <v/>
          </cell>
          <cell r="AT388" t="str">
            <v/>
          </cell>
          <cell r="AU388" t="str">
            <v/>
          </cell>
          <cell r="AV388" t="str">
            <v/>
          </cell>
          <cell r="AW388" t="str">
            <v/>
          </cell>
          <cell r="AX388" t="str">
            <v/>
          </cell>
          <cell r="AY388" t="str">
            <v/>
          </cell>
          <cell r="AZ388" t="str">
            <v/>
          </cell>
          <cell r="BA388" t="str">
            <v/>
          </cell>
          <cell r="BB388" t="str">
            <v/>
          </cell>
          <cell r="BC388" t="str">
            <v/>
          </cell>
          <cell r="BD388" t="str">
            <v/>
          </cell>
          <cell r="BE388" t="str">
            <v/>
          </cell>
          <cell r="BF388" t="str">
            <v/>
          </cell>
          <cell r="BG388" t="str">
            <v/>
          </cell>
          <cell r="BH388" t="str">
            <v/>
          </cell>
          <cell r="BI388" t="str">
            <v/>
          </cell>
          <cell r="BJ388" t="str">
            <v/>
          </cell>
          <cell r="BK388" t="str">
            <v/>
          </cell>
          <cell r="BL388"/>
          <cell r="BM388"/>
          <cell r="BN388" t="str">
            <v/>
          </cell>
          <cell r="BO388" t="str">
            <v/>
          </cell>
          <cell r="BP388" t="str">
            <v/>
          </cell>
          <cell r="BQ388" t="str">
            <v/>
          </cell>
          <cell r="BR388" t="str">
            <v/>
          </cell>
          <cell r="BS388" t="str">
            <v/>
          </cell>
          <cell r="BT388" t="str">
            <v/>
          </cell>
          <cell r="BU388" t="str">
            <v/>
          </cell>
          <cell r="BV388" t="str">
            <v/>
          </cell>
          <cell r="BW388" t="str">
            <v/>
          </cell>
          <cell r="BX388" t="str">
            <v>A0030020</v>
          </cell>
          <cell r="BY388">
            <v>200</v>
          </cell>
          <cell r="BZ388" t="str">
            <v>A0040010</v>
          </cell>
          <cell r="CA388">
            <v>200</v>
          </cell>
          <cell r="CB388" t="str">
            <v>A0080010</v>
          </cell>
          <cell r="CC388">
            <v>200</v>
          </cell>
          <cell r="CD388" t="str">
            <v/>
          </cell>
          <cell r="CE388" t="str">
            <v/>
          </cell>
          <cell r="CF388" t="str">
            <v/>
          </cell>
          <cell r="CG388" t="str">
            <v/>
          </cell>
          <cell r="CH388" t="str">
            <v/>
          </cell>
          <cell r="CI388" t="str">
            <v/>
          </cell>
          <cell r="CJ388" t="str">
            <v/>
          </cell>
          <cell r="CK388" t="str">
            <v/>
          </cell>
          <cell r="CL388" t="str">
            <v/>
          </cell>
          <cell r="CM388" t="str">
            <v/>
          </cell>
          <cell r="CN388" t="str">
            <v/>
          </cell>
          <cell r="CO388" t="str">
            <v/>
          </cell>
          <cell r="CP388" t="str">
            <v/>
          </cell>
          <cell r="CQ388" t="str">
            <v/>
          </cell>
          <cell r="CR388" t="str">
            <v/>
          </cell>
          <cell r="CS388" t="str">
            <v>Nota 1: Este solo es un Análisis de Precios Unitario de referencia. De ser necesario, se debe ajustar a las particularidades de cada proyecto.
Nota 2: Cuando se trate de Análisis de precios unitarios correspondientes a ítems de la propuesta económica apro</v>
          </cell>
          <cell r="CT388" t="str">
            <v>B</v>
          </cell>
        </row>
        <row r="389">
          <cell r="C389" t="str">
            <v>687,3</v>
          </cell>
          <cell r="D389" t="str">
            <v>m2</v>
          </cell>
          <cell r="E389" t="str">
            <v xml:space="preserve">MALLA METÁLICA PARA REFUERZO
(Análisis aplicado para para muros de suelo reforzado, estructuras livianas o fachadas con confinamiento estructural. Incluye suministro e instalacion de una malla de acero galvanizado de alta resistencia, tipo electrosoldada </v>
          </cell>
          <cell r="F389" t="str">
            <v>HERMENINV</v>
          </cell>
          <cell r="G389">
            <v>0.1</v>
          </cell>
          <cell r="H389" t="str">
            <v>C0010380</v>
          </cell>
          <cell r="I389">
            <v>0.36003600360036003</v>
          </cell>
          <cell r="J389" t="str">
            <v/>
          </cell>
          <cell r="K389" t="str">
            <v/>
          </cell>
          <cell r="L389" t="str">
            <v/>
          </cell>
          <cell r="M389" t="str">
            <v/>
          </cell>
          <cell r="N389" t="str">
            <v/>
          </cell>
          <cell r="O389" t="str">
            <v/>
          </cell>
          <cell r="P389" t="str">
            <v/>
          </cell>
          <cell r="Q389" t="str">
            <v/>
          </cell>
          <cell r="R389" t="str">
            <v/>
          </cell>
          <cell r="S389" t="str">
            <v/>
          </cell>
          <cell r="T389" t="str">
            <v/>
          </cell>
          <cell r="U389" t="str">
            <v/>
          </cell>
          <cell r="V389" t="str">
            <v/>
          </cell>
          <cell r="W389" t="str">
            <v/>
          </cell>
          <cell r="X389" t="str">
            <v/>
          </cell>
          <cell r="Y389" t="str">
            <v/>
          </cell>
          <cell r="Z389" t="str">
            <v/>
          </cell>
          <cell r="AA389" t="str">
            <v/>
          </cell>
          <cell r="AB389" t="str">
            <v/>
          </cell>
          <cell r="AC389" t="str">
            <v/>
          </cell>
          <cell r="AD389" t="str">
            <v/>
          </cell>
          <cell r="AE389" t="str">
            <v/>
          </cell>
          <cell r="AF389" t="str">
            <v/>
          </cell>
          <cell r="AG389" t="str">
            <v/>
          </cell>
          <cell r="AH389" t="str">
            <v>B033001</v>
          </cell>
          <cell r="AI389">
            <v>1.075</v>
          </cell>
          <cell r="AJ389" t="str">
            <v>B0033263</v>
          </cell>
          <cell r="AK389">
            <v>5</v>
          </cell>
          <cell r="AL389" t="str">
            <v>B0015010</v>
          </cell>
          <cell r="AM389">
            <v>0.25</v>
          </cell>
          <cell r="AN389" t="str">
            <v/>
          </cell>
          <cell r="AO389" t="str">
            <v/>
          </cell>
          <cell r="AP389" t="str">
            <v/>
          </cell>
          <cell r="AQ389" t="str">
            <v/>
          </cell>
          <cell r="AR389" t="str">
            <v/>
          </cell>
          <cell r="AS389" t="str">
            <v/>
          </cell>
          <cell r="AT389" t="str">
            <v/>
          </cell>
          <cell r="AU389" t="str">
            <v/>
          </cell>
          <cell r="AV389" t="str">
            <v/>
          </cell>
          <cell r="AW389" t="str">
            <v/>
          </cell>
          <cell r="AX389" t="str">
            <v/>
          </cell>
          <cell r="AY389" t="str">
            <v/>
          </cell>
          <cell r="AZ389" t="str">
            <v/>
          </cell>
          <cell r="BA389" t="str">
            <v/>
          </cell>
          <cell r="BB389" t="str">
            <v/>
          </cell>
          <cell r="BC389" t="str">
            <v/>
          </cell>
          <cell r="BD389" t="str">
            <v/>
          </cell>
          <cell r="BE389" t="str">
            <v/>
          </cell>
          <cell r="BF389" t="str">
            <v/>
          </cell>
          <cell r="BG389" t="str">
            <v/>
          </cell>
          <cell r="BH389" t="str">
            <v/>
          </cell>
          <cell r="BI389" t="str">
            <v/>
          </cell>
          <cell r="BJ389" t="str">
            <v/>
          </cell>
          <cell r="BK389" t="str">
            <v/>
          </cell>
          <cell r="BL389"/>
          <cell r="BM389"/>
          <cell r="BN389" t="str">
            <v/>
          </cell>
          <cell r="BO389" t="str">
            <v/>
          </cell>
          <cell r="BP389" t="str">
            <v/>
          </cell>
          <cell r="BQ389" t="str">
            <v/>
          </cell>
          <cell r="BR389" t="str">
            <v/>
          </cell>
          <cell r="BS389" t="str">
            <v/>
          </cell>
          <cell r="BT389" t="str">
            <v/>
          </cell>
          <cell r="BU389" t="str">
            <v/>
          </cell>
          <cell r="BV389" t="str">
            <v/>
          </cell>
          <cell r="BW389" t="str">
            <v/>
          </cell>
          <cell r="BX389" t="str">
            <v>A0030020</v>
          </cell>
          <cell r="BY389">
            <v>22.22</v>
          </cell>
          <cell r="BZ389" t="str">
            <v>A0040010</v>
          </cell>
          <cell r="CA389">
            <v>22.22</v>
          </cell>
          <cell r="CB389" t="str">
            <v>A0080010</v>
          </cell>
          <cell r="CC389">
            <v>22.22</v>
          </cell>
          <cell r="CD389" t="str">
            <v/>
          </cell>
          <cell r="CE389" t="str">
            <v/>
          </cell>
          <cell r="CF389" t="str">
            <v/>
          </cell>
          <cell r="CG389" t="str">
            <v/>
          </cell>
          <cell r="CH389" t="str">
            <v/>
          </cell>
          <cell r="CI389" t="str">
            <v/>
          </cell>
          <cell r="CJ389" t="str">
            <v/>
          </cell>
          <cell r="CK389" t="str">
            <v/>
          </cell>
          <cell r="CL389" t="str">
            <v/>
          </cell>
          <cell r="CM389" t="str">
            <v/>
          </cell>
          <cell r="CN389" t="str">
            <v/>
          </cell>
          <cell r="CO389" t="str">
            <v/>
          </cell>
          <cell r="CP389" t="str">
            <v/>
          </cell>
          <cell r="CQ389" t="str">
            <v/>
          </cell>
          <cell r="CR389" t="str">
            <v/>
          </cell>
          <cell r="CS389" t="str">
            <v>Nota 1: Este solo es un Análisis de Precios Unitario de referencia. De ser necesario, se debe ajustar a las particularidades de cada proyecto.
Nota 2: Cuando se trate de Análisis de precios unitarios correspondientes a ítems de la propuesta económica apro</v>
          </cell>
          <cell r="CT389" t="str">
            <v>B</v>
          </cell>
        </row>
        <row r="390">
          <cell r="C390" t="str">
            <v>687,4</v>
          </cell>
          <cell r="D390" t="str">
            <v>m2</v>
          </cell>
          <cell r="E390" t="str">
            <v>MANTOS DE CONTROL DE EROSIÓN
(Análisis aplicado para la estabilización de taludes y superficies expuestas a procesos erosivos mediante un sistema geosintético permanente. Incluye el suministro, instalación y anclaje de manto tipo TRM (Turf Reinforcement M</v>
          </cell>
          <cell r="F390" t="str">
            <v>HERMENINV</v>
          </cell>
          <cell r="G390">
            <v>0.05</v>
          </cell>
          <cell r="H390" t="str">
            <v/>
          </cell>
          <cell r="I390" t="str">
            <v/>
          </cell>
          <cell r="J390" t="str">
            <v/>
          </cell>
          <cell r="K390" t="str">
            <v/>
          </cell>
          <cell r="L390" t="str">
            <v/>
          </cell>
          <cell r="M390" t="str">
            <v/>
          </cell>
          <cell r="N390" t="str">
            <v/>
          </cell>
          <cell r="O390" t="str">
            <v/>
          </cell>
          <cell r="P390" t="str">
            <v/>
          </cell>
          <cell r="Q390" t="str">
            <v/>
          </cell>
          <cell r="R390" t="str">
            <v/>
          </cell>
          <cell r="S390" t="str">
            <v/>
          </cell>
          <cell r="T390" t="str">
            <v/>
          </cell>
          <cell r="U390" t="str">
            <v/>
          </cell>
          <cell r="V390" t="str">
            <v/>
          </cell>
          <cell r="W390" t="str">
            <v/>
          </cell>
          <cell r="X390" t="str">
            <v/>
          </cell>
          <cell r="Y390" t="str">
            <v/>
          </cell>
          <cell r="Z390" t="str">
            <v/>
          </cell>
          <cell r="AA390" t="str">
            <v/>
          </cell>
          <cell r="AB390" t="str">
            <v/>
          </cell>
          <cell r="AC390" t="str">
            <v/>
          </cell>
          <cell r="AD390" t="str">
            <v/>
          </cell>
          <cell r="AE390" t="str">
            <v/>
          </cell>
          <cell r="AF390" t="str">
            <v/>
          </cell>
          <cell r="AG390" t="str">
            <v/>
          </cell>
          <cell r="AH390" t="str">
            <v>B0033220</v>
          </cell>
          <cell r="AI390">
            <v>1.075</v>
          </cell>
          <cell r="AJ390" t="str">
            <v>B0033273</v>
          </cell>
          <cell r="AK390">
            <v>3</v>
          </cell>
          <cell r="AL390" t="str">
            <v>B0010030</v>
          </cell>
          <cell r="AM390">
            <v>1</v>
          </cell>
          <cell r="AN390" t="str">
            <v/>
          </cell>
          <cell r="AO390" t="str">
            <v/>
          </cell>
          <cell r="AP390" t="str">
            <v/>
          </cell>
          <cell r="AQ390" t="str">
            <v/>
          </cell>
          <cell r="AR390" t="str">
            <v/>
          </cell>
          <cell r="AS390" t="str">
            <v/>
          </cell>
          <cell r="AT390" t="str">
            <v/>
          </cell>
          <cell r="AU390" t="str">
            <v/>
          </cell>
          <cell r="AV390" t="str">
            <v/>
          </cell>
          <cell r="AW390" t="str">
            <v/>
          </cell>
          <cell r="AX390" t="str">
            <v/>
          </cell>
          <cell r="AY390" t="str">
            <v/>
          </cell>
          <cell r="AZ390" t="str">
            <v/>
          </cell>
          <cell r="BA390" t="str">
            <v/>
          </cell>
          <cell r="BB390" t="str">
            <v/>
          </cell>
          <cell r="BC390" t="str">
            <v/>
          </cell>
          <cell r="BD390" t="str">
            <v/>
          </cell>
          <cell r="BE390" t="str">
            <v/>
          </cell>
          <cell r="BF390" t="str">
            <v/>
          </cell>
          <cell r="BG390" t="str">
            <v/>
          </cell>
          <cell r="BH390" t="str">
            <v/>
          </cell>
          <cell r="BI390" t="str">
            <v/>
          </cell>
          <cell r="BJ390" t="str">
            <v/>
          </cell>
          <cell r="BK390" t="str">
            <v/>
          </cell>
          <cell r="BL390"/>
          <cell r="BM390"/>
          <cell r="BN390" t="str">
            <v/>
          </cell>
          <cell r="BO390" t="str">
            <v/>
          </cell>
          <cell r="BP390" t="str">
            <v/>
          </cell>
          <cell r="BQ390" t="str">
            <v/>
          </cell>
          <cell r="BR390" t="str">
            <v/>
          </cell>
          <cell r="BS390" t="str">
            <v/>
          </cell>
          <cell r="BT390" t="str">
            <v/>
          </cell>
          <cell r="BU390" t="str">
            <v/>
          </cell>
          <cell r="BV390" t="str">
            <v/>
          </cell>
          <cell r="BW390" t="str">
            <v/>
          </cell>
          <cell r="BX390" t="str">
            <v>A0030020</v>
          </cell>
          <cell r="BY390">
            <v>100</v>
          </cell>
          <cell r="BZ390" t="str">
            <v>A0040010</v>
          </cell>
          <cell r="CA390">
            <v>100</v>
          </cell>
          <cell r="CB390" t="str">
            <v/>
          </cell>
          <cell r="CC390" t="str">
            <v/>
          </cell>
          <cell r="CD390" t="str">
            <v/>
          </cell>
          <cell r="CE390" t="str">
            <v/>
          </cell>
          <cell r="CF390" t="str">
            <v/>
          </cell>
          <cell r="CG390" t="str">
            <v/>
          </cell>
          <cell r="CH390" t="str">
            <v/>
          </cell>
          <cell r="CI390" t="str">
            <v/>
          </cell>
          <cell r="CJ390" t="str">
            <v/>
          </cell>
          <cell r="CK390" t="str">
            <v/>
          </cell>
          <cell r="CL390" t="str">
            <v/>
          </cell>
          <cell r="CM390" t="str">
            <v/>
          </cell>
          <cell r="CN390" t="str">
            <v/>
          </cell>
          <cell r="CO390" t="str">
            <v/>
          </cell>
          <cell r="CP390" t="str">
            <v/>
          </cell>
          <cell r="CQ390" t="str">
            <v/>
          </cell>
          <cell r="CR390" t="str">
            <v/>
          </cell>
          <cell r="CS390" t="str">
            <v>Nota 1: Este solo es un Análisis de Precios Unitario de referencia. De ser necesario, se debe ajustar a las particularidades de cada proyecto.
Nota 2: Cuando se trate de Análisis de precios unitarios correspondientes a ítems de la propuesta económica apro</v>
          </cell>
          <cell r="CT390" t="str">
            <v>C</v>
          </cell>
        </row>
        <row r="391">
          <cell r="C391" t="str">
            <v>690,1,1</v>
          </cell>
          <cell r="D391" t="str">
            <v>m2</v>
          </cell>
          <cell r="E391" t="str">
            <v>IMPERMEABILIZACIÓN DE ESTRUCTURAS LIQUIDO/MEMBRANA/LAMINA
(Analisis aplicado para el Suministro y aplicación de impermeabilizante líquido a base de resinas acrílicas y/o poliuretano, de aplicación manual, sobre superficies de concreto estructural)</v>
          </cell>
          <cell r="F391" t="str">
            <v>HERMENINV</v>
          </cell>
          <cell r="G391">
            <v>0.05</v>
          </cell>
          <cell r="H391" t="str">
            <v/>
          </cell>
          <cell r="I391" t="str">
            <v/>
          </cell>
          <cell r="J391" t="str">
            <v/>
          </cell>
          <cell r="K391" t="str">
            <v/>
          </cell>
          <cell r="L391" t="str">
            <v/>
          </cell>
          <cell r="M391" t="str">
            <v/>
          </cell>
          <cell r="N391" t="str">
            <v/>
          </cell>
          <cell r="O391" t="str">
            <v/>
          </cell>
          <cell r="P391" t="str">
            <v/>
          </cell>
          <cell r="Q391" t="str">
            <v/>
          </cell>
          <cell r="R391" t="str">
            <v/>
          </cell>
          <cell r="S391" t="str">
            <v/>
          </cell>
          <cell r="T391" t="str">
            <v/>
          </cell>
          <cell r="U391" t="str">
            <v/>
          </cell>
          <cell r="V391" t="str">
            <v/>
          </cell>
          <cell r="W391" t="str">
            <v/>
          </cell>
          <cell r="X391" t="str">
            <v/>
          </cell>
          <cell r="Y391" t="str">
            <v/>
          </cell>
          <cell r="Z391" t="str">
            <v/>
          </cell>
          <cell r="AA391" t="str">
            <v/>
          </cell>
          <cell r="AB391" t="str">
            <v/>
          </cell>
          <cell r="AC391" t="str">
            <v/>
          </cell>
          <cell r="AD391" t="str">
            <v/>
          </cell>
          <cell r="AE391" t="str">
            <v/>
          </cell>
          <cell r="AF391" t="str">
            <v/>
          </cell>
          <cell r="AG391" t="str">
            <v/>
          </cell>
          <cell r="AH391" t="str">
            <v>B0014192</v>
          </cell>
          <cell r="AI391">
            <v>0.17499999999999999</v>
          </cell>
          <cell r="AJ391" t="str">
            <v/>
          </cell>
          <cell r="AK391" t="str">
            <v/>
          </cell>
          <cell r="AL391" t="str">
            <v/>
          </cell>
          <cell r="AM391" t="str">
            <v/>
          </cell>
          <cell r="AN391" t="str">
            <v/>
          </cell>
          <cell r="AO391" t="str">
            <v/>
          </cell>
          <cell r="AP391" t="str">
            <v/>
          </cell>
          <cell r="AQ391" t="str">
            <v/>
          </cell>
          <cell r="AR391" t="str">
            <v/>
          </cell>
          <cell r="AS391" t="str">
            <v/>
          </cell>
          <cell r="AT391" t="str">
            <v/>
          </cell>
          <cell r="AU391" t="str">
            <v/>
          </cell>
          <cell r="AV391" t="str">
            <v/>
          </cell>
          <cell r="AW391" t="str">
            <v/>
          </cell>
          <cell r="AX391" t="str">
            <v/>
          </cell>
          <cell r="AY391" t="str">
            <v/>
          </cell>
          <cell r="AZ391" t="str">
            <v/>
          </cell>
          <cell r="BA391" t="str">
            <v/>
          </cell>
          <cell r="BB391" t="str">
            <v/>
          </cell>
          <cell r="BC391" t="str">
            <v/>
          </cell>
          <cell r="BD391" t="str">
            <v/>
          </cell>
          <cell r="BE391" t="str">
            <v/>
          </cell>
          <cell r="BF391" t="str">
            <v/>
          </cell>
          <cell r="BG391" t="str">
            <v/>
          </cell>
          <cell r="BH391" t="str">
            <v/>
          </cell>
          <cell r="BI391" t="str">
            <v/>
          </cell>
          <cell r="BJ391" t="str">
            <v/>
          </cell>
          <cell r="BK391" t="str">
            <v/>
          </cell>
          <cell r="BL391"/>
          <cell r="BM391"/>
          <cell r="BN391" t="str">
            <v/>
          </cell>
          <cell r="BO391" t="str">
            <v/>
          </cell>
          <cell r="BP391" t="str">
            <v/>
          </cell>
          <cell r="BQ391" t="str">
            <v/>
          </cell>
          <cell r="BR391" t="str">
            <v/>
          </cell>
          <cell r="BS391" t="str">
            <v/>
          </cell>
          <cell r="BT391" t="str">
            <v/>
          </cell>
          <cell r="BU391" t="str">
            <v/>
          </cell>
          <cell r="BV391" t="str">
            <v/>
          </cell>
          <cell r="BW391" t="str">
            <v/>
          </cell>
          <cell r="BX391" t="str">
            <v>A0040010</v>
          </cell>
          <cell r="BY391">
            <v>20</v>
          </cell>
          <cell r="BZ391" t="str">
            <v>A0030010</v>
          </cell>
          <cell r="CA391">
            <v>20</v>
          </cell>
          <cell r="CB391" t="str">
            <v/>
          </cell>
          <cell r="CC391" t="str">
            <v/>
          </cell>
          <cell r="CD391" t="str">
            <v/>
          </cell>
          <cell r="CE391" t="str">
            <v/>
          </cell>
          <cell r="CF391" t="str">
            <v/>
          </cell>
          <cell r="CG391" t="str">
            <v/>
          </cell>
          <cell r="CH391" t="str">
            <v/>
          </cell>
          <cell r="CI391" t="str">
            <v/>
          </cell>
          <cell r="CJ391" t="str">
            <v/>
          </cell>
          <cell r="CK391" t="str">
            <v/>
          </cell>
          <cell r="CL391" t="str">
            <v/>
          </cell>
          <cell r="CM391" t="str">
            <v/>
          </cell>
          <cell r="CN391" t="str">
            <v/>
          </cell>
          <cell r="CO391" t="str">
            <v/>
          </cell>
          <cell r="CP391" t="str">
            <v/>
          </cell>
          <cell r="CQ391" t="str">
            <v/>
          </cell>
          <cell r="CR391" t="str">
            <v/>
          </cell>
          <cell r="CS391" t="str">
            <v>Nota 1: Este solo es un Análisis de Precios Unitario de referencia. De ser necesario, se debe ajustar a las particularidades de cada proyecto.
Nota 2: Cuando se trate de Análisis de precios unitarios correspondientes a ítems de la propuesta económica apro</v>
          </cell>
          <cell r="CT391" t="str">
            <v>C</v>
          </cell>
        </row>
        <row r="392">
          <cell r="C392" t="str">
            <v>690,1,2</v>
          </cell>
          <cell r="D392" t="str">
            <v>m2</v>
          </cell>
          <cell r="E392" t="str">
            <v>IMPERMEABILIZACIÓN DE ESTRUCTURAS EN LÁMINAS
(Analisis aplicado para el Suministro y aplicación de impermeabilizante con  láminas impermeabilizantes de concreto con película asfáltica y polímeros de polipropileno, de aplicación manual, sobre superficies d</v>
          </cell>
          <cell r="F392" t="str">
            <v>HERMENINV</v>
          </cell>
          <cell r="G392">
            <v>0.05</v>
          </cell>
          <cell r="H392" t="str">
            <v/>
          </cell>
          <cell r="I392" t="str">
            <v/>
          </cell>
          <cell r="J392" t="str">
            <v/>
          </cell>
          <cell r="K392" t="str">
            <v/>
          </cell>
          <cell r="L392" t="str">
            <v/>
          </cell>
          <cell r="M392" t="str">
            <v/>
          </cell>
          <cell r="N392" t="str">
            <v/>
          </cell>
          <cell r="O392" t="str">
            <v/>
          </cell>
          <cell r="P392" t="str">
            <v/>
          </cell>
          <cell r="Q392" t="str">
            <v/>
          </cell>
          <cell r="R392" t="str">
            <v/>
          </cell>
          <cell r="S392" t="str">
            <v/>
          </cell>
          <cell r="T392" t="str">
            <v/>
          </cell>
          <cell r="U392" t="str">
            <v/>
          </cell>
          <cell r="V392" t="str">
            <v/>
          </cell>
          <cell r="W392" t="str">
            <v/>
          </cell>
          <cell r="X392" t="str">
            <v/>
          </cell>
          <cell r="Y392" t="str">
            <v/>
          </cell>
          <cell r="Z392" t="str">
            <v/>
          </cell>
          <cell r="AA392" t="str">
            <v/>
          </cell>
          <cell r="AB392" t="str">
            <v/>
          </cell>
          <cell r="AC392" t="str">
            <v/>
          </cell>
          <cell r="AD392" t="str">
            <v/>
          </cell>
          <cell r="AE392" t="str">
            <v/>
          </cell>
          <cell r="AF392" t="str">
            <v/>
          </cell>
          <cell r="AG392" t="str">
            <v/>
          </cell>
          <cell r="AH392" t="str">
            <v>B0014190</v>
          </cell>
          <cell r="AI392">
            <v>0.3</v>
          </cell>
          <cell r="AJ392" t="str">
            <v>B0014200</v>
          </cell>
          <cell r="AK392">
            <v>1.05</v>
          </cell>
          <cell r="AL392" t="str">
            <v/>
          </cell>
          <cell r="AM392" t="str">
            <v/>
          </cell>
          <cell r="AN392" t="str">
            <v/>
          </cell>
          <cell r="AO392" t="str">
            <v/>
          </cell>
          <cell r="AP392" t="str">
            <v/>
          </cell>
          <cell r="AQ392" t="str">
            <v/>
          </cell>
          <cell r="AR392" t="str">
            <v/>
          </cell>
          <cell r="AS392" t="str">
            <v/>
          </cell>
          <cell r="AT392" t="str">
            <v/>
          </cell>
          <cell r="AU392" t="str">
            <v/>
          </cell>
          <cell r="AV392" t="str">
            <v/>
          </cell>
          <cell r="AW392" t="str">
            <v/>
          </cell>
          <cell r="AX392" t="str">
            <v/>
          </cell>
          <cell r="AY392" t="str">
            <v/>
          </cell>
          <cell r="AZ392" t="str">
            <v/>
          </cell>
          <cell r="BA392" t="str">
            <v/>
          </cell>
          <cell r="BB392" t="str">
            <v/>
          </cell>
          <cell r="BC392" t="str">
            <v/>
          </cell>
          <cell r="BD392" t="str">
            <v/>
          </cell>
          <cell r="BE392" t="str">
            <v/>
          </cell>
          <cell r="BF392" t="str">
            <v/>
          </cell>
          <cell r="BG392" t="str">
            <v/>
          </cell>
          <cell r="BH392" t="str">
            <v/>
          </cell>
          <cell r="BI392" t="str">
            <v/>
          </cell>
          <cell r="BJ392" t="str">
            <v/>
          </cell>
          <cell r="BK392" t="str">
            <v/>
          </cell>
          <cell r="BL392"/>
          <cell r="BM392"/>
          <cell r="BN392" t="str">
            <v/>
          </cell>
          <cell r="BO392" t="str">
            <v/>
          </cell>
          <cell r="BP392" t="str">
            <v/>
          </cell>
          <cell r="BQ392" t="str">
            <v/>
          </cell>
          <cell r="BR392" t="str">
            <v/>
          </cell>
          <cell r="BS392" t="str">
            <v/>
          </cell>
          <cell r="BT392" t="str">
            <v/>
          </cell>
          <cell r="BU392" t="str">
            <v/>
          </cell>
          <cell r="BV392" t="str">
            <v/>
          </cell>
          <cell r="BW392" t="str">
            <v/>
          </cell>
          <cell r="BX392" t="str">
            <v>A0040010</v>
          </cell>
          <cell r="BY392">
            <v>20</v>
          </cell>
          <cell r="BZ392" t="str">
            <v>A0030020</v>
          </cell>
          <cell r="CA392">
            <v>20</v>
          </cell>
          <cell r="CB392" t="str">
            <v/>
          </cell>
          <cell r="CC392" t="str">
            <v/>
          </cell>
          <cell r="CD392" t="str">
            <v/>
          </cell>
          <cell r="CE392" t="str">
            <v/>
          </cell>
          <cell r="CF392" t="str">
            <v/>
          </cell>
          <cell r="CG392" t="str">
            <v/>
          </cell>
          <cell r="CH392" t="str">
            <v/>
          </cell>
          <cell r="CI392" t="str">
            <v/>
          </cell>
          <cell r="CJ392" t="str">
            <v/>
          </cell>
          <cell r="CK392" t="str">
            <v/>
          </cell>
          <cell r="CL392" t="str">
            <v/>
          </cell>
          <cell r="CM392" t="str">
            <v/>
          </cell>
          <cell r="CN392" t="str">
            <v/>
          </cell>
          <cell r="CO392" t="str">
            <v/>
          </cell>
          <cell r="CP392" t="str">
            <v/>
          </cell>
          <cell r="CQ392" t="str">
            <v/>
          </cell>
          <cell r="CR392" t="str">
            <v/>
          </cell>
          <cell r="CS392" t="str">
            <v>Nota 1: Este solo es un Análisis de Precios Unitario de referencia. De ser necesario, se debe ajustar a las particularidades de cada proyecto.
Nota 2: Cuando se trate de Análisis de precios unitarios correspondientes a ítems de la propuesta económica apro</v>
          </cell>
          <cell r="CT392" t="str">
            <v>C</v>
          </cell>
        </row>
        <row r="393">
          <cell r="C393" t="str">
            <v>690,1,3</v>
          </cell>
          <cell r="D393" t="str">
            <v>m2</v>
          </cell>
          <cell r="E393" t="str">
            <v>IMPERMEABILIZACIÓN DE ESTRUCTURAS EN MEMBRANA
(Analisis aplicado para el Suministro y aplicación de impermeabilizante con
 membrana para concreto  de aplicación manual, sobre superficies de concreto estructural)</v>
          </cell>
          <cell r="F393" t="str">
            <v>HERMENINV</v>
          </cell>
          <cell r="G393">
            <v>0.05</v>
          </cell>
          <cell r="H393" t="str">
            <v/>
          </cell>
          <cell r="I393" t="str">
            <v/>
          </cell>
          <cell r="J393" t="str">
            <v/>
          </cell>
          <cell r="K393" t="str">
            <v/>
          </cell>
          <cell r="L393" t="str">
            <v/>
          </cell>
          <cell r="M393" t="str">
            <v/>
          </cell>
          <cell r="N393" t="str">
            <v/>
          </cell>
          <cell r="O393" t="str">
            <v/>
          </cell>
          <cell r="P393" t="str">
            <v/>
          </cell>
          <cell r="Q393" t="str">
            <v/>
          </cell>
          <cell r="R393" t="str">
            <v/>
          </cell>
          <cell r="S393" t="str">
            <v/>
          </cell>
          <cell r="T393" t="str">
            <v/>
          </cell>
          <cell r="U393" t="str">
            <v/>
          </cell>
          <cell r="V393" t="str">
            <v/>
          </cell>
          <cell r="W393" t="str">
            <v/>
          </cell>
          <cell r="X393" t="str">
            <v/>
          </cell>
          <cell r="Y393" t="str">
            <v/>
          </cell>
          <cell r="Z393" t="str">
            <v/>
          </cell>
          <cell r="AA393" t="str">
            <v/>
          </cell>
          <cell r="AB393" t="str">
            <v/>
          </cell>
          <cell r="AC393" t="str">
            <v/>
          </cell>
          <cell r="AD393" t="str">
            <v/>
          </cell>
          <cell r="AE393" t="str">
            <v/>
          </cell>
          <cell r="AF393" t="str">
            <v/>
          </cell>
          <cell r="AG393" t="str">
            <v/>
          </cell>
          <cell r="AH393" t="str">
            <v>B0014191</v>
          </cell>
          <cell r="AI393">
            <v>1.05</v>
          </cell>
          <cell r="AJ393" t="str">
            <v/>
          </cell>
          <cell r="AK393" t="str">
            <v/>
          </cell>
          <cell r="AL393" t="str">
            <v/>
          </cell>
          <cell r="AM393" t="str">
            <v/>
          </cell>
          <cell r="AN393" t="str">
            <v/>
          </cell>
          <cell r="AO393" t="str">
            <v/>
          </cell>
          <cell r="AP393" t="str">
            <v/>
          </cell>
          <cell r="AQ393" t="str">
            <v/>
          </cell>
          <cell r="AR393" t="str">
            <v/>
          </cell>
          <cell r="AS393" t="str">
            <v/>
          </cell>
          <cell r="AT393" t="str">
            <v/>
          </cell>
          <cell r="AU393" t="str">
            <v/>
          </cell>
          <cell r="AV393" t="str">
            <v/>
          </cell>
          <cell r="AW393" t="str">
            <v/>
          </cell>
          <cell r="AX393" t="str">
            <v/>
          </cell>
          <cell r="AY393" t="str">
            <v/>
          </cell>
          <cell r="AZ393" t="str">
            <v/>
          </cell>
          <cell r="BA393" t="str">
            <v/>
          </cell>
          <cell r="BB393" t="str">
            <v/>
          </cell>
          <cell r="BC393" t="str">
            <v/>
          </cell>
          <cell r="BD393" t="str">
            <v/>
          </cell>
          <cell r="BE393" t="str">
            <v/>
          </cell>
          <cell r="BF393" t="str">
            <v/>
          </cell>
          <cell r="BG393" t="str">
            <v/>
          </cell>
          <cell r="BH393" t="str">
            <v/>
          </cell>
          <cell r="BI393" t="str">
            <v/>
          </cell>
          <cell r="BJ393" t="str">
            <v/>
          </cell>
          <cell r="BK393" t="str">
            <v/>
          </cell>
          <cell r="BL393"/>
          <cell r="BM393"/>
          <cell r="BN393" t="str">
            <v/>
          </cell>
          <cell r="BO393" t="str">
            <v/>
          </cell>
          <cell r="BP393" t="str">
            <v/>
          </cell>
          <cell r="BQ393" t="str">
            <v/>
          </cell>
          <cell r="BR393" t="str">
            <v/>
          </cell>
          <cell r="BS393" t="str">
            <v/>
          </cell>
          <cell r="BT393" t="str">
            <v/>
          </cell>
          <cell r="BU393" t="str">
            <v/>
          </cell>
          <cell r="BV393" t="str">
            <v/>
          </cell>
          <cell r="BW393" t="str">
            <v/>
          </cell>
          <cell r="BX393" t="str">
            <v>A0040010</v>
          </cell>
          <cell r="BY393">
            <v>20</v>
          </cell>
          <cell r="BZ393" t="str">
            <v>A0030010</v>
          </cell>
          <cell r="CA393">
            <v>20</v>
          </cell>
          <cell r="CB393" t="str">
            <v/>
          </cell>
          <cell r="CC393" t="str">
            <v/>
          </cell>
          <cell r="CD393" t="str">
            <v/>
          </cell>
          <cell r="CE393" t="str">
            <v/>
          </cell>
          <cell r="CF393" t="str">
            <v/>
          </cell>
          <cell r="CG393" t="str">
            <v/>
          </cell>
          <cell r="CH393" t="str">
            <v/>
          </cell>
          <cell r="CI393" t="str">
            <v/>
          </cell>
          <cell r="CJ393" t="str">
            <v/>
          </cell>
          <cell r="CK393" t="str">
            <v/>
          </cell>
          <cell r="CL393" t="str">
            <v/>
          </cell>
          <cell r="CM393" t="str">
            <v/>
          </cell>
          <cell r="CN393" t="str">
            <v/>
          </cell>
          <cell r="CO393" t="str">
            <v/>
          </cell>
          <cell r="CP393" t="str">
            <v/>
          </cell>
          <cell r="CQ393" t="str">
            <v/>
          </cell>
          <cell r="CR393" t="str">
            <v/>
          </cell>
          <cell r="CS393" t="str">
            <v>Nota 1: Este solo es un Análisis de Precios Unitario de referencia. De ser necesario, se debe ajustar a las particularidades de cada proyecto.
Nota 2: Cuando se trate de Análisis de precios unitarios correspondientes a ítems de la propuesta económica apro</v>
          </cell>
          <cell r="CT393" t="str">
            <v>C</v>
          </cell>
        </row>
        <row r="394">
          <cell r="C394" t="str">
            <v>700,1</v>
          </cell>
          <cell r="D394" t="str">
            <v>m</v>
          </cell>
          <cell r="E394" t="str">
            <v>LÍNEA DE DEMARCACIÓN CON PINTURA EN FRÍO</v>
          </cell>
          <cell r="F394" t="str">
            <v>HERMENINV</v>
          </cell>
          <cell r="G394">
            <v>0.05</v>
          </cell>
          <cell r="H394" t="str">
            <v>C0010120</v>
          </cell>
          <cell r="I394">
            <v>5.9092923622396218E-4</v>
          </cell>
          <cell r="J394" t="str">
            <v>C0010920</v>
          </cell>
          <cell r="K394">
            <v>5.9092923622396218E-4</v>
          </cell>
          <cell r="L394" t="str">
            <v/>
          </cell>
          <cell r="M394" t="str">
            <v/>
          </cell>
          <cell r="N394" t="str">
            <v/>
          </cell>
          <cell r="O394" t="str">
            <v/>
          </cell>
          <cell r="P394" t="str">
            <v/>
          </cell>
          <cell r="Q394" t="str">
            <v/>
          </cell>
          <cell r="R394" t="str">
            <v/>
          </cell>
          <cell r="S394" t="str">
            <v/>
          </cell>
          <cell r="T394" t="str">
            <v/>
          </cell>
          <cell r="U394" t="str">
            <v/>
          </cell>
          <cell r="V394" t="str">
            <v/>
          </cell>
          <cell r="W394" t="str">
            <v/>
          </cell>
          <cell r="X394" t="str">
            <v/>
          </cell>
          <cell r="Y394" t="str">
            <v/>
          </cell>
          <cell r="Z394" t="str">
            <v/>
          </cell>
          <cell r="AA394" t="str">
            <v/>
          </cell>
          <cell r="AB394" t="str">
            <v/>
          </cell>
          <cell r="AC394" t="str">
            <v/>
          </cell>
          <cell r="AD394" t="str">
            <v/>
          </cell>
          <cell r="AE394" t="str">
            <v/>
          </cell>
          <cell r="AF394" t="str">
            <v/>
          </cell>
          <cell r="AG394" t="str">
            <v/>
          </cell>
          <cell r="AH394" t="str">
            <v>B0013940</v>
          </cell>
          <cell r="AI394">
            <v>5.3199999999999997E-2</v>
          </cell>
          <cell r="AJ394" t="str">
            <v>B0014740</v>
          </cell>
          <cell r="AK394">
            <v>1.2999999999999999E-2</v>
          </cell>
          <cell r="AL394" t="str">
            <v>B014002</v>
          </cell>
          <cell r="AM394">
            <v>4.2999999999999999E-4</v>
          </cell>
          <cell r="AN394" t="str">
            <v/>
          </cell>
          <cell r="AO394" t="str">
            <v/>
          </cell>
          <cell r="AP394" t="str">
            <v/>
          </cell>
          <cell r="AQ394" t="str">
            <v/>
          </cell>
          <cell r="AR394" t="str">
            <v/>
          </cell>
          <cell r="AS394" t="str">
            <v/>
          </cell>
          <cell r="AT394" t="str">
            <v/>
          </cell>
          <cell r="AU394" t="str">
            <v/>
          </cell>
          <cell r="AV394" t="str">
            <v/>
          </cell>
          <cell r="AW394" t="str">
            <v/>
          </cell>
          <cell r="AX394" t="str">
            <v/>
          </cell>
          <cell r="AY394" t="str">
            <v/>
          </cell>
          <cell r="AZ394" t="str">
            <v/>
          </cell>
          <cell r="BA394" t="str">
            <v/>
          </cell>
          <cell r="BB394" t="str">
            <v/>
          </cell>
          <cell r="BC394" t="str">
            <v/>
          </cell>
          <cell r="BD394" t="str">
            <v/>
          </cell>
          <cell r="BE394" t="str">
            <v/>
          </cell>
          <cell r="BF394" t="str">
            <v/>
          </cell>
          <cell r="BG394" t="str">
            <v/>
          </cell>
          <cell r="BH394" t="str">
            <v/>
          </cell>
          <cell r="BI394" t="str">
            <v/>
          </cell>
          <cell r="BJ394" t="str">
            <v/>
          </cell>
          <cell r="BK394" t="str">
            <v/>
          </cell>
          <cell r="BL394"/>
          <cell r="BM394"/>
          <cell r="BN394" t="str">
            <v/>
          </cell>
          <cell r="BO394" t="str">
            <v/>
          </cell>
          <cell r="BP394" t="str">
            <v/>
          </cell>
          <cell r="BQ394" t="str">
            <v/>
          </cell>
          <cell r="BR394" t="str">
            <v/>
          </cell>
          <cell r="BS394" t="str">
            <v/>
          </cell>
          <cell r="BT394" t="str">
            <v/>
          </cell>
          <cell r="BU394" t="str">
            <v/>
          </cell>
          <cell r="BV394" t="str">
            <v/>
          </cell>
          <cell r="BW394" t="str">
            <v/>
          </cell>
          <cell r="BX394" t="str">
            <v>A0030030</v>
          </cell>
          <cell r="BY394">
            <v>13538</v>
          </cell>
          <cell r="BZ394" t="str">
            <v>A0040010</v>
          </cell>
          <cell r="CA394">
            <v>13538</v>
          </cell>
          <cell r="CB394" t="str">
            <v/>
          </cell>
          <cell r="CC394" t="str">
            <v/>
          </cell>
          <cell r="CD394" t="str">
            <v/>
          </cell>
          <cell r="CE394" t="str">
            <v/>
          </cell>
          <cell r="CF394" t="str">
            <v/>
          </cell>
          <cell r="CG394" t="str">
            <v/>
          </cell>
          <cell r="CH394" t="str">
            <v/>
          </cell>
          <cell r="CI394" t="str">
            <v/>
          </cell>
          <cell r="CJ394" t="str">
            <v/>
          </cell>
          <cell r="CK394" t="str">
            <v/>
          </cell>
          <cell r="CL394" t="str">
            <v/>
          </cell>
          <cell r="CM394" t="str">
            <v/>
          </cell>
          <cell r="CN394" t="str">
            <v/>
          </cell>
          <cell r="CO394" t="str">
            <v/>
          </cell>
          <cell r="CP394" t="str">
            <v/>
          </cell>
          <cell r="CQ394" t="str">
            <v/>
          </cell>
          <cell r="CR394" t="str">
            <v/>
          </cell>
          <cell r="CS394" t="str">
            <v>Nota 1: Este solo es un Análisis de Precios Unitario de referencia. De ser necesario, se debe ajustar a las particularidades de cada proyecto.
Nota 2: Cuando se trate de Análisis de precios unitarios correspondientes a ítems de la propuesta económica apro</v>
          </cell>
          <cell r="CT394" t="str">
            <v>A</v>
          </cell>
        </row>
        <row r="395">
          <cell r="C395" t="str">
            <v>700,2</v>
          </cell>
          <cell r="D395" t="str">
            <v>m</v>
          </cell>
          <cell r="E395" t="str">
            <v>LÍNEA DE DEMARCACIÓN CON RESINA TERMOPLÁSTICA</v>
          </cell>
          <cell r="F395" t="str">
            <v>HERMENINV</v>
          </cell>
          <cell r="G395">
            <v>0.01</v>
          </cell>
          <cell r="H395" t="str">
            <v>C0010120</v>
          </cell>
          <cell r="I395">
            <v>8.3333333333333339E-4</v>
          </cell>
          <cell r="J395" t="str">
            <v>C0010351</v>
          </cell>
          <cell r="K395">
            <v>8.3333333333333339E-4</v>
          </cell>
          <cell r="L395" t="str">
            <v/>
          </cell>
          <cell r="M395" t="str">
            <v/>
          </cell>
          <cell r="N395" t="str">
            <v/>
          </cell>
          <cell r="O395" t="str">
            <v/>
          </cell>
          <cell r="P395" t="str">
            <v/>
          </cell>
          <cell r="Q395" t="str">
            <v/>
          </cell>
          <cell r="R395" t="str">
            <v/>
          </cell>
          <cell r="S395" t="str">
            <v/>
          </cell>
          <cell r="T395" t="str">
            <v/>
          </cell>
          <cell r="U395" t="str">
            <v/>
          </cell>
          <cell r="V395" t="str">
            <v/>
          </cell>
          <cell r="W395" t="str">
            <v/>
          </cell>
          <cell r="X395" t="str">
            <v/>
          </cell>
          <cell r="Y395" t="str">
            <v/>
          </cell>
          <cell r="Z395" t="str">
            <v/>
          </cell>
          <cell r="AA395" t="str">
            <v/>
          </cell>
          <cell r="AB395" t="str">
            <v/>
          </cell>
          <cell r="AC395" t="str">
            <v/>
          </cell>
          <cell r="AD395" t="str">
            <v/>
          </cell>
          <cell r="AE395" t="str">
            <v/>
          </cell>
          <cell r="AF395" t="str">
            <v/>
          </cell>
          <cell r="AG395" t="str">
            <v/>
          </cell>
          <cell r="AH395" t="str">
            <v>B0013940</v>
          </cell>
          <cell r="AI395">
            <v>0.108</v>
          </cell>
          <cell r="AJ395" t="str">
            <v>B0014870</v>
          </cell>
          <cell r="AK395">
            <v>7.8E-2</v>
          </cell>
          <cell r="AL395" t="str">
            <v/>
          </cell>
          <cell r="AM395" t="str">
            <v/>
          </cell>
          <cell r="AN395" t="str">
            <v/>
          </cell>
          <cell r="AO395" t="str">
            <v/>
          </cell>
          <cell r="AP395" t="str">
            <v/>
          </cell>
          <cell r="AQ395" t="str">
            <v/>
          </cell>
          <cell r="AR395" t="str">
            <v/>
          </cell>
          <cell r="AS395" t="str">
            <v/>
          </cell>
          <cell r="AT395" t="str">
            <v/>
          </cell>
          <cell r="AU395" t="str">
            <v/>
          </cell>
          <cell r="AV395" t="str">
            <v/>
          </cell>
          <cell r="AW395" t="str">
            <v/>
          </cell>
          <cell r="AX395" t="str">
            <v/>
          </cell>
          <cell r="AY395" t="str">
            <v/>
          </cell>
          <cell r="AZ395" t="str">
            <v/>
          </cell>
          <cell r="BA395" t="str">
            <v/>
          </cell>
          <cell r="BB395" t="str">
            <v/>
          </cell>
          <cell r="BC395" t="str">
            <v/>
          </cell>
          <cell r="BD395" t="str">
            <v/>
          </cell>
          <cell r="BE395" t="str">
            <v/>
          </cell>
          <cell r="BF395" t="str">
            <v/>
          </cell>
          <cell r="BG395" t="str">
            <v/>
          </cell>
          <cell r="BH395" t="str">
            <v/>
          </cell>
          <cell r="BI395" t="str">
            <v/>
          </cell>
          <cell r="BJ395" t="str">
            <v/>
          </cell>
          <cell r="BK395" t="str">
            <v/>
          </cell>
          <cell r="BL395"/>
          <cell r="BM395"/>
          <cell r="BN395" t="str">
            <v/>
          </cell>
          <cell r="BO395" t="str">
            <v/>
          </cell>
          <cell r="BP395" t="str">
            <v/>
          </cell>
          <cell r="BQ395" t="str">
            <v/>
          </cell>
          <cell r="BR395" t="str">
            <v/>
          </cell>
          <cell r="BS395" t="str">
            <v/>
          </cell>
          <cell r="BT395" t="str">
            <v/>
          </cell>
          <cell r="BU395" t="str">
            <v/>
          </cell>
          <cell r="BV395" t="str">
            <v/>
          </cell>
          <cell r="BW395" t="str">
            <v/>
          </cell>
          <cell r="BX395" t="str">
            <v>A0030050</v>
          </cell>
          <cell r="BY395">
            <v>9600</v>
          </cell>
          <cell r="BZ395" t="str">
            <v>A0040010</v>
          </cell>
          <cell r="CA395">
            <v>9600</v>
          </cell>
          <cell r="CB395" t="str">
            <v/>
          </cell>
          <cell r="CC395" t="str">
            <v/>
          </cell>
          <cell r="CD395" t="str">
            <v/>
          </cell>
          <cell r="CE395" t="str">
            <v/>
          </cell>
          <cell r="CF395" t="str">
            <v/>
          </cell>
          <cell r="CG395" t="str">
            <v/>
          </cell>
          <cell r="CH395" t="str">
            <v/>
          </cell>
          <cell r="CI395" t="str">
            <v/>
          </cell>
          <cell r="CJ395" t="str">
            <v/>
          </cell>
          <cell r="CK395" t="str">
            <v/>
          </cell>
          <cell r="CL395" t="str">
            <v/>
          </cell>
          <cell r="CM395" t="str">
            <v/>
          </cell>
          <cell r="CN395" t="str">
            <v/>
          </cell>
          <cell r="CO395" t="str">
            <v/>
          </cell>
          <cell r="CP395" t="str">
            <v/>
          </cell>
          <cell r="CQ395" t="str">
            <v/>
          </cell>
          <cell r="CR395" t="str">
            <v/>
          </cell>
          <cell r="CS395" t="str">
            <v>Nota 1: Este solo es un Análisis de Precios Unitario de referencia. De ser necesario, se debe ajustar a las particularidades de cada proyecto.
Nota 2: Cuando se trate de Análisis de precios unitarios correspondientes a ítems de la propuesta económica apro</v>
          </cell>
          <cell r="CT395" t="str">
            <v>A</v>
          </cell>
        </row>
        <row r="396">
          <cell r="C396" t="str">
            <v>700,3</v>
          </cell>
          <cell r="D396" t="str">
            <v>m2</v>
          </cell>
          <cell r="E396" t="str">
            <v>MARCA VIAL CON PINTURA EN FRÍO</v>
          </cell>
          <cell r="F396" t="str">
            <v>HERMENINV</v>
          </cell>
          <cell r="G396">
            <v>0.05</v>
          </cell>
          <cell r="H396" t="str">
            <v>C0010350</v>
          </cell>
          <cell r="I396">
            <v>0.1</v>
          </cell>
          <cell r="J396" t="str">
            <v>C0010120</v>
          </cell>
          <cell r="K396">
            <v>0.1</v>
          </cell>
          <cell r="L396" t="str">
            <v/>
          </cell>
          <cell r="M396" t="str">
            <v/>
          </cell>
          <cell r="N396" t="str">
            <v/>
          </cell>
          <cell r="O396" t="str">
            <v/>
          </cell>
          <cell r="P396" t="str">
            <v/>
          </cell>
          <cell r="Q396" t="str">
            <v/>
          </cell>
          <cell r="R396" t="str">
            <v/>
          </cell>
          <cell r="S396" t="str">
            <v/>
          </cell>
          <cell r="T396" t="str">
            <v/>
          </cell>
          <cell r="U396" t="str">
            <v/>
          </cell>
          <cell r="V396" t="str">
            <v/>
          </cell>
          <cell r="W396" t="str">
            <v/>
          </cell>
          <cell r="X396" t="str">
            <v/>
          </cell>
          <cell r="Y396" t="str">
            <v/>
          </cell>
          <cell r="Z396" t="str">
            <v/>
          </cell>
          <cell r="AA396" t="str">
            <v/>
          </cell>
          <cell r="AB396" t="str">
            <v/>
          </cell>
          <cell r="AC396" t="str">
            <v/>
          </cell>
          <cell r="AD396" t="str">
            <v/>
          </cell>
          <cell r="AE396" t="str">
            <v/>
          </cell>
          <cell r="AF396" t="str">
            <v/>
          </cell>
          <cell r="AG396" t="str">
            <v/>
          </cell>
          <cell r="AH396" t="str">
            <v>B0013940</v>
          </cell>
          <cell r="AI396">
            <v>0.48039999999999999</v>
          </cell>
          <cell r="AJ396" t="str">
            <v>B014002</v>
          </cell>
          <cell r="AK396">
            <v>6.5199999999999994E-2</v>
          </cell>
          <cell r="AL396" t="str">
            <v>B0014740</v>
          </cell>
          <cell r="AM396">
            <v>0.1293</v>
          </cell>
          <cell r="AN396" t="str">
            <v/>
          </cell>
          <cell r="AO396" t="str">
            <v/>
          </cell>
          <cell r="AP396" t="str">
            <v/>
          </cell>
          <cell r="AQ396" t="str">
            <v/>
          </cell>
          <cell r="AR396" t="str">
            <v/>
          </cell>
          <cell r="AS396" t="str">
            <v/>
          </cell>
          <cell r="AT396" t="str">
            <v/>
          </cell>
          <cell r="AU396" t="str">
            <v/>
          </cell>
          <cell r="AV396" t="str">
            <v/>
          </cell>
          <cell r="AW396" t="str">
            <v/>
          </cell>
          <cell r="AX396" t="str">
            <v/>
          </cell>
          <cell r="AY396" t="str">
            <v/>
          </cell>
          <cell r="AZ396" t="str">
            <v/>
          </cell>
          <cell r="BA396" t="str">
            <v/>
          </cell>
          <cell r="BB396" t="str">
            <v/>
          </cell>
          <cell r="BC396" t="str">
            <v/>
          </cell>
          <cell r="BD396" t="str">
            <v/>
          </cell>
          <cell r="BE396" t="str">
            <v/>
          </cell>
          <cell r="BF396" t="str">
            <v/>
          </cell>
          <cell r="BG396" t="str">
            <v/>
          </cell>
          <cell r="BH396" t="str">
            <v/>
          </cell>
          <cell r="BI396" t="str">
            <v/>
          </cell>
          <cell r="BJ396" t="str">
            <v/>
          </cell>
          <cell r="BK396" t="str">
            <v/>
          </cell>
          <cell r="BL396"/>
          <cell r="BM396"/>
          <cell r="BN396" t="str">
            <v/>
          </cell>
          <cell r="BO396" t="str">
            <v/>
          </cell>
          <cell r="BP396" t="str">
            <v/>
          </cell>
          <cell r="BQ396" t="str">
            <v/>
          </cell>
          <cell r="BR396" t="str">
            <v/>
          </cell>
          <cell r="BS396" t="str">
            <v/>
          </cell>
          <cell r="BT396" t="str">
            <v/>
          </cell>
          <cell r="BU396" t="str">
            <v/>
          </cell>
          <cell r="BV396" t="str">
            <v/>
          </cell>
          <cell r="BW396" t="str">
            <v/>
          </cell>
          <cell r="BX396" t="str">
            <v>A0030030</v>
          </cell>
          <cell r="BY396">
            <v>80</v>
          </cell>
          <cell r="BZ396" t="str">
            <v>A0040010</v>
          </cell>
          <cell r="CA396">
            <v>80</v>
          </cell>
          <cell r="CB396" t="str">
            <v/>
          </cell>
          <cell r="CC396" t="str">
            <v/>
          </cell>
          <cell r="CD396" t="str">
            <v/>
          </cell>
          <cell r="CE396" t="str">
            <v/>
          </cell>
          <cell r="CF396" t="str">
            <v/>
          </cell>
          <cell r="CG396" t="str">
            <v/>
          </cell>
          <cell r="CH396" t="str">
            <v/>
          </cell>
          <cell r="CI396" t="str">
            <v/>
          </cell>
          <cell r="CJ396" t="str">
            <v/>
          </cell>
          <cell r="CK396" t="str">
            <v/>
          </cell>
          <cell r="CL396" t="str">
            <v/>
          </cell>
          <cell r="CM396" t="str">
            <v/>
          </cell>
          <cell r="CN396" t="str">
            <v/>
          </cell>
          <cell r="CO396" t="str">
            <v/>
          </cell>
          <cell r="CP396" t="str">
            <v/>
          </cell>
          <cell r="CQ396" t="str">
            <v/>
          </cell>
          <cell r="CR396" t="str">
            <v/>
          </cell>
          <cell r="CS396" t="str">
            <v>Nota 1: Este solo es un Análisis de Precios Unitario de referencia. De ser necesario, se debe ajustar a las particularidades de cada proyecto.
Nota 2: Cuando se trate de Análisis de precios unitarios correspondientes a ítems de la propuesta económica apro</v>
          </cell>
          <cell r="CT396" t="str">
            <v>B</v>
          </cell>
        </row>
        <row r="397">
          <cell r="C397" t="str">
            <v>700,4</v>
          </cell>
          <cell r="D397" t="str">
            <v>m2</v>
          </cell>
          <cell r="E397" t="str">
            <v>MARCA VIAL CON RESINA TERMOPLÁSTICA</v>
          </cell>
          <cell r="F397" t="str">
            <v>HERMENINV</v>
          </cell>
          <cell r="G397">
            <v>0.01</v>
          </cell>
          <cell r="H397" t="str">
            <v>C0010120</v>
          </cell>
          <cell r="I397">
            <v>0.16666666666666666</v>
          </cell>
          <cell r="J397" t="str">
            <v>C0010961</v>
          </cell>
          <cell r="K397">
            <v>0.16666666666666666</v>
          </cell>
          <cell r="L397" t="str">
            <v/>
          </cell>
          <cell r="M397" t="str">
            <v/>
          </cell>
          <cell r="N397" t="str">
            <v/>
          </cell>
          <cell r="O397" t="str">
            <v/>
          </cell>
          <cell r="P397" t="str">
            <v/>
          </cell>
          <cell r="Q397" t="str">
            <v/>
          </cell>
          <cell r="R397" t="str">
            <v/>
          </cell>
          <cell r="S397" t="str">
            <v/>
          </cell>
          <cell r="T397" t="str">
            <v/>
          </cell>
          <cell r="U397" t="str">
            <v/>
          </cell>
          <cell r="V397" t="str">
            <v/>
          </cell>
          <cell r="W397" t="str">
            <v/>
          </cell>
          <cell r="X397" t="str">
            <v/>
          </cell>
          <cell r="Y397" t="str">
            <v/>
          </cell>
          <cell r="Z397" t="str">
            <v/>
          </cell>
          <cell r="AA397" t="str">
            <v/>
          </cell>
          <cell r="AB397" t="str">
            <v/>
          </cell>
          <cell r="AC397" t="str">
            <v/>
          </cell>
          <cell r="AD397" t="str">
            <v/>
          </cell>
          <cell r="AE397" t="str">
            <v/>
          </cell>
          <cell r="AF397" t="str">
            <v/>
          </cell>
          <cell r="AG397" t="str">
            <v/>
          </cell>
          <cell r="AH397" t="str">
            <v>B0013940</v>
          </cell>
          <cell r="AI397">
            <v>0.9</v>
          </cell>
          <cell r="AJ397" t="str">
            <v>B0014870</v>
          </cell>
          <cell r="AK397">
            <v>0.65</v>
          </cell>
          <cell r="AL397" t="str">
            <v/>
          </cell>
          <cell r="AM397" t="str">
            <v/>
          </cell>
          <cell r="AN397" t="str">
            <v/>
          </cell>
          <cell r="AO397" t="str">
            <v/>
          </cell>
          <cell r="AP397" t="str">
            <v/>
          </cell>
          <cell r="AQ397" t="str">
            <v/>
          </cell>
          <cell r="AR397" t="str">
            <v/>
          </cell>
          <cell r="AS397" t="str">
            <v/>
          </cell>
          <cell r="AT397" t="str">
            <v/>
          </cell>
          <cell r="AU397" t="str">
            <v/>
          </cell>
          <cell r="AV397" t="str">
            <v/>
          </cell>
          <cell r="AW397" t="str">
            <v/>
          </cell>
          <cell r="AX397" t="str">
            <v/>
          </cell>
          <cell r="AY397" t="str">
            <v/>
          </cell>
          <cell r="AZ397" t="str">
            <v/>
          </cell>
          <cell r="BA397" t="str">
            <v/>
          </cell>
          <cell r="BB397" t="str">
            <v/>
          </cell>
          <cell r="BC397" t="str">
            <v/>
          </cell>
          <cell r="BD397" t="str">
            <v/>
          </cell>
          <cell r="BE397" t="str">
            <v/>
          </cell>
          <cell r="BF397" t="str">
            <v/>
          </cell>
          <cell r="BG397" t="str">
            <v/>
          </cell>
          <cell r="BH397" t="str">
            <v/>
          </cell>
          <cell r="BI397" t="str">
            <v/>
          </cell>
          <cell r="BJ397" t="str">
            <v/>
          </cell>
          <cell r="BK397" t="str">
            <v/>
          </cell>
          <cell r="BL397"/>
          <cell r="BM397"/>
          <cell r="BN397" t="str">
            <v/>
          </cell>
          <cell r="BO397" t="str">
            <v/>
          </cell>
          <cell r="BP397" t="str">
            <v/>
          </cell>
          <cell r="BQ397" t="str">
            <v/>
          </cell>
          <cell r="BR397" t="str">
            <v/>
          </cell>
          <cell r="BS397" t="str">
            <v/>
          </cell>
          <cell r="BT397" t="str">
            <v/>
          </cell>
          <cell r="BU397" t="str">
            <v/>
          </cell>
          <cell r="BV397" t="str">
            <v/>
          </cell>
          <cell r="BW397" t="str">
            <v/>
          </cell>
          <cell r="BX397" t="str">
            <v>A0030060</v>
          </cell>
          <cell r="BY397">
            <v>48</v>
          </cell>
          <cell r="BZ397" t="str">
            <v>A0040010</v>
          </cell>
          <cell r="CA397">
            <v>48</v>
          </cell>
          <cell r="CB397" t="str">
            <v/>
          </cell>
          <cell r="CC397" t="str">
            <v/>
          </cell>
          <cell r="CD397" t="str">
            <v/>
          </cell>
          <cell r="CE397" t="str">
            <v/>
          </cell>
          <cell r="CF397" t="str">
            <v/>
          </cell>
          <cell r="CG397" t="str">
            <v/>
          </cell>
          <cell r="CH397" t="str">
            <v/>
          </cell>
          <cell r="CI397" t="str">
            <v/>
          </cell>
          <cell r="CJ397" t="str">
            <v/>
          </cell>
          <cell r="CK397" t="str">
            <v/>
          </cell>
          <cell r="CL397" t="str">
            <v/>
          </cell>
          <cell r="CM397" t="str">
            <v/>
          </cell>
          <cell r="CN397" t="str">
            <v/>
          </cell>
          <cell r="CO397" t="str">
            <v/>
          </cell>
          <cell r="CP397" t="str">
            <v/>
          </cell>
          <cell r="CQ397" t="str">
            <v/>
          </cell>
          <cell r="CR397" t="str">
            <v/>
          </cell>
          <cell r="CS397" t="str">
            <v>Nota 1: Este solo es un Análisis de Precios Unitario de referencia. De ser necesario, se debe ajustar a las particularidades de cada proyecto.
Nota 2: Cuando se trate de Análisis de precios unitarios correspondientes a ítems de la propuesta económica apro</v>
          </cell>
          <cell r="CT397" t="str">
            <v>B</v>
          </cell>
        </row>
        <row r="398">
          <cell r="C398" t="str">
            <v>701,1,1</v>
          </cell>
          <cell r="D398" t="str">
            <v>u</v>
          </cell>
          <cell r="E398" t="str">
            <v>TACHA REFLECTIVA TIPO _______
(Analizado para tacha tipo a con adhesivo bituminoso y/o termoplástico)</v>
          </cell>
          <cell r="F398" t="str">
            <v>HERMENINV</v>
          </cell>
          <cell r="G398">
            <v>0.01</v>
          </cell>
          <cell r="H398" t="str">
            <v>C0010120</v>
          </cell>
          <cell r="I398">
            <v>4.0000000000000001E-3</v>
          </cell>
          <cell r="J398" t="str">
            <v>C0010540</v>
          </cell>
          <cell r="K398">
            <v>4.0000000000000001E-3</v>
          </cell>
          <cell r="L398" t="str">
            <v/>
          </cell>
          <cell r="M398" t="str">
            <v/>
          </cell>
          <cell r="N398" t="str">
            <v/>
          </cell>
          <cell r="O398" t="str">
            <v/>
          </cell>
          <cell r="P398" t="str">
            <v/>
          </cell>
          <cell r="Q398" t="str">
            <v/>
          </cell>
          <cell r="R398" t="str">
            <v/>
          </cell>
          <cell r="S398" t="str">
            <v/>
          </cell>
          <cell r="T398" t="str">
            <v/>
          </cell>
          <cell r="U398" t="str">
            <v/>
          </cell>
          <cell r="V398" t="str">
            <v/>
          </cell>
          <cell r="W398" t="str">
            <v/>
          </cell>
          <cell r="X398" t="str">
            <v/>
          </cell>
          <cell r="Y398" t="str">
            <v/>
          </cell>
          <cell r="Z398" t="str">
            <v/>
          </cell>
          <cell r="AA398" t="str">
            <v/>
          </cell>
          <cell r="AB398" t="str">
            <v/>
          </cell>
          <cell r="AC398" t="str">
            <v/>
          </cell>
          <cell r="AD398" t="str">
            <v/>
          </cell>
          <cell r="AE398" t="str">
            <v/>
          </cell>
          <cell r="AF398" t="str">
            <v/>
          </cell>
          <cell r="AG398" t="str">
            <v/>
          </cell>
          <cell r="AH398" t="str">
            <v>B0014870</v>
          </cell>
          <cell r="AI398">
            <v>3.3300000000000003E-2</v>
          </cell>
          <cell r="AJ398" t="str">
            <v>B0015090</v>
          </cell>
          <cell r="AK398">
            <v>1</v>
          </cell>
          <cell r="AL398" t="str">
            <v/>
          </cell>
          <cell r="AM398" t="str">
            <v/>
          </cell>
          <cell r="AN398" t="str">
            <v/>
          </cell>
          <cell r="AO398" t="str">
            <v/>
          </cell>
          <cell r="AP398" t="str">
            <v/>
          </cell>
          <cell r="AQ398" t="str">
            <v/>
          </cell>
          <cell r="AR398" t="str">
            <v/>
          </cell>
          <cell r="AS398" t="str">
            <v/>
          </cell>
          <cell r="AT398" t="str">
            <v/>
          </cell>
          <cell r="AU398" t="str">
            <v/>
          </cell>
          <cell r="AV398" t="str">
            <v/>
          </cell>
          <cell r="AW398" t="str">
            <v/>
          </cell>
          <cell r="AX398" t="str">
            <v/>
          </cell>
          <cell r="AY398" t="str">
            <v/>
          </cell>
          <cell r="AZ398" t="str">
            <v/>
          </cell>
          <cell r="BA398" t="str">
            <v/>
          </cell>
          <cell r="BB398" t="str">
            <v/>
          </cell>
          <cell r="BC398" t="str">
            <v/>
          </cell>
          <cell r="BD398" t="str">
            <v/>
          </cell>
          <cell r="BE398" t="str">
            <v/>
          </cell>
          <cell r="BF398" t="str">
            <v/>
          </cell>
          <cell r="BG398" t="str">
            <v/>
          </cell>
          <cell r="BH398" t="str">
            <v/>
          </cell>
          <cell r="BI398" t="str">
            <v/>
          </cell>
          <cell r="BJ398" t="str">
            <v/>
          </cell>
          <cell r="BK398" t="str">
            <v/>
          </cell>
          <cell r="BL398"/>
          <cell r="BM398"/>
          <cell r="BN398" t="str">
            <v/>
          </cell>
          <cell r="BO398" t="str">
            <v/>
          </cell>
          <cell r="BP398" t="str">
            <v/>
          </cell>
          <cell r="BQ398" t="str">
            <v/>
          </cell>
          <cell r="BR398" t="str">
            <v/>
          </cell>
          <cell r="BS398" t="str">
            <v/>
          </cell>
          <cell r="BT398" t="str">
            <v/>
          </cell>
          <cell r="BU398" t="str">
            <v/>
          </cell>
          <cell r="BV398" t="str">
            <v/>
          </cell>
          <cell r="BW398" t="str">
            <v/>
          </cell>
          <cell r="BX398" t="str">
            <v>A0030020</v>
          </cell>
          <cell r="BY398">
            <v>2000</v>
          </cell>
          <cell r="BZ398" t="str">
            <v>A0040010</v>
          </cell>
          <cell r="CA398">
            <v>2000</v>
          </cell>
          <cell r="CB398" t="str">
            <v/>
          </cell>
          <cell r="CC398" t="str">
            <v/>
          </cell>
          <cell r="CD398" t="str">
            <v/>
          </cell>
          <cell r="CE398" t="str">
            <v/>
          </cell>
          <cell r="CF398" t="str">
            <v/>
          </cell>
          <cell r="CG398" t="str">
            <v/>
          </cell>
          <cell r="CH398" t="str">
            <v/>
          </cell>
          <cell r="CI398" t="str">
            <v/>
          </cell>
          <cell r="CJ398" t="str">
            <v/>
          </cell>
          <cell r="CK398" t="str">
            <v/>
          </cell>
          <cell r="CL398" t="str">
            <v/>
          </cell>
          <cell r="CM398" t="str">
            <v/>
          </cell>
          <cell r="CN398" t="str">
            <v/>
          </cell>
          <cell r="CO398" t="str">
            <v/>
          </cell>
          <cell r="CP398" t="str">
            <v/>
          </cell>
          <cell r="CQ398" t="str">
            <v/>
          </cell>
          <cell r="CR398" t="str">
            <v/>
          </cell>
          <cell r="CS398" t="str">
            <v>Nota 1: Este solo es un Análisis de Precios Unitario de referencia. De ser necesario, se debe ajustar a las particularidades de cada proyecto.
Nota 2: Cuando se trate de Análisis de precios unitarios correspondientes a ítems de la propuesta económica apro</v>
          </cell>
          <cell r="CT398" t="str">
            <v>B</v>
          </cell>
        </row>
        <row r="399">
          <cell r="C399" t="str">
            <v>701,1,2</v>
          </cell>
          <cell r="D399" t="str">
            <v>u</v>
          </cell>
          <cell r="E399" t="str">
            <v>TACHA REFLECTIVA TIPO _______
(Analizado para tacha tipo a con adhesivo bituminoso y/o termoplástico)</v>
          </cell>
          <cell r="F399" t="str">
            <v>HERMENINV</v>
          </cell>
          <cell r="G399">
            <v>0.01</v>
          </cell>
          <cell r="H399" t="str">
            <v>C0010120</v>
          </cell>
          <cell r="I399">
            <v>8.3333333333333332E-3</v>
          </cell>
          <cell r="J399" t="str">
            <v/>
          </cell>
          <cell r="K399" t="str">
            <v/>
          </cell>
          <cell r="L399" t="str">
            <v/>
          </cell>
          <cell r="M399" t="str">
            <v/>
          </cell>
          <cell r="N399" t="str">
            <v/>
          </cell>
          <cell r="O399" t="str">
            <v/>
          </cell>
          <cell r="P399" t="str">
            <v/>
          </cell>
          <cell r="Q399" t="str">
            <v/>
          </cell>
          <cell r="R399" t="str">
            <v/>
          </cell>
          <cell r="S399" t="str">
            <v/>
          </cell>
          <cell r="T399" t="str">
            <v/>
          </cell>
          <cell r="U399" t="str">
            <v/>
          </cell>
          <cell r="V399" t="str">
            <v/>
          </cell>
          <cell r="W399" t="str">
            <v/>
          </cell>
          <cell r="X399" t="str">
            <v/>
          </cell>
          <cell r="Y399" t="str">
            <v/>
          </cell>
          <cell r="Z399" t="str">
            <v/>
          </cell>
          <cell r="AA399" t="str">
            <v/>
          </cell>
          <cell r="AB399" t="str">
            <v/>
          </cell>
          <cell r="AC399" t="str">
            <v/>
          </cell>
          <cell r="AD399" t="str">
            <v/>
          </cell>
          <cell r="AE399" t="str">
            <v/>
          </cell>
          <cell r="AF399" t="str">
            <v/>
          </cell>
          <cell r="AG399" t="str">
            <v/>
          </cell>
          <cell r="AH399" t="str">
            <v>B0014690</v>
          </cell>
          <cell r="AI399">
            <v>3.3300000000000003E-2</v>
          </cell>
          <cell r="AJ399" t="str">
            <v>B0015090</v>
          </cell>
          <cell r="AK399">
            <v>1</v>
          </cell>
          <cell r="AL399" t="str">
            <v/>
          </cell>
          <cell r="AM399" t="str">
            <v/>
          </cell>
          <cell r="AN399" t="str">
            <v/>
          </cell>
          <cell r="AO399" t="str">
            <v/>
          </cell>
          <cell r="AP399" t="str">
            <v/>
          </cell>
          <cell r="AQ399" t="str">
            <v/>
          </cell>
          <cell r="AR399" t="str">
            <v/>
          </cell>
          <cell r="AS399" t="str">
            <v/>
          </cell>
          <cell r="AT399" t="str">
            <v/>
          </cell>
          <cell r="AU399" t="str">
            <v/>
          </cell>
          <cell r="AV399" t="str">
            <v/>
          </cell>
          <cell r="AW399" t="str">
            <v/>
          </cell>
          <cell r="AX399" t="str">
            <v/>
          </cell>
          <cell r="AY399" t="str">
            <v/>
          </cell>
          <cell r="AZ399" t="str">
            <v/>
          </cell>
          <cell r="BA399" t="str">
            <v/>
          </cell>
          <cell r="BB399" t="str">
            <v/>
          </cell>
          <cell r="BC399" t="str">
            <v/>
          </cell>
          <cell r="BD399" t="str">
            <v/>
          </cell>
          <cell r="BE399" t="str">
            <v/>
          </cell>
          <cell r="BF399" t="str">
            <v/>
          </cell>
          <cell r="BG399" t="str">
            <v/>
          </cell>
          <cell r="BH399" t="str">
            <v/>
          </cell>
          <cell r="BI399" t="str">
            <v/>
          </cell>
          <cell r="BJ399" t="str">
            <v/>
          </cell>
          <cell r="BK399" t="str">
            <v/>
          </cell>
          <cell r="BL399"/>
          <cell r="BM399"/>
          <cell r="BN399" t="str">
            <v/>
          </cell>
          <cell r="BO399" t="str">
            <v/>
          </cell>
          <cell r="BP399" t="str">
            <v/>
          </cell>
          <cell r="BQ399" t="str">
            <v/>
          </cell>
          <cell r="BR399" t="str">
            <v/>
          </cell>
          <cell r="BS399" t="str">
            <v/>
          </cell>
          <cell r="BT399" t="str">
            <v/>
          </cell>
          <cell r="BU399" t="str">
            <v/>
          </cell>
          <cell r="BV399" t="str">
            <v/>
          </cell>
          <cell r="BW399" t="str">
            <v/>
          </cell>
          <cell r="BX399" t="str">
            <v>A0030020</v>
          </cell>
          <cell r="BY399">
            <v>960</v>
          </cell>
          <cell r="BZ399" t="str">
            <v>A0040010</v>
          </cell>
          <cell r="CA399">
            <v>960</v>
          </cell>
          <cell r="CB399" t="str">
            <v/>
          </cell>
          <cell r="CC399" t="str">
            <v/>
          </cell>
          <cell r="CD399" t="str">
            <v/>
          </cell>
          <cell r="CE399" t="str">
            <v/>
          </cell>
          <cell r="CF399" t="str">
            <v/>
          </cell>
          <cell r="CG399" t="str">
            <v/>
          </cell>
          <cell r="CH399" t="str">
            <v/>
          </cell>
          <cell r="CI399" t="str">
            <v/>
          </cell>
          <cell r="CJ399" t="str">
            <v/>
          </cell>
          <cell r="CK399" t="str">
            <v/>
          </cell>
          <cell r="CL399" t="str">
            <v/>
          </cell>
          <cell r="CM399" t="str">
            <v/>
          </cell>
          <cell r="CN399" t="str">
            <v/>
          </cell>
          <cell r="CO399" t="str">
            <v/>
          </cell>
          <cell r="CP399" t="str">
            <v/>
          </cell>
          <cell r="CQ399" t="str">
            <v/>
          </cell>
          <cell r="CR399" t="str">
            <v/>
          </cell>
          <cell r="CS399" t="str">
            <v>Nota 1: Este solo es un Análisis de Precios Unitario de referencia. De ser necesario, se debe ajustar a las particularidades de cada proyecto.
Nota 2: Cuando se trate de Análisis de precios unitarios correspondientes a ítems de la propuesta económica apro</v>
          </cell>
          <cell r="CT399" t="str">
            <v>B</v>
          </cell>
        </row>
        <row r="400">
          <cell r="C400" t="str">
            <v>702,1,1</v>
          </cell>
          <cell r="D400" t="str">
            <v>u</v>
          </cell>
          <cell r="E400" t="str">
            <v>TACHA REFLECTIVA CON ESPIGO TIPO ________ 
(Análisis aplicado para el suministro e instalación de tacha reflectiva plástica con espigo tipo A, de alta resistencia, bidireccional (reflejante en ambos sentidos) y de un solo color (amarillo o blanco, según e</v>
          </cell>
          <cell r="F400" t="str">
            <v>HERMENINV</v>
          </cell>
          <cell r="G400">
            <v>0.01</v>
          </cell>
          <cell r="H400" t="str">
            <v>C0010120</v>
          </cell>
          <cell r="I400">
            <v>0.01</v>
          </cell>
          <cell r="J400" t="str">
            <v>C0010855</v>
          </cell>
          <cell r="K400">
            <v>0.01</v>
          </cell>
          <cell r="L400" t="str">
            <v>C0011086</v>
          </cell>
          <cell r="M400">
            <v>0.01</v>
          </cell>
          <cell r="N400" t="str">
            <v>C0010680</v>
          </cell>
          <cell r="O400">
            <v>0.01</v>
          </cell>
          <cell r="P400" t="str">
            <v/>
          </cell>
          <cell r="Q400" t="str">
            <v/>
          </cell>
          <cell r="R400" t="str">
            <v/>
          </cell>
          <cell r="S400" t="str">
            <v/>
          </cell>
          <cell r="T400" t="str">
            <v/>
          </cell>
          <cell r="U400" t="str">
            <v/>
          </cell>
          <cell r="V400" t="str">
            <v/>
          </cell>
          <cell r="W400" t="str">
            <v/>
          </cell>
          <cell r="X400" t="str">
            <v/>
          </cell>
          <cell r="Y400" t="str">
            <v/>
          </cell>
          <cell r="Z400" t="str">
            <v/>
          </cell>
          <cell r="AA400" t="str">
            <v/>
          </cell>
          <cell r="AB400" t="str">
            <v/>
          </cell>
          <cell r="AC400" t="str">
            <v/>
          </cell>
          <cell r="AD400" t="str">
            <v/>
          </cell>
          <cell r="AE400" t="str">
            <v/>
          </cell>
          <cell r="AF400" t="str">
            <v/>
          </cell>
          <cell r="AG400" t="str">
            <v/>
          </cell>
          <cell r="AH400" t="str">
            <v>B0014690</v>
          </cell>
          <cell r="AI400">
            <v>0.11</v>
          </cell>
          <cell r="AJ400" t="str">
            <v>B0033120</v>
          </cell>
          <cell r="AK400">
            <v>1</v>
          </cell>
          <cell r="AL400" t="str">
            <v/>
          </cell>
          <cell r="AM400" t="str">
            <v/>
          </cell>
          <cell r="AN400" t="str">
            <v/>
          </cell>
          <cell r="AO400" t="str">
            <v/>
          </cell>
          <cell r="AP400" t="str">
            <v/>
          </cell>
          <cell r="AQ400" t="str">
            <v/>
          </cell>
          <cell r="AR400" t="str">
            <v/>
          </cell>
          <cell r="AS400" t="str">
            <v/>
          </cell>
          <cell r="AT400" t="str">
            <v/>
          </cell>
          <cell r="AU400" t="str">
            <v/>
          </cell>
          <cell r="AV400" t="str">
            <v/>
          </cell>
          <cell r="AW400" t="str">
            <v/>
          </cell>
          <cell r="AX400" t="str">
            <v/>
          </cell>
          <cell r="AY400" t="str">
            <v/>
          </cell>
          <cell r="AZ400" t="str">
            <v/>
          </cell>
          <cell r="BA400" t="str">
            <v/>
          </cell>
          <cell r="BB400" t="str">
            <v/>
          </cell>
          <cell r="BC400" t="str">
            <v/>
          </cell>
          <cell r="BD400" t="str">
            <v/>
          </cell>
          <cell r="BE400" t="str">
            <v/>
          </cell>
          <cell r="BF400" t="str">
            <v/>
          </cell>
          <cell r="BG400" t="str">
            <v/>
          </cell>
          <cell r="BH400" t="str">
            <v/>
          </cell>
          <cell r="BI400" t="str">
            <v/>
          </cell>
          <cell r="BJ400" t="str">
            <v/>
          </cell>
          <cell r="BK400" t="str">
            <v/>
          </cell>
          <cell r="BL400"/>
          <cell r="BM400"/>
          <cell r="BN400" t="str">
            <v/>
          </cell>
          <cell r="BO400" t="str">
            <v/>
          </cell>
          <cell r="BP400" t="str">
            <v/>
          </cell>
          <cell r="BQ400" t="str">
            <v/>
          </cell>
          <cell r="BR400" t="str">
            <v/>
          </cell>
          <cell r="BS400" t="str">
            <v/>
          </cell>
          <cell r="BT400" t="str">
            <v/>
          </cell>
          <cell r="BU400" t="str">
            <v/>
          </cell>
          <cell r="BV400" t="str">
            <v/>
          </cell>
          <cell r="BW400" t="str">
            <v/>
          </cell>
          <cell r="BX400" t="str">
            <v>A0030020</v>
          </cell>
          <cell r="BY400">
            <v>800</v>
          </cell>
          <cell r="BZ400" t="str">
            <v>A0040010</v>
          </cell>
          <cell r="CA400">
            <v>800</v>
          </cell>
          <cell r="CB400" t="str">
            <v/>
          </cell>
          <cell r="CC400" t="str">
            <v/>
          </cell>
          <cell r="CD400" t="str">
            <v/>
          </cell>
          <cell r="CE400" t="str">
            <v/>
          </cell>
          <cell r="CF400" t="str">
            <v/>
          </cell>
          <cell r="CG400" t="str">
            <v/>
          </cell>
          <cell r="CH400" t="str">
            <v/>
          </cell>
          <cell r="CI400" t="str">
            <v/>
          </cell>
          <cell r="CJ400" t="str">
            <v/>
          </cell>
          <cell r="CK400" t="str">
            <v/>
          </cell>
          <cell r="CL400" t="str">
            <v/>
          </cell>
          <cell r="CM400" t="str">
            <v/>
          </cell>
          <cell r="CN400" t="str">
            <v/>
          </cell>
          <cell r="CO400" t="str">
            <v/>
          </cell>
          <cell r="CP400" t="str">
            <v/>
          </cell>
          <cell r="CQ400" t="str">
            <v/>
          </cell>
          <cell r="CR400" t="str">
            <v/>
          </cell>
          <cell r="CS400" t="str">
            <v>Nota 1: Este solo es un Análisis de Precios Unitario de referencia. De ser necesario, se debe ajustar a las particularidades de cada proyecto.
Nota 2: Cuando se trate de Análisis de precios unitarios correspondientes a ítems de la propuesta económica apro</v>
          </cell>
          <cell r="CT400" t="str">
            <v>B</v>
          </cell>
        </row>
        <row r="401">
          <cell r="C401" t="str">
            <v>703,1,1</v>
          </cell>
          <cell r="D401" t="str">
            <v>u</v>
          </cell>
          <cell r="E401" t="str">
            <v>TACHA ELECTRÓNICA SOLAR MONOCROMÁTICA AUTÓNOMA 
(Análisis aplicado para suministro e instalación de tacha solar LED unidireccional, monocromática, autónoma con fotocelda y batería integrada, carcasa resistente. Incluye transporte, limpieza, adhesión con r</v>
          </cell>
          <cell r="F401" t="str">
            <v>HERMENINV</v>
          </cell>
          <cell r="G401">
            <v>0.01</v>
          </cell>
          <cell r="H401" t="str">
            <v>C0010120</v>
          </cell>
          <cell r="I401">
            <v>0.02</v>
          </cell>
          <cell r="J401" t="str">
            <v/>
          </cell>
          <cell r="K401" t="str">
            <v/>
          </cell>
          <cell r="L401" t="str">
            <v/>
          </cell>
          <cell r="M401" t="str">
            <v/>
          </cell>
          <cell r="N401" t="str">
            <v/>
          </cell>
          <cell r="O401" t="str">
            <v/>
          </cell>
          <cell r="P401" t="str">
            <v/>
          </cell>
          <cell r="Q401" t="str">
            <v/>
          </cell>
          <cell r="R401" t="str">
            <v/>
          </cell>
          <cell r="S401" t="str">
            <v/>
          </cell>
          <cell r="T401" t="str">
            <v/>
          </cell>
          <cell r="U401" t="str">
            <v/>
          </cell>
          <cell r="V401" t="str">
            <v/>
          </cell>
          <cell r="W401" t="str">
            <v/>
          </cell>
          <cell r="X401" t="str">
            <v/>
          </cell>
          <cell r="Y401" t="str">
            <v/>
          </cell>
          <cell r="Z401" t="str">
            <v/>
          </cell>
          <cell r="AA401" t="str">
            <v/>
          </cell>
          <cell r="AB401" t="str">
            <v/>
          </cell>
          <cell r="AC401" t="str">
            <v/>
          </cell>
          <cell r="AD401" t="str">
            <v/>
          </cell>
          <cell r="AE401" t="str">
            <v/>
          </cell>
          <cell r="AF401" t="str">
            <v/>
          </cell>
          <cell r="AG401" t="str">
            <v/>
          </cell>
          <cell r="AH401" t="str">
            <v>B0014690</v>
          </cell>
          <cell r="AI401">
            <v>3.3000000000000002E-2</v>
          </cell>
          <cell r="AJ401" t="str">
            <v>B0033049</v>
          </cell>
          <cell r="AK401">
            <v>1</v>
          </cell>
          <cell r="AL401" t="str">
            <v/>
          </cell>
          <cell r="AM401" t="str">
            <v/>
          </cell>
          <cell r="AN401" t="str">
            <v/>
          </cell>
          <cell r="AO401" t="str">
            <v/>
          </cell>
          <cell r="AP401" t="str">
            <v/>
          </cell>
          <cell r="AQ401" t="str">
            <v/>
          </cell>
          <cell r="AR401" t="str">
            <v/>
          </cell>
          <cell r="AS401" t="str">
            <v/>
          </cell>
          <cell r="AT401" t="str">
            <v/>
          </cell>
          <cell r="AU401" t="str">
            <v/>
          </cell>
          <cell r="AV401" t="str">
            <v/>
          </cell>
          <cell r="AW401" t="str">
            <v/>
          </cell>
          <cell r="AX401" t="str">
            <v/>
          </cell>
          <cell r="AY401" t="str">
            <v/>
          </cell>
          <cell r="AZ401" t="str">
            <v/>
          </cell>
          <cell r="BA401" t="str">
            <v/>
          </cell>
          <cell r="BB401" t="str">
            <v/>
          </cell>
          <cell r="BC401" t="str">
            <v/>
          </cell>
          <cell r="BD401" t="str">
            <v/>
          </cell>
          <cell r="BE401" t="str">
            <v/>
          </cell>
          <cell r="BF401" t="str">
            <v/>
          </cell>
          <cell r="BG401" t="str">
            <v/>
          </cell>
          <cell r="BH401" t="str">
            <v/>
          </cell>
          <cell r="BI401" t="str">
            <v/>
          </cell>
          <cell r="BJ401" t="str">
            <v/>
          </cell>
          <cell r="BK401" t="str">
            <v/>
          </cell>
          <cell r="BL401"/>
          <cell r="BM401"/>
          <cell r="BN401" t="str">
            <v/>
          </cell>
          <cell r="BO401" t="str">
            <v/>
          </cell>
          <cell r="BP401" t="str">
            <v/>
          </cell>
          <cell r="BQ401" t="str">
            <v/>
          </cell>
          <cell r="BR401" t="str">
            <v/>
          </cell>
          <cell r="BS401" t="str">
            <v/>
          </cell>
          <cell r="BT401" t="str">
            <v/>
          </cell>
          <cell r="BU401" t="str">
            <v/>
          </cell>
          <cell r="BV401" t="str">
            <v/>
          </cell>
          <cell r="BW401" t="str">
            <v/>
          </cell>
          <cell r="BX401" t="str">
            <v>A0030020</v>
          </cell>
          <cell r="BY401">
            <v>400</v>
          </cell>
          <cell r="BZ401" t="str">
            <v>A0040010</v>
          </cell>
          <cell r="CA401">
            <v>400</v>
          </cell>
          <cell r="CB401" t="str">
            <v/>
          </cell>
          <cell r="CC401" t="str">
            <v/>
          </cell>
          <cell r="CD401" t="str">
            <v/>
          </cell>
          <cell r="CE401" t="str">
            <v/>
          </cell>
          <cell r="CF401" t="str">
            <v/>
          </cell>
          <cell r="CG401" t="str">
            <v/>
          </cell>
          <cell r="CH401" t="str">
            <v/>
          </cell>
          <cell r="CI401" t="str">
            <v/>
          </cell>
          <cell r="CJ401" t="str">
            <v/>
          </cell>
          <cell r="CK401" t="str">
            <v/>
          </cell>
          <cell r="CL401" t="str">
            <v/>
          </cell>
          <cell r="CM401" t="str">
            <v/>
          </cell>
          <cell r="CN401" t="str">
            <v/>
          </cell>
          <cell r="CO401" t="str">
            <v/>
          </cell>
          <cell r="CP401" t="str">
            <v/>
          </cell>
          <cell r="CQ401" t="str">
            <v/>
          </cell>
          <cell r="CR401" t="str">
            <v/>
          </cell>
          <cell r="CS401" t="str">
            <v>Nota 1: Este solo es un Análisis de Precios Unitario de referencia. De ser necesario, se debe ajustar a las particularidades de cada proyecto.
Nota 2: Cuando se trate de Análisis de precios unitarios correspondientes a ítems de la propuesta económica apro</v>
          </cell>
          <cell r="CT401" t="str">
            <v>B</v>
          </cell>
        </row>
        <row r="402">
          <cell r="C402" t="str">
            <v>703,1,2</v>
          </cell>
          <cell r="D402" t="str">
            <v>u</v>
          </cell>
          <cell r="E402" t="str">
            <v>TACHA ELECTRÓNICA SOLAR MONOCROMÁTICA AUTÓNOMA
(Análisis aplicado para suministro e instalación de tacha solar LED bidireccional, monocromática, autónoma con fotocelda, batería integrada y carcasa resistente (IP67 o superior). Incluye limpieza, preparació</v>
          </cell>
          <cell r="F402" t="str">
            <v>HERMENINV</v>
          </cell>
          <cell r="G402">
            <v>0.01</v>
          </cell>
          <cell r="H402" t="str">
            <v>C0010120</v>
          </cell>
          <cell r="I402">
            <v>1.6666666666666666E-2</v>
          </cell>
          <cell r="J402" t="str">
            <v/>
          </cell>
          <cell r="K402" t="str">
            <v/>
          </cell>
          <cell r="L402" t="str">
            <v/>
          </cell>
          <cell r="M402" t="str">
            <v/>
          </cell>
          <cell r="N402" t="str">
            <v/>
          </cell>
          <cell r="O402" t="str">
            <v/>
          </cell>
          <cell r="P402" t="str">
            <v/>
          </cell>
          <cell r="Q402" t="str">
            <v/>
          </cell>
          <cell r="R402" t="str">
            <v/>
          </cell>
          <cell r="S402" t="str">
            <v/>
          </cell>
          <cell r="T402" t="str">
            <v/>
          </cell>
          <cell r="U402" t="str">
            <v/>
          </cell>
          <cell r="V402" t="str">
            <v/>
          </cell>
          <cell r="W402" t="str">
            <v/>
          </cell>
          <cell r="X402" t="str">
            <v/>
          </cell>
          <cell r="Y402" t="str">
            <v/>
          </cell>
          <cell r="Z402" t="str">
            <v/>
          </cell>
          <cell r="AA402" t="str">
            <v/>
          </cell>
          <cell r="AB402" t="str">
            <v/>
          </cell>
          <cell r="AC402" t="str">
            <v/>
          </cell>
          <cell r="AD402" t="str">
            <v/>
          </cell>
          <cell r="AE402" t="str">
            <v/>
          </cell>
          <cell r="AF402" t="str">
            <v/>
          </cell>
          <cell r="AG402" t="str">
            <v/>
          </cell>
          <cell r="AH402" t="str">
            <v>B0014690</v>
          </cell>
          <cell r="AI402">
            <v>3.3000000000000002E-2</v>
          </cell>
          <cell r="AJ402" t="str">
            <v>B0033088</v>
          </cell>
          <cell r="AK402">
            <v>1</v>
          </cell>
          <cell r="AL402" t="str">
            <v/>
          </cell>
          <cell r="AM402" t="str">
            <v/>
          </cell>
          <cell r="AN402" t="str">
            <v/>
          </cell>
          <cell r="AO402" t="str">
            <v/>
          </cell>
          <cell r="AP402" t="str">
            <v/>
          </cell>
          <cell r="AQ402" t="str">
            <v/>
          </cell>
          <cell r="AR402" t="str">
            <v/>
          </cell>
          <cell r="AS402" t="str">
            <v/>
          </cell>
          <cell r="AT402" t="str">
            <v/>
          </cell>
          <cell r="AU402" t="str">
            <v/>
          </cell>
          <cell r="AV402" t="str">
            <v/>
          </cell>
          <cell r="AW402" t="str">
            <v/>
          </cell>
          <cell r="AX402" t="str">
            <v/>
          </cell>
          <cell r="AY402" t="str">
            <v/>
          </cell>
          <cell r="AZ402" t="str">
            <v/>
          </cell>
          <cell r="BA402" t="str">
            <v/>
          </cell>
          <cell r="BB402" t="str">
            <v/>
          </cell>
          <cell r="BC402" t="str">
            <v/>
          </cell>
          <cell r="BD402" t="str">
            <v/>
          </cell>
          <cell r="BE402" t="str">
            <v/>
          </cell>
          <cell r="BF402" t="str">
            <v/>
          </cell>
          <cell r="BG402" t="str">
            <v/>
          </cell>
          <cell r="BH402" t="str">
            <v/>
          </cell>
          <cell r="BI402" t="str">
            <v/>
          </cell>
          <cell r="BJ402" t="str">
            <v/>
          </cell>
          <cell r="BK402" t="str">
            <v/>
          </cell>
          <cell r="BL402"/>
          <cell r="BM402"/>
          <cell r="BN402" t="str">
            <v/>
          </cell>
          <cell r="BO402" t="str">
            <v/>
          </cell>
          <cell r="BP402" t="str">
            <v/>
          </cell>
          <cell r="BQ402" t="str">
            <v/>
          </cell>
          <cell r="BR402" t="str">
            <v/>
          </cell>
          <cell r="BS402" t="str">
            <v/>
          </cell>
          <cell r="BT402" t="str">
            <v/>
          </cell>
          <cell r="BU402" t="str">
            <v/>
          </cell>
          <cell r="BV402" t="str">
            <v/>
          </cell>
          <cell r="BW402" t="str">
            <v/>
          </cell>
          <cell r="BX402" t="str">
            <v>A0030020</v>
          </cell>
          <cell r="BY402">
            <v>480</v>
          </cell>
          <cell r="BZ402" t="str">
            <v>A0040010</v>
          </cell>
          <cell r="CA402">
            <v>480</v>
          </cell>
          <cell r="CB402" t="str">
            <v/>
          </cell>
          <cell r="CC402" t="str">
            <v/>
          </cell>
          <cell r="CD402" t="str">
            <v/>
          </cell>
          <cell r="CE402" t="str">
            <v/>
          </cell>
          <cell r="CF402" t="str">
            <v/>
          </cell>
          <cell r="CG402" t="str">
            <v/>
          </cell>
          <cell r="CH402" t="str">
            <v/>
          </cell>
          <cell r="CI402" t="str">
            <v/>
          </cell>
          <cell r="CJ402" t="str">
            <v/>
          </cell>
          <cell r="CK402" t="str">
            <v/>
          </cell>
          <cell r="CL402" t="str">
            <v/>
          </cell>
          <cell r="CM402" t="str">
            <v/>
          </cell>
          <cell r="CN402" t="str">
            <v/>
          </cell>
          <cell r="CO402" t="str">
            <v/>
          </cell>
          <cell r="CP402" t="str">
            <v/>
          </cell>
          <cell r="CQ402" t="str">
            <v/>
          </cell>
          <cell r="CR402" t="str">
            <v/>
          </cell>
          <cell r="CS402" t="str">
            <v>Nota 1: Este solo es un Análisis de Precios Unitario de referencia. De ser necesario, se debe ajustar a las particularidades de cada proyecto.
Nota 2: Cuando se trate de Análisis de precios unitarios correspondientes a ítems de la propuesta económica apro</v>
          </cell>
          <cell r="CT402" t="str">
            <v>B</v>
          </cell>
        </row>
        <row r="403">
          <cell r="C403" t="str">
            <v>703,1,3</v>
          </cell>
          <cell r="D403" t="str">
            <v>u</v>
          </cell>
          <cell r="E403" t="str">
            <v>TACHA ELECTRÓNICA SOLAR MONOCROMÁTICA AUTÓNOMA
(Análisis aplicado para suministro e instalación de tacha solar LED bidireccional, autónoma y bicolor (ej. blanco/ámbar), con fotocelda, batería integrada, carcasa resistente (IP67 o superior) y reflectores d</v>
          </cell>
          <cell r="F403" t="str">
            <v>HERMENINV</v>
          </cell>
          <cell r="G403">
            <v>0.01</v>
          </cell>
          <cell r="H403" t="str">
            <v>C0010120</v>
          </cell>
          <cell r="I403">
            <v>1.6666666666666666E-2</v>
          </cell>
          <cell r="J403" t="str">
            <v/>
          </cell>
          <cell r="K403" t="str">
            <v/>
          </cell>
          <cell r="L403" t="str">
            <v/>
          </cell>
          <cell r="M403" t="str">
            <v/>
          </cell>
          <cell r="N403" t="str">
            <v/>
          </cell>
          <cell r="O403" t="str">
            <v/>
          </cell>
          <cell r="P403" t="str">
            <v/>
          </cell>
          <cell r="Q403" t="str">
            <v/>
          </cell>
          <cell r="R403" t="str">
            <v/>
          </cell>
          <cell r="S403" t="str">
            <v/>
          </cell>
          <cell r="T403" t="str">
            <v/>
          </cell>
          <cell r="U403" t="str">
            <v/>
          </cell>
          <cell r="V403" t="str">
            <v/>
          </cell>
          <cell r="W403" t="str">
            <v/>
          </cell>
          <cell r="X403" t="str">
            <v/>
          </cell>
          <cell r="Y403" t="str">
            <v/>
          </cell>
          <cell r="Z403" t="str">
            <v/>
          </cell>
          <cell r="AA403" t="str">
            <v/>
          </cell>
          <cell r="AB403" t="str">
            <v/>
          </cell>
          <cell r="AC403" t="str">
            <v/>
          </cell>
          <cell r="AD403" t="str">
            <v/>
          </cell>
          <cell r="AE403" t="str">
            <v/>
          </cell>
          <cell r="AF403" t="str">
            <v/>
          </cell>
          <cell r="AG403" t="str">
            <v/>
          </cell>
          <cell r="AH403" t="str">
            <v>B0014690</v>
          </cell>
          <cell r="AI403">
            <v>3.3000000000000002E-2</v>
          </cell>
          <cell r="AJ403" t="str">
            <v>B0033050</v>
          </cell>
          <cell r="AK403">
            <v>1</v>
          </cell>
          <cell r="AL403" t="str">
            <v/>
          </cell>
          <cell r="AM403" t="str">
            <v/>
          </cell>
          <cell r="AN403" t="str">
            <v/>
          </cell>
          <cell r="AO403" t="str">
            <v/>
          </cell>
          <cell r="AP403" t="str">
            <v/>
          </cell>
          <cell r="AQ403" t="str">
            <v/>
          </cell>
          <cell r="AR403" t="str">
            <v/>
          </cell>
          <cell r="AS403" t="str">
            <v/>
          </cell>
          <cell r="AT403" t="str">
            <v/>
          </cell>
          <cell r="AU403" t="str">
            <v/>
          </cell>
          <cell r="AV403" t="str">
            <v/>
          </cell>
          <cell r="AW403" t="str">
            <v/>
          </cell>
          <cell r="AX403" t="str">
            <v/>
          </cell>
          <cell r="AY403" t="str">
            <v/>
          </cell>
          <cell r="AZ403" t="str">
            <v/>
          </cell>
          <cell r="BA403" t="str">
            <v/>
          </cell>
          <cell r="BB403" t="str">
            <v/>
          </cell>
          <cell r="BC403" t="str">
            <v/>
          </cell>
          <cell r="BD403" t="str">
            <v/>
          </cell>
          <cell r="BE403" t="str">
            <v/>
          </cell>
          <cell r="BF403" t="str">
            <v/>
          </cell>
          <cell r="BG403" t="str">
            <v/>
          </cell>
          <cell r="BH403" t="str">
            <v/>
          </cell>
          <cell r="BI403" t="str">
            <v/>
          </cell>
          <cell r="BJ403" t="str">
            <v/>
          </cell>
          <cell r="BK403" t="str">
            <v/>
          </cell>
          <cell r="BL403"/>
          <cell r="BM403"/>
          <cell r="BN403" t="str">
            <v/>
          </cell>
          <cell r="BO403" t="str">
            <v/>
          </cell>
          <cell r="BP403" t="str">
            <v/>
          </cell>
          <cell r="BQ403" t="str">
            <v/>
          </cell>
          <cell r="BR403" t="str">
            <v/>
          </cell>
          <cell r="BS403" t="str">
            <v/>
          </cell>
          <cell r="BT403" t="str">
            <v/>
          </cell>
          <cell r="BU403" t="str">
            <v/>
          </cell>
          <cell r="BV403" t="str">
            <v/>
          </cell>
          <cell r="BW403" t="str">
            <v/>
          </cell>
          <cell r="BX403" t="str">
            <v>A0030020</v>
          </cell>
          <cell r="BY403">
            <v>480</v>
          </cell>
          <cell r="BZ403" t="str">
            <v>A0040010</v>
          </cell>
          <cell r="CA403">
            <v>480</v>
          </cell>
          <cell r="CB403" t="str">
            <v/>
          </cell>
          <cell r="CC403" t="str">
            <v/>
          </cell>
          <cell r="CD403" t="str">
            <v/>
          </cell>
          <cell r="CE403" t="str">
            <v/>
          </cell>
          <cell r="CF403" t="str">
            <v/>
          </cell>
          <cell r="CG403" t="str">
            <v/>
          </cell>
          <cell r="CH403" t="str">
            <v/>
          </cell>
          <cell r="CI403" t="str">
            <v/>
          </cell>
          <cell r="CJ403" t="str">
            <v/>
          </cell>
          <cell r="CK403" t="str">
            <v/>
          </cell>
          <cell r="CL403" t="str">
            <v/>
          </cell>
          <cell r="CM403" t="str">
            <v/>
          </cell>
          <cell r="CN403" t="str">
            <v/>
          </cell>
          <cell r="CO403" t="str">
            <v/>
          </cell>
          <cell r="CP403" t="str">
            <v/>
          </cell>
          <cell r="CQ403" t="str">
            <v/>
          </cell>
          <cell r="CR403" t="str">
            <v>Nota 1: El análisis del dren se fundamentó en un diseño tipo que contempla una sección de 30 cm de ancho, conformada por un relleno de 50 cm de altura con material drenante, sobre el cual se dispone una capa de 15 cm de arena lavada, de acuerdo con lo est</v>
          </cell>
          <cell r="CS403" t="str">
            <v>Nota 1: Este solo es un Análisis de Precios Unitario de referencia. De ser necesario, se debe ajustar a las particularidades de cada proyecto.
Nota 2: Cuando se trate de Análisis de precios unitarios correspondientes a ítems de la propuesta económica apro</v>
          </cell>
          <cell r="CT403" t="str">
            <v>B</v>
          </cell>
        </row>
        <row r="404">
          <cell r="C404" t="str">
            <v>703,2,1</v>
          </cell>
          <cell r="D404" t="str">
            <v>u</v>
          </cell>
          <cell r="E404" t="str">
            <v>TACHA ELECTRÓNICA SOLAR MONOCROMÁTICA SINCRONIZABLE 
(Análisis aplicado para suministro e instalación de tacha solar LED unidireccional, monocromática y sincronizable, con sistema inalámbrico de parpadeo coordinado. Uso en zonas críticas. Incluye limpieza</v>
          </cell>
          <cell r="F404" t="str">
            <v>HERMENINV</v>
          </cell>
          <cell r="G404">
            <v>0.01</v>
          </cell>
          <cell r="H404" t="str">
            <v>C0010120</v>
          </cell>
          <cell r="I404">
            <v>1.6666666666666666E-2</v>
          </cell>
          <cell r="J404" t="str">
            <v/>
          </cell>
          <cell r="K404" t="str">
            <v/>
          </cell>
          <cell r="L404" t="str">
            <v/>
          </cell>
          <cell r="M404" t="str">
            <v/>
          </cell>
          <cell r="N404" t="str">
            <v/>
          </cell>
          <cell r="O404" t="str">
            <v/>
          </cell>
          <cell r="P404" t="str">
            <v/>
          </cell>
          <cell r="Q404" t="str">
            <v/>
          </cell>
          <cell r="R404" t="str">
            <v/>
          </cell>
          <cell r="S404" t="str">
            <v/>
          </cell>
          <cell r="T404" t="str">
            <v/>
          </cell>
          <cell r="U404" t="str">
            <v/>
          </cell>
          <cell r="V404" t="str">
            <v/>
          </cell>
          <cell r="W404" t="str">
            <v/>
          </cell>
          <cell r="X404" t="str">
            <v/>
          </cell>
          <cell r="Y404" t="str">
            <v/>
          </cell>
          <cell r="Z404" t="str">
            <v/>
          </cell>
          <cell r="AA404" t="str">
            <v/>
          </cell>
          <cell r="AB404" t="str">
            <v/>
          </cell>
          <cell r="AC404" t="str">
            <v/>
          </cell>
          <cell r="AD404" t="str">
            <v/>
          </cell>
          <cell r="AE404" t="str">
            <v/>
          </cell>
          <cell r="AF404" t="str">
            <v/>
          </cell>
          <cell r="AG404" t="str">
            <v/>
          </cell>
          <cell r="AH404" t="str">
            <v>B0014690</v>
          </cell>
          <cell r="AI404">
            <v>3.3000000000000002E-2</v>
          </cell>
          <cell r="AJ404" t="str">
            <v>B0033089</v>
          </cell>
          <cell r="AK404">
            <v>1</v>
          </cell>
          <cell r="AL404" t="str">
            <v/>
          </cell>
          <cell r="AM404" t="str">
            <v/>
          </cell>
          <cell r="AN404" t="str">
            <v/>
          </cell>
          <cell r="AO404" t="str">
            <v/>
          </cell>
          <cell r="AP404" t="str">
            <v/>
          </cell>
          <cell r="AQ404" t="str">
            <v/>
          </cell>
          <cell r="AR404" t="str">
            <v/>
          </cell>
          <cell r="AS404" t="str">
            <v/>
          </cell>
          <cell r="AT404" t="str">
            <v/>
          </cell>
          <cell r="AU404" t="str">
            <v/>
          </cell>
          <cell r="AV404" t="str">
            <v/>
          </cell>
          <cell r="AW404" t="str">
            <v/>
          </cell>
          <cell r="AX404" t="str">
            <v/>
          </cell>
          <cell r="AY404" t="str">
            <v/>
          </cell>
          <cell r="AZ404" t="str">
            <v/>
          </cell>
          <cell r="BA404" t="str">
            <v/>
          </cell>
          <cell r="BB404" t="str">
            <v/>
          </cell>
          <cell r="BC404" t="str">
            <v/>
          </cell>
          <cell r="BD404" t="str">
            <v/>
          </cell>
          <cell r="BE404" t="str">
            <v/>
          </cell>
          <cell r="BF404" t="str">
            <v/>
          </cell>
          <cell r="BG404" t="str">
            <v/>
          </cell>
          <cell r="BH404" t="str">
            <v/>
          </cell>
          <cell r="BI404" t="str">
            <v/>
          </cell>
          <cell r="BJ404" t="str">
            <v/>
          </cell>
          <cell r="BK404" t="str">
            <v/>
          </cell>
          <cell r="BL404"/>
          <cell r="BM404"/>
          <cell r="BN404" t="str">
            <v/>
          </cell>
          <cell r="BO404" t="str">
            <v/>
          </cell>
          <cell r="BP404" t="str">
            <v/>
          </cell>
          <cell r="BQ404" t="str">
            <v/>
          </cell>
          <cell r="BR404" t="str">
            <v/>
          </cell>
          <cell r="BS404" t="str">
            <v/>
          </cell>
          <cell r="BT404" t="str">
            <v/>
          </cell>
          <cell r="BU404" t="str">
            <v/>
          </cell>
          <cell r="BV404" t="str">
            <v/>
          </cell>
          <cell r="BW404" t="str">
            <v/>
          </cell>
          <cell r="BX404" t="str">
            <v>A0030020</v>
          </cell>
          <cell r="BY404">
            <v>480</v>
          </cell>
          <cell r="BZ404" t="str">
            <v>A0040010</v>
          </cell>
          <cell r="CA404">
            <v>480</v>
          </cell>
          <cell r="CB404" t="str">
            <v/>
          </cell>
          <cell r="CC404" t="str">
            <v/>
          </cell>
          <cell r="CD404" t="str">
            <v/>
          </cell>
          <cell r="CE404" t="str">
            <v/>
          </cell>
          <cell r="CF404" t="str">
            <v/>
          </cell>
          <cell r="CG404" t="str">
            <v/>
          </cell>
          <cell r="CH404" t="str">
            <v/>
          </cell>
          <cell r="CI404" t="str">
            <v/>
          </cell>
          <cell r="CJ404" t="str">
            <v/>
          </cell>
          <cell r="CK404" t="str">
            <v/>
          </cell>
          <cell r="CL404" t="str">
            <v/>
          </cell>
          <cell r="CM404" t="str">
            <v/>
          </cell>
          <cell r="CN404" t="str">
            <v/>
          </cell>
          <cell r="CO404" t="str">
            <v/>
          </cell>
          <cell r="CP404" t="str">
            <v/>
          </cell>
          <cell r="CQ404" t="str">
            <v/>
          </cell>
          <cell r="CR404" t="str">
            <v/>
          </cell>
          <cell r="CS404" t="str">
            <v>Nota 1: Este solo es un Análisis de Precios Unitario de referencia. De ser necesario, se debe ajustar a las particularidades de cada proyecto.
Nota 2: Cuando se trate de Análisis de precios unitarios correspondientes a ítems de la propuesta económica apro</v>
          </cell>
          <cell r="CT404" t="str">
            <v>B</v>
          </cell>
        </row>
        <row r="405">
          <cell r="C405" t="str">
            <v>703,2,2</v>
          </cell>
          <cell r="D405" t="str">
            <v>u</v>
          </cell>
          <cell r="E405" t="str">
            <v>TACHA ELECTRÓNICA SOLAR MONOCROMÁTICA SINCRONIZABLE
(Análisis aplicado para suministro e instalación de tacha solar LED bidireccional, monocromática y sincronizable, con sistema inalámbrico (RF o óptico), carcasa resistente, batería recargable y uso en zo</v>
          </cell>
          <cell r="F405" t="str">
            <v>HERMENINV</v>
          </cell>
          <cell r="G405">
            <v>0.01</v>
          </cell>
          <cell r="H405" t="str">
            <v>C0010120</v>
          </cell>
          <cell r="I405">
            <v>1.6666666666666666E-2</v>
          </cell>
          <cell r="J405" t="str">
            <v/>
          </cell>
          <cell r="K405" t="str">
            <v/>
          </cell>
          <cell r="L405" t="str">
            <v/>
          </cell>
          <cell r="M405" t="str">
            <v/>
          </cell>
          <cell r="N405" t="str">
            <v/>
          </cell>
          <cell r="O405" t="str">
            <v/>
          </cell>
          <cell r="P405" t="str">
            <v/>
          </cell>
          <cell r="Q405" t="str">
            <v/>
          </cell>
          <cell r="R405" t="str">
            <v/>
          </cell>
          <cell r="S405" t="str">
            <v/>
          </cell>
          <cell r="T405" t="str">
            <v/>
          </cell>
          <cell r="U405" t="str">
            <v/>
          </cell>
          <cell r="V405" t="str">
            <v/>
          </cell>
          <cell r="W405" t="str">
            <v/>
          </cell>
          <cell r="X405" t="str">
            <v/>
          </cell>
          <cell r="Y405" t="str">
            <v/>
          </cell>
          <cell r="Z405" t="str">
            <v/>
          </cell>
          <cell r="AA405" t="str">
            <v/>
          </cell>
          <cell r="AB405" t="str">
            <v/>
          </cell>
          <cell r="AC405" t="str">
            <v/>
          </cell>
          <cell r="AD405" t="str">
            <v/>
          </cell>
          <cell r="AE405" t="str">
            <v/>
          </cell>
          <cell r="AF405" t="str">
            <v/>
          </cell>
          <cell r="AG405" t="str">
            <v/>
          </cell>
          <cell r="AH405" t="str">
            <v>B0014690</v>
          </cell>
          <cell r="AI405">
            <v>3.3000000000000002E-2</v>
          </cell>
          <cell r="AJ405" t="str">
            <v>B0033051</v>
          </cell>
          <cell r="AK405">
            <v>1</v>
          </cell>
          <cell r="AL405" t="str">
            <v/>
          </cell>
          <cell r="AM405" t="str">
            <v/>
          </cell>
          <cell r="AN405" t="str">
            <v/>
          </cell>
          <cell r="AO405" t="str">
            <v/>
          </cell>
          <cell r="AP405" t="str">
            <v/>
          </cell>
          <cell r="AQ405" t="str">
            <v/>
          </cell>
          <cell r="AR405" t="str">
            <v/>
          </cell>
          <cell r="AS405" t="str">
            <v/>
          </cell>
          <cell r="AT405" t="str">
            <v/>
          </cell>
          <cell r="AU405" t="str">
            <v/>
          </cell>
          <cell r="AV405" t="str">
            <v/>
          </cell>
          <cell r="AW405" t="str">
            <v/>
          </cell>
          <cell r="AX405" t="str">
            <v/>
          </cell>
          <cell r="AY405" t="str">
            <v/>
          </cell>
          <cell r="AZ405" t="str">
            <v/>
          </cell>
          <cell r="BA405" t="str">
            <v/>
          </cell>
          <cell r="BB405" t="str">
            <v/>
          </cell>
          <cell r="BC405" t="str">
            <v/>
          </cell>
          <cell r="BD405" t="str">
            <v/>
          </cell>
          <cell r="BE405" t="str">
            <v/>
          </cell>
          <cell r="BF405" t="str">
            <v/>
          </cell>
          <cell r="BG405" t="str">
            <v/>
          </cell>
          <cell r="BH405" t="str">
            <v/>
          </cell>
          <cell r="BI405" t="str">
            <v/>
          </cell>
          <cell r="BJ405" t="str">
            <v/>
          </cell>
          <cell r="BK405" t="str">
            <v/>
          </cell>
          <cell r="BL405"/>
          <cell r="BM405"/>
          <cell r="BN405" t="str">
            <v/>
          </cell>
          <cell r="BO405" t="str">
            <v/>
          </cell>
          <cell r="BP405" t="str">
            <v/>
          </cell>
          <cell r="BQ405" t="str">
            <v/>
          </cell>
          <cell r="BR405" t="str">
            <v/>
          </cell>
          <cell r="BS405" t="str">
            <v/>
          </cell>
          <cell r="BT405" t="str">
            <v/>
          </cell>
          <cell r="BU405" t="str">
            <v/>
          </cell>
          <cell r="BV405" t="str">
            <v/>
          </cell>
          <cell r="BW405" t="str">
            <v/>
          </cell>
          <cell r="BX405" t="str">
            <v>A0030020</v>
          </cell>
          <cell r="BY405">
            <v>480</v>
          </cell>
          <cell r="BZ405" t="str">
            <v>A0040010</v>
          </cell>
          <cell r="CA405">
            <v>480</v>
          </cell>
          <cell r="CB405" t="str">
            <v/>
          </cell>
          <cell r="CC405" t="str">
            <v/>
          </cell>
          <cell r="CD405" t="str">
            <v/>
          </cell>
          <cell r="CE405" t="str">
            <v/>
          </cell>
          <cell r="CF405" t="str">
            <v/>
          </cell>
          <cell r="CG405" t="str">
            <v/>
          </cell>
          <cell r="CH405" t="str">
            <v/>
          </cell>
          <cell r="CI405" t="str">
            <v/>
          </cell>
          <cell r="CJ405" t="str">
            <v/>
          </cell>
          <cell r="CK405" t="str">
            <v/>
          </cell>
          <cell r="CL405" t="str">
            <v/>
          </cell>
          <cell r="CM405" t="str">
            <v/>
          </cell>
          <cell r="CN405" t="str">
            <v/>
          </cell>
          <cell r="CO405" t="str">
            <v/>
          </cell>
          <cell r="CP405" t="str">
            <v/>
          </cell>
          <cell r="CQ405" t="str">
            <v/>
          </cell>
          <cell r="CR405" t="str">
            <v/>
          </cell>
          <cell r="CS405" t="str">
            <v>Nota 1: Este solo es un Análisis de Precios Unitario de referencia. De ser necesario, se debe ajustar a las particularidades de cada proyecto.
Nota 2: Cuando se trate de Análisis de precios unitarios correspondientes a ítems de la propuesta económica apro</v>
          </cell>
          <cell r="CT405" t="str">
            <v>B</v>
          </cell>
        </row>
        <row r="406">
          <cell r="C406" t="str">
            <v>703,2,3</v>
          </cell>
          <cell r="D406" t="str">
            <v>u</v>
          </cell>
          <cell r="E406" t="str">
            <v>TACHA ELECTRÓNICA SOLAR MONOCROMÁTICA SINCRONIZABLE
(Análisis aplicado para el suministro e instalación de tacha solar LED sincronizable, bidireccional y autónoma, con dos colores independientes (uno por sentido), sistema inalámbrico (RF o óptico), protec</v>
          </cell>
          <cell r="F406" t="str">
            <v>HERMENINV</v>
          </cell>
          <cell r="G406">
            <v>0.01</v>
          </cell>
          <cell r="H406" t="str">
            <v>C0010120</v>
          </cell>
          <cell r="I406">
            <v>1.6666666666666666E-2</v>
          </cell>
          <cell r="J406" t="str">
            <v/>
          </cell>
          <cell r="K406" t="str">
            <v/>
          </cell>
          <cell r="L406" t="str">
            <v/>
          </cell>
          <cell r="M406" t="str">
            <v/>
          </cell>
          <cell r="N406" t="str">
            <v/>
          </cell>
          <cell r="O406" t="str">
            <v/>
          </cell>
          <cell r="P406" t="str">
            <v/>
          </cell>
          <cell r="Q406" t="str">
            <v/>
          </cell>
          <cell r="R406" t="str">
            <v/>
          </cell>
          <cell r="S406" t="str">
            <v/>
          </cell>
          <cell r="T406" t="str">
            <v/>
          </cell>
          <cell r="U406" t="str">
            <v/>
          </cell>
          <cell r="V406" t="str">
            <v/>
          </cell>
          <cell r="W406" t="str">
            <v/>
          </cell>
          <cell r="X406" t="str">
            <v/>
          </cell>
          <cell r="Y406" t="str">
            <v/>
          </cell>
          <cell r="Z406" t="str">
            <v/>
          </cell>
          <cell r="AA406" t="str">
            <v/>
          </cell>
          <cell r="AB406" t="str">
            <v/>
          </cell>
          <cell r="AC406" t="str">
            <v/>
          </cell>
          <cell r="AD406" t="str">
            <v/>
          </cell>
          <cell r="AE406" t="str">
            <v/>
          </cell>
          <cell r="AF406" t="str">
            <v/>
          </cell>
          <cell r="AG406" t="str">
            <v/>
          </cell>
          <cell r="AH406" t="str">
            <v>B0014690</v>
          </cell>
          <cell r="AI406">
            <v>3.3000000000000002E-2</v>
          </cell>
          <cell r="AJ406" t="str">
            <v>B0033063</v>
          </cell>
          <cell r="AK406">
            <v>1</v>
          </cell>
          <cell r="AL406" t="str">
            <v/>
          </cell>
          <cell r="AM406" t="str">
            <v/>
          </cell>
          <cell r="AN406" t="str">
            <v/>
          </cell>
          <cell r="AO406" t="str">
            <v/>
          </cell>
          <cell r="AP406" t="str">
            <v/>
          </cell>
          <cell r="AQ406" t="str">
            <v/>
          </cell>
          <cell r="AR406" t="str">
            <v/>
          </cell>
          <cell r="AS406" t="str">
            <v/>
          </cell>
          <cell r="AT406" t="str">
            <v/>
          </cell>
          <cell r="AU406" t="str">
            <v/>
          </cell>
          <cell r="AV406" t="str">
            <v/>
          </cell>
          <cell r="AW406" t="str">
            <v/>
          </cell>
          <cell r="AX406" t="str">
            <v/>
          </cell>
          <cell r="AY406" t="str">
            <v/>
          </cell>
          <cell r="AZ406" t="str">
            <v/>
          </cell>
          <cell r="BA406" t="str">
            <v/>
          </cell>
          <cell r="BB406" t="str">
            <v/>
          </cell>
          <cell r="BC406" t="str">
            <v/>
          </cell>
          <cell r="BD406" t="str">
            <v/>
          </cell>
          <cell r="BE406" t="str">
            <v/>
          </cell>
          <cell r="BF406" t="str">
            <v/>
          </cell>
          <cell r="BG406" t="str">
            <v/>
          </cell>
          <cell r="BH406" t="str">
            <v/>
          </cell>
          <cell r="BI406" t="str">
            <v/>
          </cell>
          <cell r="BJ406" t="str">
            <v/>
          </cell>
          <cell r="BK406" t="str">
            <v/>
          </cell>
          <cell r="BL406"/>
          <cell r="BM406"/>
          <cell r="BN406" t="str">
            <v/>
          </cell>
          <cell r="BO406" t="str">
            <v/>
          </cell>
          <cell r="BP406" t="str">
            <v/>
          </cell>
          <cell r="BQ406" t="str">
            <v/>
          </cell>
          <cell r="BR406" t="str">
            <v/>
          </cell>
          <cell r="BS406" t="str">
            <v/>
          </cell>
          <cell r="BT406" t="str">
            <v/>
          </cell>
          <cell r="BU406" t="str">
            <v/>
          </cell>
          <cell r="BV406" t="str">
            <v/>
          </cell>
          <cell r="BW406" t="str">
            <v/>
          </cell>
          <cell r="BX406" t="str">
            <v>A0030020</v>
          </cell>
          <cell r="BY406">
            <v>480</v>
          </cell>
          <cell r="BZ406" t="str">
            <v>A0040010</v>
          </cell>
          <cell r="CA406">
            <v>480</v>
          </cell>
          <cell r="CB406" t="str">
            <v/>
          </cell>
          <cell r="CC406" t="str">
            <v/>
          </cell>
          <cell r="CD406" t="str">
            <v/>
          </cell>
          <cell r="CE406" t="str">
            <v/>
          </cell>
          <cell r="CF406" t="str">
            <v/>
          </cell>
          <cell r="CG406" t="str">
            <v/>
          </cell>
          <cell r="CH406" t="str">
            <v/>
          </cell>
          <cell r="CI406" t="str">
            <v/>
          </cell>
          <cell r="CJ406" t="str">
            <v/>
          </cell>
          <cell r="CK406" t="str">
            <v/>
          </cell>
          <cell r="CL406" t="str">
            <v/>
          </cell>
          <cell r="CM406" t="str">
            <v/>
          </cell>
          <cell r="CN406" t="str">
            <v/>
          </cell>
          <cell r="CO406" t="str">
            <v/>
          </cell>
          <cell r="CP406" t="str">
            <v/>
          </cell>
          <cell r="CQ406" t="str">
            <v/>
          </cell>
          <cell r="CR406" t="str">
            <v/>
          </cell>
          <cell r="CS406" t="str">
            <v>Nota 1: Este solo es un Análisis de Precios Unitario de referencia. De ser necesario, se debe ajustar a las particularidades de cada proyecto.
Nota 2: Cuando se trate de Análisis de precios unitarios correspondientes a ítems de la propuesta económica apro</v>
          </cell>
          <cell r="CT406" t="str">
            <v>B</v>
          </cell>
        </row>
        <row r="407">
          <cell r="C407" t="str">
            <v>703,3</v>
          </cell>
          <cell r="D407" t="str">
            <v>u</v>
          </cell>
          <cell r="E407" t="str">
            <v>TACHA ELECTRÓNICA SOLAR MULTICOLOR SINCRONIZABLE CON SEMÁFORO
(Análisis aplicado para suministro e instalación de tacha LED solar multicolor RGB, sincronizable físicamente con semáforo, con programación dinámica de color. Carcasa resistente, batería solar</v>
          </cell>
          <cell r="F407" t="str">
            <v>HERMENINV</v>
          </cell>
          <cell r="G407">
            <v>0.01</v>
          </cell>
          <cell r="H407" t="str">
            <v>C0010120</v>
          </cell>
          <cell r="I407">
            <v>1.6666666666666666E-2</v>
          </cell>
          <cell r="J407" t="str">
            <v/>
          </cell>
          <cell r="K407" t="str">
            <v/>
          </cell>
          <cell r="L407" t="str">
            <v/>
          </cell>
          <cell r="M407" t="str">
            <v/>
          </cell>
          <cell r="N407" t="str">
            <v/>
          </cell>
          <cell r="O407" t="str">
            <v/>
          </cell>
          <cell r="P407" t="str">
            <v/>
          </cell>
          <cell r="Q407" t="str">
            <v/>
          </cell>
          <cell r="R407" t="str">
            <v/>
          </cell>
          <cell r="S407" t="str">
            <v/>
          </cell>
          <cell r="T407" t="str">
            <v/>
          </cell>
          <cell r="U407" t="str">
            <v/>
          </cell>
          <cell r="V407" t="str">
            <v/>
          </cell>
          <cell r="W407" t="str">
            <v/>
          </cell>
          <cell r="X407" t="str">
            <v/>
          </cell>
          <cell r="Y407" t="str">
            <v/>
          </cell>
          <cell r="Z407" t="str">
            <v/>
          </cell>
          <cell r="AA407" t="str">
            <v/>
          </cell>
          <cell r="AB407" t="str">
            <v/>
          </cell>
          <cell r="AC407" t="str">
            <v/>
          </cell>
          <cell r="AD407" t="str">
            <v/>
          </cell>
          <cell r="AE407" t="str">
            <v/>
          </cell>
          <cell r="AF407" t="str">
            <v/>
          </cell>
          <cell r="AG407" t="str">
            <v/>
          </cell>
          <cell r="AH407" t="str">
            <v>B0014690</v>
          </cell>
          <cell r="AI407">
            <v>3.3000000000000002E-2</v>
          </cell>
          <cell r="AJ407" t="str">
            <v>B0033065</v>
          </cell>
          <cell r="AK407">
            <v>1</v>
          </cell>
          <cell r="AL407" t="str">
            <v/>
          </cell>
          <cell r="AM407" t="str">
            <v/>
          </cell>
          <cell r="AN407" t="str">
            <v/>
          </cell>
          <cell r="AO407" t="str">
            <v/>
          </cell>
          <cell r="AP407" t="str">
            <v/>
          </cell>
          <cell r="AQ407" t="str">
            <v/>
          </cell>
          <cell r="AR407" t="str">
            <v/>
          </cell>
          <cell r="AS407" t="str">
            <v/>
          </cell>
          <cell r="AT407" t="str">
            <v/>
          </cell>
          <cell r="AU407" t="str">
            <v/>
          </cell>
          <cell r="AV407" t="str">
            <v/>
          </cell>
          <cell r="AW407" t="str">
            <v/>
          </cell>
          <cell r="AX407" t="str">
            <v/>
          </cell>
          <cell r="AY407" t="str">
            <v/>
          </cell>
          <cell r="AZ407" t="str">
            <v/>
          </cell>
          <cell r="BA407" t="str">
            <v/>
          </cell>
          <cell r="BB407" t="str">
            <v/>
          </cell>
          <cell r="BC407" t="str">
            <v/>
          </cell>
          <cell r="BD407" t="str">
            <v/>
          </cell>
          <cell r="BE407" t="str">
            <v/>
          </cell>
          <cell r="BF407" t="str">
            <v/>
          </cell>
          <cell r="BG407" t="str">
            <v/>
          </cell>
          <cell r="BH407" t="str">
            <v/>
          </cell>
          <cell r="BI407" t="str">
            <v/>
          </cell>
          <cell r="BJ407" t="str">
            <v/>
          </cell>
          <cell r="BK407" t="str">
            <v/>
          </cell>
          <cell r="BL407"/>
          <cell r="BM407"/>
          <cell r="BN407" t="str">
            <v/>
          </cell>
          <cell r="BO407" t="str">
            <v/>
          </cell>
          <cell r="BP407" t="str">
            <v/>
          </cell>
          <cell r="BQ407" t="str">
            <v/>
          </cell>
          <cell r="BR407" t="str">
            <v/>
          </cell>
          <cell r="BS407" t="str">
            <v/>
          </cell>
          <cell r="BT407" t="str">
            <v/>
          </cell>
          <cell r="BU407" t="str">
            <v/>
          </cell>
          <cell r="BV407" t="str">
            <v/>
          </cell>
          <cell r="BW407" t="str">
            <v/>
          </cell>
          <cell r="BX407" t="str">
            <v>A0030020</v>
          </cell>
          <cell r="BY407">
            <v>480</v>
          </cell>
          <cell r="BZ407" t="str">
            <v>A0040010</v>
          </cell>
          <cell r="CA407">
            <v>480</v>
          </cell>
          <cell r="CB407" t="str">
            <v/>
          </cell>
          <cell r="CC407" t="str">
            <v/>
          </cell>
          <cell r="CD407" t="str">
            <v/>
          </cell>
          <cell r="CE407" t="str">
            <v/>
          </cell>
          <cell r="CF407" t="str">
            <v/>
          </cell>
          <cell r="CG407" t="str">
            <v/>
          </cell>
          <cell r="CH407" t="str">
            <v/>
          </cell>
          <cell r="CI407" t="str">
            <v/>
          </cell>
          <cell r="CJ407" t="str">
            <v/>
          </cell>
          <cell r="CK407" t="str">
            <v/>
          </cell>
          <cell r="CL407" t="str">
            <v/>
          </cell>
          <cell r="CM407" t="str">
            <v/>
          </cell>
          <cell r="CN407" t="str">
            <v/>
          </cell>
          <cell r="CO407" t="str">
            <v/>
          </cell>
          <cell r="CP407" t="str">
            <v/>
          </cell>
          <cell r="CQ407" t="str">
            <v/>
          </cell>
          <cell r="CR407" t="str">
            <v/>
          </cell>
          <cell r="CS407" t="str">
            <v>Nota 1: Este solo es un Análisis de Precios Unitario de referencia. De ser necesario, se debe ajustar a las particularidades de cada proyecto.
Nota 2: Cuando se trate de Análisis de precios unitarios correspondientes a ítems de la propuesta económica apro</v>
          </cell>
          <cell r="CT407" t="str">
            <v>B</v>
          </cell>
        </row>
        <row r="408">
          <cell r="C408" t="str">
            <v>703,4</v>
          </cell>
          <cell r="D408" t="str">
            <v>u</v>
          </cell>
          <cell r="E408" t="str">
            <v>TACHA ELECTRÓNICA SOLAR MULTICOLOR SINCRONIZABLE CON RADAR DE VELOCIDAD
(Análisis aplicado para suministro e instalación de tacha LED solar multicolor, sincronizable con radar de velocidad. Cambia color y parpadeo según velocidad detectada. Funciona de fo</v>
          </cell>
          <cell r="F408" t="str">
            <v>HERMENINV</v>
          </cell>
          <cell r="G408">
            <v>0.01</v>
          </cell>
          <cell r="H408" t="str">
            <v>C0010120</v>
          </cell>
          <cell r="I408">
            <v>1.6666666666666666E-2</v>
          </cell>
          <cell r="J408" t="str">
            <v/>
          </cell>
          <cell r="K408" t="str">
            <v/>
          </cell>
          <cell r="L408" t="str">
            <v/>
          </cell>
          <cell r="M408" t="str">
            <v/>
          </cell>
          <cell r="N408" t="str">
            <v/>
          </cell>
          <cell r="O408" t="str">
            <v/>
          </cell>
          <cell r="P408" t="str">
            <v/>
          </cell>
          <cell r="Q408" t="str">
            <v/>
          </cell>
          <cell r="R408" t="str">
            <v/>
          </cell>
          <cell r="S408" t="str">
            <v/>
          </cell>
          <cell r="T408" t="str">
            <v/>
          </cell>
          <cell r="U408" t="str">
            <v/>
          </cell>
          <cell r="V408" t="str">
            <v/>
          </cell>
          <cell r="W408" t="str">
            <v/>
          </cell>
          <cell r="X408" t="str">
            <v/>
          </cell>
          <cell r="Y408" t="str">
            <v/>
          </cell>
          <cell r="Z408" t="str">
            <v/>
          </cell>
          <cell r="AA408" t="str">
            <v/>
          </cell>
          <cell r="AB408" t="str">
            <v/>
          </cell>
          <cell r="AC408" t="str">
            <v/>
          </cell>
          <cell r="AD408" t="str">
            <v/>
          </cell>
          <cell r="AE408" t="str">
            <v/>
          </cell>
          <cell r="AF408" t="str">
            <v/>
          </cell>
          <cell r="AG408" t="str">
            <v/>
          </cell>
          <cell r="AH408" t="str">
            <v>B0014690</v>
          </cell>
          <cell r="AI408">
            <v>3.3000000000000002E-2</v>
          </cell>
          <cell r="AJ408" t="str">
            <v>B0033067</v>
          </cell>
          <cell r="AK408">
            <v>1</v>
          </cell>
          <cell r="AL408" t="str">
            <v/>
          </cell>
          <cell r="AM408" t="str">
            <v/>
          </cell>
          <cell r="AN408" t="str">
            <v/>
          </cell>
          <cell r="AO408" t="str">
            <v/>
          </cell>
          <cell r="AP408" t="str">
            <v/>
          </cell>
          <cell r="AQ408" t="str">
            <v/>
          </cell>
          <cell r="AR408" t="str">
            <v/>
          </cell>
          <cell r="AS408" t="str">
            <v/>
          </cell>
          <cell r="AT408" t="str">
            <v/>
          </cell>
          <cell r="AU408" t="str">
            <v/>
          </cell>
          <cell r="AV408" t="str">
            <v/>
          </cell>
          <cell r="AW408" t="str">
            <v/>
          </cell>
          <cell r="AX408" t="str">
            <v/>
          </cell>
          <cell r="AY408" t="str">
            <v/>
          </cell>
          <cell r="AZ408" t="str">
            <v/>
          </cell>
          <cell r="BA408" t="str">
            <v/>
          </cell>
          <cell r="BB408" t="str">
            <v/>
          </cell>
          <cell r="BC408" t="str">
            <v/>
          </cell>
          <cell r="BD408" t="str">
            <v/>
          </cell>
          <cell r="BE408" t="str">
            <v/>
          </cell>
          <cell r="BF408" t="str">
            <v/>
          </cell>
          <cell r="BG408" t="str">
            <v/>
          </cell>
          <cell r="BH408" t="str">
            <v/>
          </cell>
          <cell r="BI408" t="str">
            <v/>
          </cell>
          <cell r="BJ408" t="str">
            <v/>
          </cell>
          <cell r="BK408" t="str">
            <v/>
          </cell>
          <cell r="BL408"/>
          <cell r="BM408"/>
          <cell r="BN408" t="str">
            <v/>
          </cell>
          <cell r="BO408" t="str">
            <v/>
          </cell>
          <cell r="BP408" t="str">
            <v/>
          </cell>
          <cell r="BQ408" t="str">
            <v/>
          </cell>
          <cell r="BR408" t="str">
            <v/>
          </cell>
          <cell r="BS408" t="str">
            <v/>
          </cell>
          <cell r="BT408" t="str">
            <v/>
          </cell>
          <cell r="BU408" t="str">
            <v/>
          </cell>
          <cell r="BV408" t="str">
            <v/>
          </cell>
          <cell r="BW408" t="str">
            <v/>
          </cell>
          <cell r="BX408" t="str">
            <v>A0030020</v>
          </cell>
          <cell r="BY408">
            <v>480</v>
          </cell>
          <cell r="BZ408" t="str">
            <v>A0040010</v>
          </cell>
          <cell r="CA408">
            <v>480</v>
          </cell>
          <cell r="CB408" t="str">
            <v/>
          </cell>
          <cell r="CC408" t="str">
            <v/>
          </cell>
          <cell r="CD408" t="str">
            <v/>
          </cell>
          <cell r="CE408" t="str">
            <v/>
          </cell>
          <cell r="CF408" t="str">
            <v/>
          </cell>
          <cell r="CG408" t="str">
            <v/>
          </cell>
          <cell r="CH408" t="str">
            <v/>
          </cell>
          <cell r="CI408" t="str">
            <v/>
          </cell>
          <cell r="CJ408" t="str">
            <v/>
          </cell>
          <cell r="CK408" t="str">
            <v/>
          </cell>
          <cell r="CL408" t="str">
            <v/>
          </cell>
          <cell r="CM408" t="str">
            <v/>
          </cell>
          <cell r="CN408" t="str">
            <v/>
          </cell>
          <cell r="CO408" t="str">
            <v/>
          </cell>
          <cell r="CP408" t="str">
            <v/>
          </cell>
          <cell r="CQ408" t="str">
            <v/>
          </cell>
          <cell r="CR408" t="str">
            <v/>
          </cell>
          <cell r="CS408" t="str">
            <v>Nota 1: Este solo es un Análisis de Precios Unitario de referencia. De ser necesario, se debe ajustar a las particularidades de cada proyecto.
Nota 2: Cuando se trate de Análisis de precios unitarios correspondientes a ítems de la propuesta económica apro</v>
          </cell>
          <cell r="CT408" t="str">
            <v>B</v>
          </cell>
        </row>
        <row r="409">
          <cell r="C409" t="str">
            <v>703,5</v>
          </cell>
          <cell r="D409" t="str">
            <v>u</v>
          </cell>
          <cell r="E409" t="str">
            <v>TACHA ELECTRÓNICA SOLAR MULTICOLOR SINCRONIZABLE CON RADAR DE VELOCIDAD, CONTADOR Y CLASIFICADOR VEHICULAR
(Análisis aplicado para suministro e instalación de tacha LED solar multicolor, sincronizable con radar de velocidad, contador y clasificador vehicu</v>
          </cell>
          <cell r="F409" t="str">
            <v>HERMENINV</v>
          </cell>
          <cell r="G409">
            <v>0.01</v>
          </cell>
          <cell r="H409" t="str">
            <v>C0010120</v>
          </cell>
          <cell r="I409">
            <v>1.6666666666666666E-2</v>
          </cell>
          <cell r="J409" t="str">
            <v/>
          </cell>
          <cell r="K409" t="str">
            <v/>
          </cell>
          <cell r="L409" t="str">
            <v/>
          </cell>
          <cell r="M409" t="str">
            <v/>
          </cell>
          <cell r="N409" t="str">
            <v/>
          </cell>
          <cell r="O409" t="str">
            <v/>
          </cell>
          <cell r="P409" t="str">
            <v/>
          </cell>
          <cell r="Q409" t="str">
            <v/>
          </cell>
          <cell r="R409" t="str">
            <v/>
          </cell>
          <cell r="S409" t="str">
            <v/>
          </cell>
          <cell r="T409" t="str">
            <v/>
          </cell>
          <cell r="U409" t="str">
            <v/>
          </cell>
          <cell r="V409" t="str">
            <v/>
          </cell>
          <cell r="W409" t="str">
            <v/>
          </cell>
          <cell r="X409" t="str">
            <v/>
          </cell>
          <cell r="Y409" t="str">
            <v/>
          </cell>
          <cell r="Z409" t="str">
            <v/>
          </cell>
          <cell r="AA409" t="str">
            <v/>
          </cell>
          <cell r="AB409" t="str">
            <v/>
          </cell>
          <cell r="AC409" t="str">
            <v/>
          </cell>
          <cell r="AD409" t="str">
            <v/>
          </cell>
          <cell r="AE409" t="str">
            <v/>
          </cell>
          <cell r="AF409" t="str">
            <v/>
          </cell>
          <cell r="AG409" t="str">
            <v/>
          </cell>
          <cell r="AH409" t="str">
            <v>B0014690</v>
          </cell>
          <cell r="AI409">
            <v>3.3000000000000002E-2</v>
          </cell>
          <cell r="AJ409" t="str">
            <v>B0033072</v>
          </cell>
          <cell r="AK409">
            <v>1</v>
          </cell>
          <cell r="AL409" t="str">
            <v/>
          </cell>
          <cell r="AM409" t="str">
            <v/>
          </cell>
          <cell r="AN409" t="str">
            <v/>
          </cell>
          <cell r="AO409" t="str">
            <v/>
          </cell>
          <cell r="AP409" t="str">
            <v/>
          </cell>
          <cell r="AQ409" t="str">
            <v/>
          </cell>
          <cell r="AR409" t="str">
            <v/>
          </cell>
          <cell r="AS409" t="str">
            <v/>
          </cell>
          <cell r="AT409" t="str">
            <v/>
          </cell>
          <cell r="AU409" t="str">
            <v/>
          </cell>
          <cell r="AV409" t="str">
            <v/>
          </cell>
          <cell r="AW409" t="str">
            <v/>
          </cell>
          <cell r="AX409" t="str">
            <v/>
          </cell>
          <cell r="AY409" t="str">
            <v/>
          </cell>
          <cell r="AZ409" t="str">
            <v/>
          </cell>
          <cell r="BA409" t="str">
            <v/>
          </cell>
          <cell r="BB409" t="str">
            <v/>
          </cell>
          <cell r="BC409" t="str">
            <v/>
          </cell>
          <cell r="BD409" t="str">
            <v/>
          </cell>
          <cell r="BE409" t="str">
            <v/>
          </cell>
          <cell r="BF409" t="str">
            <v/>
          </cell>
          <cell r="BG409" t="str">
            <v/>
          </cell>
          <cell r="BH409" t="str">
            <v/>
          </cell>
          <cell r="BI409" t="str">
            <v/>
          </cell>
          <cell r="BJ409" t="str">
            <v/>
          </cell>
          <cell r="BK409" t="str">
            <v/>
          </cell>
          <cell r="BL409"/>
          <cell r="BM409"/>
          <cell r="BN409" t="str">
            <v/>
          </cell>
          <cell r="BO409" t="str">
            <v/>
          </cell>
          <cell r="BP409" t="str">
            <v/>
          </cell>
          <cell r="BQ409" t="str">
            <v/>
          </cell>
          <cell r="BR409" t="str">
            <v/>
          </cell>
          <cell r="BS409" t="str">
            <v/>
          </cell>
          <cell r="BT409" t="str">
            <v/>
          </cell>
          <cell r="BU409" t="str">
            <v/>
          </cell>
          <cell r="BV409" t="str">
            <v/>
          </cell>
          <cell r="BW409" t="str">
            <v/>
          </cell>
          <cell r="BX409" t="str">
            <v>A0030020</v>
          </cell>
          <cell r="BY409">
            <v>480</v>
          </cell>
          <cell r="BZ409" t="str">
            <v>A0040010</v>
          </cell>
          <cell r="CA409">
            <v>480</v>
          </cell>
          <cell r="CB409" t="str">
            <v/>
          </cell>
          <cell r="CC409" t="str">
            <v/>
          </cell>
          <cell r="CD409" t="str">
            <v/>
          </cell>
          <cell r="CE409" t="str">
            <v/>
          </cell>
          <cell r="CF409" t="str">
            <v/>
          </cell>
          <cell r="CG409" t="str">
            <v/>
          </cell>
          <cell r="CH409" t="str">
            <v/>
          </cell>
          <cell r="CI409" t="str">
            <v/>
          </cell>
          <cell r="CJ409" t="str">
            <v/>
          </cell>
          <cell r="CK409" t="str">
            <v/>
          </cell>
          <cell r="CL409" t="str">
            <v/>
          </cell>
          <cell r="CM409" t="str">
            <v/>
          </cell>
          <cell r="CN409" t="str">
            <v/>
          </cell>
          <cell r="CO409" t="str">
            <v/>
          </cell>
          <cell r="CP409" t="str">
            <v/>
          </cell>
          <cell r="CQ409" t="str">
            <v/>
          </cell>
          <cell r="CR409" t="str">
            <v/>
          </cell>
          <cell r="CS409" t="str">
            <v>Nota 1: Este solo es un Análisis de Precios Unitario de referencia. De ser necesario, se debe ajustar a las particularidades de cada proyecto.
Nota 2: Cuando se trate de Análisis de precios unitarios correspondientes a ítems de la propuesta económica apro</v>
          </cell>
          <cell r="CT409" t="str">
            <v>B</v>
          </cell>
        </row>
        <row r="410">
          <cell r="C410" t="str">
            <v>710,1,1</v>
          </cell>
          <cell r="D410" t="str">
            <v>u</v>
          </cell>
          <cell r="E410" t="str">
            <v>SEÑAL VERTICAL DE TRÁNSITO TIPO _______ DIIMENSIONES ______ CON LÁMINA RETRORREFLECTIVA TIPO______
(Análisis aplicado para el suministro e instalación de señal vertical tipo reglamentaria, preventiva o informativa, con lámina de acero galvanizado y retror</v>
          </cell>
          <cell r="F410" t="str">
            <v>HERMENINV</v>
          </cell>
          <cell r="G410">
            <v>0.05</v>
          </cell>
          <cell r="H410" t="str">
            <v>C0010105</v>
          </cell>
          <cell r="I410">
            <v>0.25</v>
          </cell>
          <cell r="J410" t="str">
            <v/>
          </cell>
          <cell r="K410" t="str">
            <v/>
          </cell>
          <cell r="L410" t="str">
            <v/>
          </cell>
          <cell r="M410" t="str">
            <v/>
          </cell>
          <cell r="N410" t="str">
            <v/>
          </cell>
          <cell r="O410" t="str">
            <v/>
          </cell>
          <cell r="P410" t="str">
            <v/>
          </cell>
          <cell r="Q410" t="str">
            <v/>
          </cell>
          <cell r="R410" t="str">
            <v/>
          </cell>
          <cell r="S410" t="str">
            <v/>
          </cell>
          <cell r="T410" t="str">
            <v/>
          </cell>
          <cell r="U410" t="str">
            <v/>
          </cell>
          <cell r="V410" t="str">
            <v/>
          </cell>
          <cell r="W410" t="str">
            <v/>
          </cell>
          <cell r="X410" t="str">
            <v/>
          </cell>
          <cell r="Y410" t="str">
            <v/>
          </cell>
          <cell r="Z410" t="str">
            <v/>
          </cell>
          <cell r="AA410" t="str">
            <v/>
          </cell>
          <cell r="AB410" t="str">
            <v/>
          </cell>
          <cell r="AC410" t="str">
            <v/>
          </cell>
          <cell r="AD410" t="str">
            <v/>
          </cell>
          <cell r="AE410" t="str">
            <v/>
          </cell>
          <cell r="AF410" t="str">
            <v/>
          </cell>
          <cell r="AG410" t="str">
            <v/>
          </cell>
          <cell r="AH410" t="str">
            <v>B0033309</v>
          </cell>
          <cell r="AI410">
            <v>1</v>
          </cell>
          <cell r="AJ410" t="str">
            <v>B0033328</v>
          </cell>
          <cell r="AK410">
            <v>1</v>
          </cell>
          <cell r="AL410" t="str">
            <v>B0033288</v>
          </cell>
          <cell r="AM410">
            <v>1</v>
          </cell>
          <cell r="AN410" t="str">
            <v>B0033262</v>
          </cell>
          <cell r="AO410">
            <v>0.33</v>
          </cell>
          <cell r="AP410" t="str">
            <v>B0093350</v>
          </cell>
          <cell r="AQ410">
            <v>1.4999999999999999E-2</v>
          </cell>
          <cell r="AR410" t="str">
            <v>B0103564</v>
          </cell>
          <cell r="AS410">
            <v>8.85</v>
          </cell>
          <cell r="AT410" t="str">
            <v>B0053100</v>
          </cell>
          <cell r="AU410">
            <v>1.4E-2</v>
          </cell>
          <cell r="AV410" t="str">
            <v>B0063200</v>
          </cell>
          <cell r="AW410">
            <v>5.01</v>
          </cell>
          <cell r="AX410" t="str">
            <v/>
          </cell>
          <cell r="AY410" t="str">
            <v/>
          </cell>
          <cell r="AZ410" t="str">
            <v/>
          </cell>
          <cell r="BA410" t="str">
            <v/>
          </cell>
          <cell r="BB410" t="str">
            <v/>
          </cell>
          <cell r="BC410" t="str">
            <v/>
          </cell>
          <cell r="BD410" t="str">
            <v/>
          </cell>
          <cell r="BE410" t="str">
            <v/>
          </cell>
          <cell r="BF410" t="str">
            <v/>
          </cell>
          <cell r="BG410" t="str">
            <v/>
          </cell>
          <cell r="BH410" t="str">
            <v/>
          </cell>
          <cell r="BI410" t="str">
            <v/>
          </cell>
          <cell r="BJ410" t="str">
            <v/>
          </cell>
          <cell r="BK410" t="str">
            <v/>
          </cell>
          <cell r="BL410"/>
          <cell r="BM410"/>
          <cell r="BN410" t="str">
            <v/>
          </cell>
          <cell r="BO410"/>
          <cell r="BP410" t="str">
            <v/>
          </cell>
          <cell r="BQ410" t="str">
            <v/>
          </cell>
          <cell r="BR410" t="str">
            <v/>
          </cell>
          <cell r="BS410" t="str">
            <v/>
          </cell>
          <cell r="BT410" t="str">
            <v/>
          </cell>
          <cell r="BU410" t="str">
            <v/>
          </cell>
          <cell r="BV410" t="str">
            <v/>
          </cell>
          <cell r="BW410" t="str">
            <v/>
          </cell>
          <cell r="BX410" t="str">
            <v>A0040010</v>
          </cell>
          <cell r="BY410">
            <v>32</v>
          </cell>
          <cell r="BZ410" t="str">
            <v>A0030030</v>
          </cell>
          <cell r="CA410">
            <v>32</v>
          </cell>
          <cell r="CB410" t="str">
            <v/>
          </cell>
          <cell r="CC410" t="str">
            <v/>
          </cell>
          <cell r="CD410" t="str">
            <v/>
          </cell>
          <cell r="CE410" t="str">
            <v/>
          </cell>
          <cell r="CF410" t="str">
            <v/>
          </cell>
          <cell r="CG410" t="str">
            <v/>
          </cell>
          <cell r="CH410" t="str">
            <v/>
          </cell>
          <cell r="CI410" t="str">
            <v/>
          </cell>
          <cell r="CJ410" t="str">
            <v/>
          </cell>
          <cell r="CK410" t="str">
            <v/>
          </cell>
          <cell r="CL410" t="str">
            <v/>
          </cell>
          <cell r="CM410" t="str">
            <v/>
          </cell>
          <cell r="CN410" t="str">
            <v/>
          </cell>
          <cell r="CO410" t="str">
            <v/>
          </cell>
          <cell r="CP410" t="str">
            <v/>
          </cell>
          <cell r="CQ410" t="str">
            <v/>
          </cell>
          <cell r="CR410" t="str">
            <v/>
          </cell>
          <cell r="CS410" t="str">
            <v>Nota 1: Este solo es un Análisis de Precios Unitario de referencia. De ser necesario, se debe ajustar a las particularidades de cada proyecto.
Nota 2: Cuando se trate de Análisis de precios unitarios correspondientes a ítems de la propuesta económica apro</v>
          </cell>
          <cell r="CT410" t="str">
            <v>B</v>
          </cell>
        </row>
        <row r="411">
          <cell r="C411" t="str">
            <v>710,1,2</v>
          </cell>
          <cell r="D411" t="str">
            <v>u</v>
          </cell>
          <cell r="E411" t="str">
            <v xml:space="preserve">SEÑAL VERTICAL DE TRÁNSITO TIPO _______ DIMENSIONES ______ CON LÁMINA RETRORREFLECTIVA TIPO______
(Análisis aplicado para el suministro e instalación de señal vertical tipo reglamentaria, preventiva o informativa, en formato 90×90 cm, con lámina de acero </v>
          </cell>
          <cell r="F411" t="str">
            <v>HERMENINV</v>
          </cell>
          <cell r="G411">
            <v>0.05</v>
          </cell>
          <cell r="H411" t="str">
            <v>C0010105</v>
          </cell>
          <cell r="I411">
            <v>0.25</v>
          </cell>
          <cell r="J411" t="str">
            <v/>
          </cell>
          <cell r="K411" t="str">
            <v/>
          </cell>
          <cell r="L411" t="str">
            <v/>
          </cell>
          <cell r="M411" t="str">
            <v/>
          </cell>
          <cell r="N411" t="str">
            <v/>
          </cell>
          <cell r="O411" t="str">
            <v/>
          </cell>
          <cell r="P411" t="str">
            <v/>
          </cell>
          <cell r="Q411" t="str">
            <v/>
          </cell>
          <cell r="R411" t="str">
            <v/>
          </cell>
          <cell r="S411" t="str">
            <v/>
          </cell>
          <cell r="T411" t="str">
            <v/>
          </cell>
          <cell r="U411" t="str">
            <v/>
          </cell>
          <cell r="V411" t="str">
            <v/>
          </cell>
          <cell r="W411" t="str">
            <v/>
          </cell>
          <cell r="X411" t="str">
            <v/>
          </cell>
          <cell r="Y411" t="str">
            <v/>
          </cell>
          <cell r="Z411" t="str">
            <v/>
          </cell>
          <cell r="AA411" t="str">
            <v/>
          </cell>
          <cell r="AB411" t="str">
            <v/>
          </cell>
          <cell r="AC411" t="str">
            <v/>
          </cell>
          <cell r="AD411" t="str">
            <v/>
          </cell>
          <cell r="AE411" t="str">
            <v/>
          </cell>
          <cell r="AF411" t="str">
            <v/>
          </cell>
          <cell r="AG411" t="str">
            <v/>
          </cell>
          <cell r="AH411" t="str">
            <v>B0033310</v>
          </cell>
          <cell r="AI411">
            <v>1</v>
          </cell>
          <cell r="AJ411" t="str">
            <v>B0033328</v>
          </cell>
          <cell r="AK411">
            <v>1</v>
          </cell>
          <cell r="AL411" t="str">
            <v>B0033288</v>
          </cell>
          <cell r="AM411">
            <v>1</v>
          </cell>
          <cell r="AN411" t="str">
            <v>B0033262</v>
          </cell>
          <cell r="AO411">
            <v>0.33</v>
          </cell>
          <cell r="AP411" t="str">
            <v>B0093350</v>
          </cell>
          <cell r="AQ411">
            <v>1.4999999999999999E-2</v>
          </cell>
          <cell r="AR411" t="str">
            <v>B0103564</v>
          </cell>
          <cell r="AS411">
            <v>8.85</v>
          </cell>
          <cell r="AT411" t="str">
            <v>B0053100</v>
          </cell>
          <cell r="AU411">
            <v>1.4E-2</v>
          </cell>
          <cell r="AV411" t="str">
            <v>B0063200</v>
          </cell>
          <cell r="AW411">
            <v>5.01</v>
          </cell>
          <cell r="AX411" t="str">
            <v/>
          </cell>
          <cell r="AY411" t="str">
            <v/>
          </cell>
          <cell r="AZ411" t="str">
            <v/>
          </cell>
          <cell r="BA411" t="str">
            <v/>
          </cell>
          <cell r="BB411" t="str">
            <v/>
          </cell>
          <cell r="BC411" t="str">
            <v/>
          </cell>
          <cell r="BD411" t="str">
            <v/>
          </cell>
          <cell r="BE411" t="str">
            <v/>
          </cell>
          <cell r="BF411" t="str">
            <v/>
          </cell>
          <cell r="BG411" t="str">
            <v/>
          </cell>
          <cell r="BH411" t="str">
            <v/>
          </cell>
          <cell r="BI411" t="str">
            <v/>
          </cell>
          <cell r="BJ411" t="str">
            <v/>
          </cell>
          <cell r="BK411" t="str">
            <v/>
          </cell>
          <cell r="BL411"/>
          <cell r="BM411"/>
          <cell r="BN411" t="str">
            <v/>
          </cell>
          <cell r="BO411" t="str">
            <v/>
          </cell>
          <cell r="BP411" t="str">
            <v/>
          </cell>
          <cell r="BQ411" t="str">
            <v/>
          </cell>
          <cell r="BR411" t="str">
            <v/>
          </cell>
          <cell r="BS411" t="str">
            <v/>
          </cell>
          <cell r="BT411" t="str">
            <v/>
          </cell>
          <cell r="BU411" t="str">
            <v/>
          </cell>
          <cell r="BV411" t="str">
            <v/>
          </cell>
          <cell r="BW411" t="str">
            <v/>
          </cell>
          <cell r="BX411" t="str">
            <v>A0040010</v>
          </cell>
          <cell r="BY411">
            <v>32</v>
          </cell>
          <cell r="BZ411" t="str">
            <v>A0030030</v>
          </cell>
          <cell r="CA411">
            <v>32</v>
          </cell>
          <cell r="CB411" t="str">
            <v/>
          </cell>
          <cell r="CC411" t="str">
            <v/>
          </cell>
          <cell r="CD411" t="str">
            <v/>
          </cell>
          <cell r="CE411" t="str">
            <v/>
          </cell>
          <cell r="CF411" t="str">
            <v/>
          </cell>
          <cell r="CG411" t="str">
            <v/>
          </cell>
          <cell r="CH411" t="str">
            <v/>
          </cell>
          <cell r="CI411" t="str">
            <v/>
          </cell>
          <cell r="CJ411" t="str">
            <v/>
          </cell>
          <cell r="CK411" t="str">
            <v/>
          </cell>
          <cell r="CL411" t="str">
            <v/>
          </cell>
          <cell r="CM411" t="str">
            <v/>
          </cell>
          <cell r="CN411" t="str">
            <v/>
          </cell>
          <cell r="CO411" t="str">
            <v/>
          </cell>
          <cell r="CP411" t="str">
            <v/>
          </cell>
          <cell r="CQ411" t="str">
            <v/>
          </cell>
          <cell r="CR411" t="str">
            <v/>
          </cell>
          <cell r="CS411" t="str">
            <v>Nota 1: Este solo es un Análisis de Precios Unitario de referencia. De ser necesario, se debe ajustar a las particularidades de cada proyecto.
Nota 2: Cuando se trate de Análisis de precios unitarios correspondientes a ítems de la propuesta económica apro</v>
          </cell>
          <cell r="CT411" t="str">
            <v>B</v>
          </cell>
        </row>
        <row r="412">
          <cell r="C412" t="str">
            <v>710,1,3</v>
          </cell>
          <cell r="D412" t="str">
            <v>u</v>
          </cell>
          <cell r="E412" t="str">
            <v>SEÑAL VERTICAL DE TRÁNSITO TIPO _______ DIMENSIONES ______ CON LÁMINA RETRORREFLECTIVA TIPO______
(Análisis aplicado para suministro e instalación de señal informativa tipo SI-04 (poste de referencia) en formato 1,25 m × 0,45 m, con lámina de acero galvan</v>
          </cell>
          <cell r="F412" t="str">
            <v>HERMENINV</v>
          </cell>
          <cell r="G412">
            <v>0.05</v>
          </cell>
          <cell r="H412" t="str">
            <v>C0010105</v>
          </cell>
          <cell r="I412">
            <v>0.26666666666666666</v>
          </cell>
          <cell r="J412" t="str">
            <v/>
          </cell>
          <cell r="K412" t="str">
            <v/>
          </cell>
          <cell r="L412" t="str">
            <v/>
          </cell>
          <cell r="M412" t="str">
            <v/>
          </cell>
          <cell r="N412" t="str">
            <v/>
          </cell>
          <cell r="O412" t="str">
            <v/>
          </cell>
          <cell r="P412" t="str">
            <v/>
          </cell>
          <cell r="Q412" t="str">
            <v/>
          </cell>
          <cell r="R412" t="str">
            <v/>
          </cell>
          <cell r="S412" t="str">
            <v/>
          </cell>
          <cell r="T412" t="str">
            <v/>
          </cell>
          <cell r="U412" t="str">
            <v/>
          </cell>
          <cell r="V412" t="str">
            <v/>
          </cell>
          <cell r="W412" t="str">
            <v/>
          </cell>
          <cell r="X412" t="str">
            <v/>
          </cell>
          <cell r="Y412" t="str">
            <v/>
          </cell>
          <cell r="Z412" t="str">
            <v/>
          </cell>
          <cell r="AA412" t="str">
            <v/>
          </cell>
          <cell r="AB412" t="str">
            <v/>
          </cell>
          <cell r="AC412" t="str">
            <v/>
          </cell>
          <cell r="AD412" t="str">
            <v/>
          </cell>
          <cell r="AE412" t="str">
            <v/>
          </cell>
          <cell r="AF412" t="str">
            <v/>
          </cell>
          <cell r="AG412" t="str">
            <v/>
          </cell>
          <cell r="AH412" t="str">
            <v>B0014965</v>
          </cell>
          <cell r="AI412">
            <v>1</v>
          </cell>
          <cell r="AJ412" t="str">
            <v>B0033328</v>
          </cell>
          <cell r="AK412">
            <v>1</v>
          </cell>
          <cell r="AL412" t="str">
            <v>B0033288</v>
          </cell>
          <cell r="AM412">
            <v>1</v>
          </cell>
          <cell r="AN412" t="str">
            <v>B0033262</v>
          </cell>
          <cell r="AO412">
            <v>0.33400000000000002</v>
          </cell>
          <cell r="AP412" t="str">
            <v>B0093350</v>
          </cell>
          <cell r="AQ412">
            <v>1.4999999999999999E-2</v>
          </cell>
          <cell r="AR412" t="str">
            <v>B0103564</v>
          </cell>
          <cell r="AS412">
            <v>8.85</v>
          </cell>
          <cell r="AT412" t="str">
            <v>B0053100</v>
          </cell>
          <cell r="AU412">
            <v>1.4E-2</v>
          </cell>
          <cell r="AV412" t="str">
            <v>B0063200</v>
          </cell>
          <cell r="AW412">
            <v>5.01</v>
          </cell>
          <cell r="AX412" t="str">
            <v/>
          </cell>
          <cell r="AY412" t="str">
            <v/>
          </cell>
          <cell r="AZ412" t="str">
            <v/>
          </cell>
          <cell r="BA412" t="str">
            <v/>
          </cell>
          <cell r="BB412" t="str">
            <v/>
          </cell>
          <cell r="BC412" t="str">
            <v/>
          </cell>
          <cell r="BD412" t="str">
            <v/>
          </cell>
          <cell r="BE412" t="str">
            <v/>
          </cell>
          <cell r="BF412" t="str">
            <v/>
          </cell>
          <cell r="BG412" t="str">
            <v/>
          </cell>
          <cell r="BH412" t="str">
            <v/>
          </cell>
          <cell r="BI412" t="str">
            <v/>
          </cell>
          <cell r="BJ412" t="str">
            <v/>
          </cell>
          <cell r="BK412" t="str">
            <v/>
          </cell>
          <cell r="BL412"/>
          <cell r="BM412"/>
          <cell r="BN412" t="str">
            <v/>
          </cell>
          <cell r="BO412" t="str">
            <v/>
          </cell>
          <cell r="BP412" t="str">
            <v/>
          </cell>
          <cell r="BQ412" t="str">
            <v/>
          </cell>
          <cell r="BR412" t="str">
            <v/>
          </cell>
          <cell r="BS412" t="str">
            <v/>
          </cell>
          <cell r="BT412" t="str">
            <v/>
          </cell>
          <cell r="BU412" t="str">
            <v/>
          </cell>
          <cell r="BV412" t="str">
            <v/>
          </cell>
          <cell r="BW412" t="str">
            <v/>
          </cell>
          <cell r="BX412" t="str">
            <v>A0040010</v>
          </cell>
          <cell r="BY412">
            <v>30</v>
          </cell>
          <cell r="BZ412" t="str">
            <v>A0030030</v>
          </cell>
          <cell r="CA412">
            <v>30</v>
          </cell>
          <cell r="CB412" t="str">
            <v/>
          </cell>
          <cell r="CC412" t="str">
            <v/>
          </cell>
          <cell r="CD412" t="str">
            <v/>
          </cell>
          <cell r="CE412" t="str">
            <v/>
          </cell>
          <cell r="CF412" t="str">
            <v/>
          </cell>
          <cell r="CG412" t="str">
            <v/>
          </cell>
          <cell r="CH412" t="str">
            <v/>
          </cell>
          <cell r="CI412" t="str">
            <v/>
          </cell>
          <cell r="CJ412" t="str">
            <v/>
          </cell>
          <cell r="CK412" t="str">
            <v/>
          </cell>
          <cell r="CL412" t="str">
            <v/>
          </cell>
          <cell r="CM412" t="str">
            <v/>
          </cell>
          <cell r="CN412" t="str">
            <v/>
          </cell>
          <cell r="CO412" t="str">
            <v/>
          </cell>
          <cell r="CP412" t="str">
            <v/>
          </cell>
          <cell r="CQ412" t="str">
            <v/>
          </cell>
          <cell r="CR412" t="str">
            <v/>
          </cell>
          <cell r="CS412" t="str">
            <v>Nota 1: Este solo es un Análisis de Precios Unitario de referencia. De ser necesario, se debe ajustar a las particularidades de cada proyecto.
Nota 2: Cuando se trate de Análisis de precios unitarios correspondientes a ítems de la propuesta económica apro</v>
          </cell>
          <cell r="CT412" t="str">
            <v>B</v>
          </cell>
        </row>
        <row r="413">
          <cell r="C413" t="str">
            <v>710,1,4</v>
          </cell>
          <cell r="D413" t="str">
            <v>u</v>
          </cell>
          <cell r="E413" t="str">
            <v>SEÑAL VERTICAL DE TRÁNSITO TIPO _______ DIMENSIONES ______ CON LÁMINA RETRORREFLECTIVA TIPO______
(Análisis aplicado para suministro e instalación de señal preventiva tipo SP-54 (cruz de San Andrés), en formato 1,70 m × 0,25 m, con lámina de acero galvani</v>
          </cell>
          <cell r="F413" t="str">
            <v>HERMENINV</v>
          </cell>
          <cell r="G413">
            <v>0.05</v>
          </cell>
          <cell r="H413" t="str">
            <v>C0010105</v>
          </cell>
          <cell r="I413">
            <v>0.26666666666666666</v>
          </cell>
          <cell r="J413" t="str">
            <v/>
          </cell>
          <cell r="K413" t="str">
            <v/>
          </cell>
          <cell r="L413" t="str">
            <v/>
          </cell>
          <cell r="M413" t="str">
            <v/>
          </cell>
          <cell r="N413" t="str">
            <v/>
          </cell>
          <cell r="O413" t="str">
            <v/>
          </cell>
          <cell r="P413" t="str">
            <v/>
          </cell>
          <cell r="Q413" t="str">
            <v/>
          </cell>
          <cell r="R413" t="str">
            <v/>
          </cell>
          <cell r="S413" t="str">
            <v/>
          </cell>
          <cell r="T413" t="str">
            <v/>
          </cell>
          <cell r="U413" t="str">
            <v/>
          </cell>
          <cell r="V413" t="str">
            <v/>
          </cell>
          <cell r="W413" t="str">
            <v/>
          </cell>
          <cell r="X413" t="str">
            <v/>
          </cell>
          <cell r="Y413" t="str">
            <v/>
          </cell>
          <cell r="Z413" t="str">
            <v/>
          </cell>
          <cell r="AA413" t="str">
            <v/>
          </cell>
          <cell r="AB413" t="str">
            <v/>
          </cell>
          <cell r="AC413" t="str">
            <v/>
          </cell>
          <cell r="AD413" t="str">
            <v/>
          </cell>
          <cell r="AE413" t="str">
            <v/>
          </cell>
          <cell r="AF413" t="str">
            <v/>
          </cell>
          <cell r="AG413" t="str">
            <v/>
          </cell>
          <cell r="AH413" t="str">
            <v>B0033307</v>
          </cell>
          <cell r="AI413">
            <v>1</v>
          </cell>
          <cell r="AJ413" t="str">
            <v>B0033328</v>
          </cell>
          <cell r="AK413">
            <v>1</v>
          </cell>
          <cell r="AL413" t="str">
            <v>B0033288</v>
          </cell>
          <cell r="AM413">
            <v>1</v>
          </cell>
          <cell r="AN413" t="str">
            <v>B0033262</v>
          </cell>
          <cell r="AO413">
            <v>0.33400000000000002</v>
          </cell>
          <cell r="AP413" t="str">
            <v>B0093350</v>
          </cell>
          <cell r="AQ413">
            <v>1.4999999999999999E-2</v>
          </cell>
          <cell r="AR413" t="str">
            <v>B0103564</v>
          </cell>
          <cell r="AS413">
            <v>8.85</v>
          </cell>
          <cell r="AT413" t="str">
            <v>B0053100</v>
          </cell>
          <cell r="AU413">
            <v>1.4E-2</v>
          </cell>
          <cell r="AV413" t="str">
            <v>B0063200</v>
          </cell>
          <cell r="AW413">
            <v>5.01</v>
          </cell>
          <cell r="AX413" t="str">
            <v/>
          </cell>
          <cell r="AY413" t="str">
            <v/>
          </cell>
          <cell r="AZ413" t="str">
            <v/>
          </cell>
          <cell r="BA413" t="str">
            <v/>
          </cell>
          <cell r="BB413" t="str">
            <v/>
          </cell>
          <cell r="BC413" t="str">
            <v/>
          </cell>
          <cell r="BD413" t="str">
            <v/>
          </cell>
          <cell r="BE413" t="str">
            <v/>
          </cell>
          <cell r="BF413" t="str">
            <v/>
          </cell>
          <cell r="BG413" t="str">
            <v/>
          </cell>
          <cell r="BH413" t="str">
            <v/>
          </cell>
          <cell r="BI413" t="str">
            <v/>
          </cell>
          <cell r="BJ413" t="str">
            <v/>
          </cell>
          <cell r="BK413" t="str">
            <v/>
          </cell>
          <cell r="BL413"/>
          <cell r="BM413"/>
          <cell r="BN413" t="str">
            <v/>
          </cell>
          <cell r="BO413"/>
          <cell r="BP413" t="str">
            <v/>
          </cell>
          <cell r="BQ413" t="str">
            <v/>
          </cell>
          <cell r="BR413" t="str">
            <v/>
          </cell>
          <cell r="BS413" t="str">
            <v/>
          </cell>
          <cell r="BT413" t="str">
            <v/>
          </cell>
          <cell r="BU413" t="str">
            <v/>
          </cell>
          <cell r="BV413" t="str">
            <v/>
          </cell>
          <cell r="BW413" t="str">
            <v/>
          </cell>
          <cell r="BX413" t="str">
            <v>A0040010</v>
          </cell>
          <cell r="BY413">
            <v>30</v>
          </cell>
          <cell r="BZ413" t="str">
            <v>A0030030</v>
          </cell>
          <cell r="CA413">
            <v>30</v>
          </cell>
          <cell r="CB413" t="str">
            <v/>
          </cell>
          <cell r="CC413" t="str">
            <v/>
          </cell>
          <cell r="CD413" t="str">
            <v/>
          </cell>
          <cell r="CE413" t="str">
            <v/>
          </cell>
          <cell r="CF413" t="str">
            <v/>
          </cell>
          <cell r="CG413" t="str">
            <v/>
          </cell>
          <cell r="CH413" t="str">
            <v/>
          </cell>
          <cell r="CI413" t="str">
            <v/>
          </cell>
          <cell r="CJ413" t="str">
            <v/>
          </cell>
          <cell r="CK413" t="str">
            <v/>
          </cell>
          <cell r="CL413" t="str">
            <v/>
          </cell>
          <cell r="CM413" t="str">
            <v/>
          </cell>
          <cell r="CN413" t="str">
            <v/>
          </cell>
          <cell r="CO413" t="str">
            <v/>
          </cell>
          <cell r="CP413" t="str">
            <v/>
          </cell>
          <cell r="CQ413" t="str">
            <v/>
          </cell>
          <cell r="CR413" t="str">
            <v/>
          </cell>
          <cell r="CS413" t="str">
            <v>Nota 1: Este solo es un Análisis de Precios Unitario de referencia. De ser necesario, se debe ajustar a las particularidades de cada proyecto.
Nota 2: Cuando se trate de Análisis de precios unitarios correspondientes a ítems de la propuesta económica apro</v>
          </cell>
          <cell r="CT413" t="str">
            <v>B</v>
          </cell>
        </row>
        <row r="414">
          <cell r="C414" t="str">
            <v>710,1,5</v>
          </cell>
          <cell r="D414" t="str">
            <v>u</v>
          </cell>
          <cell r="E414" t="str">
            <v>SEÑAL VERTICAL DE TRÁNSITO TIPO _______ DIMENSIONES ______ CON LÁMINA RETRORREFLECTIVA TIPO______
(Análisis aplicado para suministro e instalación de señal preventiva tipo SP-75 (delineadores de curva), formato 75 cm × 60 cm, con lámina de acero galvaniza</v>
          </cell>
          <cell r="F414" t="str">
            <v>HERMENINV</v>
          </cell>
          <cell r="G414">
            <v>0.05</v>
          </cell>
          <cell r="H414" t="str">
            <v>C0010105</v>
          </cell>
          <cell r="I414">
            <v>0.26666666666666666</v>
          </cell>
          <cell r="J414" t="str">
            <v/>
          </cell>
          <cell r="K414" t="str">
            <v/>
          </cell>
          <cell r="L414" t="str">
            <v/>
          </cell>
          <cell r="M414" t="str">
            <v/>
          </cell>
          <cell r="N414" t="str">
            <v/>
          </cell>
          <cell r="O414" t="str">
            <v/>
          </cell>
          <cell r="P414" t="str">
            <v/>
          </cell>
          <cell r="Q414" t="str">
            <v/>
          </cell>
          <cell r="R414" t="str">
            <v/>
          </cell>
          <cell r="S414" t="str">
            <v/>
          </cell>
          <cell r="T414" t="str">
            <v/>
          </cell>
          <cell r="U414" t="str">
            <v/>
          </cell>
          <cell r="V414" t="str">
            <v/>
          </cell>
          <cell r="W414" t="str">
            <v/>
          </cell>
          <cell r="X414" t="str">
            <v/>
          </cell>
          <cell r="Y414" t="str">
            <v/>
          </cell>
          <cell r="Z414" t="str">
            <v/>
          </cell>
          <cell r="AA414" t="str">
            <v/>
          </cell>
          <cell r="AB414" t="str">
            <v/>
          </cell>
          <cell r="AC414" t="str">
            <v/>
          </cell>
          <cell r="AD414" t="str">
            <v/>
          </cell>
          <cell r="AE414" t="str">
            <v/>
          </cell>
          <cell r="AF414" t="str">
            <v/>
          </cell>
          <cell r="AG414" t="str">
            <v/>
          </cell>
          <cell r="AH414" t="str">
            <v>B0033308</v>
          </cell>
          <cell r="AI414">
            <v>1</v>
          </cell>
          <cell r="AJ414" t="str">
            <v>B0033328</v>
          </cell>
          <cell r="AK414">
            <v>1</v>
          </cell>
          <cell r="AL414" t="str">
            <v>B0033288</v>
          </cell>
          <cell r="AM414">
            <v>1</v>
          </cell>
          <cell r="AN414" t="str">
            <v>B0033262</v>
          </cell>
          <cell r="AO414">
            <v>0.33400000000000002</v>
          </cell>
          <cell r="AP414" t="str">
            <v>B0093350</v>
          </cell>
          <cell r="AQ414">
            <v>1.4999999999999999E-2</v>
          </cell>
          <cell r="AR414" t="str">
            <v>B0103564</v>
          </cell>
          <cell r="AS414">
            <v>8.85</v>
          </cell>
          <cell r="AT414" t="str">
            <v>B0053100</v>
          </cell>
          <cell r="AU414">
            <v>1.4E-2</v>
          </cell>
          <cell r="AV414" t="str">
            <v>B0063200</v>
          </cell>
          <cell r="AW414">
            <v>5.01</v>
          </cell>
          <cell r="AX414" t="str">
            <v/>
          </cell>
          <cell r="AY414" t="str">
            <v/>
          </cell>
          <cell r="AZ414" t="str">
            <v/>
          </cell>
          <cell r="BA414" t="str">
            <v/>
          </cell>
          <cell r="BB414" t="str">
            <v/>
          </cell>
          <cell r="BC414" t="str">
            <v/>
          </cell>
          <cell r="BD414" t="str">
            <v/>
          </cell>
          <cell r="BE414" t="str">
            <v/>
          </cell>
          <cell r="BF414" t="str">
            <v/>
          </cell>
          <cell r="BG414" t="str">
            <v/>
          </cell>
          <cell r="BH414" t="str">
            <v/>
          </cell>
          <cell r="BI414" t="str">
            <v/>
          </cell>
          <cell r="BJ414" t="str">
            <v/>
          </cell>
          <cell r="BK414" t="str">
            <v/>
          </cell>
          <cell r="BL414"/>
          <cell r="BM414"/>
          <cell r="BN414" t="str">
            <v/>
          </cell>
          <cell r="BO414"/>
          <cell r="BP414" t="str">
            <v/>
          </cell>
          <cell r="BQ414" t="str">
            <v/>
          </cell>
          <cell r="BR414" t="str">
            <v/>
          </cell>
          <cell r="BS414" t="str">
            <v/>
          </cell>
          <cell r="BT414" t="str">
            <v/>
          </cell>
          <cell r="BU414" t="str">
            <v/>
          </cell>
          <cell r="BV414" t="str">
            <v/>
          </cell>
          <cell r="BW414" t="str">
            <v/>
          </cell>
          <cell r="BX414" t="str">
            <v>A0040010</v>
          </cell>
          <cell r="BY414">
            <v>30</v>
          </cell>
          <cell r="BZ414" t="str">
            <v>A0030030</v>
          </cell>
          <cell r="CA414">
            <v>30</v>
          </cell>
          <cell r="CB414" t="str">
            <v/>
          </cell>
          <cell r="CC414" t="str">
            <v/>
          </cell>
          <cell r="CD414" t="str">
            <v/>
          </cell>
          <cell r="CE414" t="str">
            <v/>
          </cell>
          <cell r="CF414" t="str">
            <v/>
          </cell>
          <cell r="CG414" t="str">
            <v/>
          </cell>
          <cell r="CH414" t="str">
            <v/>
          </cell>
          <cell r="CI414" t="str">
            <v/>
          </cell>
          <cell r="CJ414" t="str">
            <v/>
          </cell>
          <cell r="CK414" t="str">
            <v/>
          </cell>
          <cell r="CL414" t="str">
            <v/>
          </cell>
          <cell r="CM414" t="str">
            <v/>
          </cell>
          <cell r="CN414" t="str">
            <v/>
          </cell>
          <cell r="CO414" t="str">
            <v/>
          </cell>
          <cell r="CP414" t="str">
            <v/>
          </cell>
          <cell r="CQ414" t="str">
            <v/>
          </cell>
          <cell r="CR414" t="str">
            <v/>
          </cell>
          <cell r="CS414" t="str">
            <v>Nota 1: Este solo es un Análisis de Precios Unitario de referencia. De ser necesario, se debe ajustar a las particularidades de cada proyecto.
Nota 2: Cuando se trate de Análisis de precios unitarios correspondientes a ítems de la propuesta económica apro</v>
          </cell>
          <cell r="CT414" t="str">
            <v>B</v>
          </cell>
        </row>
        <row r="415">
          <cell r="C415" t="str">
            <v>710,2,1</v>
          </cell>
          <cell r="D415" t="str">
            <v>m2</v>
          </cell>
          <cell r="E415" t="str">
            <v>SEÑAL VERTICAL DE TRÁNSITO TIPO _______ CON LÁMINA RETRORREFLECTIVA TIPO______
(Análisis aplicado para suministro e instalación de señal informativa elevada tipo SI-05 o SI-06 en lámina de acero galvanizado calibre 22 con retrorreflectiva tipo XI. Incluye</v>
          </cell>
          <cell r="F415" t="str">
            <v>HERMENINV</v>
          </cell>
          <cell r="G415">
            <v>0.05</v>
          </cell>
          <cell r="H415" t="str">
            <v>C0010105</v>
          </cell>
          <cell r="I415">
            <v>0.25</v>
          </cell>
          <cell r="J415" t="str">
            <v/>
          </cell>
          <cell r="K415" t="str">
            <v/>
          </cell>
          <cell r="L415" t="str">
            <v/>
          </cell>
          <cell r="M415" t="str">
            <v/>
          </cell>
          <cell r="N415" t="str">
            <v/>
          </cell>
          <cell r="O415" t="str">
            <v/>
          </cell>
          <cell r="P415" t="str">
            <v/>
          </cell>
          <cell r="Q415" t="str">
            <v/>
          </cell>
          <cell r="R415" t="str">
            <v/>
          </cell>
          <cell r="S415" t="str">
            <v/>
          </cell>
          <cell r="T415" t="str">
            <v/>
          </cell>
          <cell r="U415" t="str">
            <v/>
          </cell>
          <cell r="V415" t="str">
            <v/>
          </cell>
          <cell r="W415" t="str">
            <v/>
          </cell>
          <cell r="X415" t="str">
            <v/>
          </cell>
          <cell r="Y415" t="str">
            <v/>
          </cell>
          <cell r="Z415" t="str">
            <v/>
          </cell>
          <cell r="AA415" t="str">
            <v/>
          </cell>
          <cell r="AB415" t="str">
            <v/>
          </cell>
          <cell r="AC415" t="str">
            <v/>
          </cell>
          <cell r="AD415" t="str">
            <v/>
          </cell>
          <cell r="AE415" t="str">
            <v/>
          </cell>
          <cell r="AF415" t="str">
            <v/>
          </cell>
          <cell r="AG415" t="str">
            <v/>
          </cell>
          <cell r="AH415" t="str">
            <v>B0123650</v>
          </cell>
          <cell r="AI415">
            <v>0.45</v>
          </cell>
          <cell r="AJ415" t="str">
            <v>B0033320</v>
          </cell>
          <cell r="AK415">
            <v>1</v>
          </cell>
          <cell r="AL415" t="str">
            <v>B0033262</v>
          </cell>
          <cell r="AM415">
            <v>1</v>
          </cell>
          <cell r="AN415" t="str">
            <v/>
          </cell>
          <cell r="AO415" t="str">
            <v/>
          </cell>
          <cell r="AP415" t="str">
            <v/>
          </cell>
          <cell r="AQ415" t="str">
            <v/>
          </cell>
          <cell r="AR415" t="str">
            <v/>
          </cell>
          <cell r="AS415" t="str">
            <v/>
          </cell>
          <cell r="AT415" t="str">
            <v/>
          </cell>
          <cell r="AU415" t="str">
            <v/>
          </cell>
          <cell r="AV415" t="str">
            <v/>
          </cell>
          <cell r="AW415" t="str">
            <v/>
          </cell>
          <cell r="AX415" t="str">
            <v/>
          </cell>
          <cell r="AY415" t="str">
            <v/>
          </cell>
          <cell r="AZ415" t="str">
            <v/>
          </cell>
          <cell r="BA415" t="str">
            <v/>
          </cell>
          <cell r="BB415" t="str">
            <v/>
          </cell>
          <cell r="BC415" t="str">
            <v/>
          </cell>
          <cell r="BD415" t="str">
            <v/>
          </cell>
          <cell r="BE415" t="str">
            <v/>
          </cell>
          <cell r="BF415" t="str">
            <v/>
          </cell>
          <cell r="BG415" t="str">
            <v/>
          </cell>
          <cell r="BH415" t="str">
            <v/>
          </cell>
          <cell r="BI415" t="str">
            <v/>
          </cell>
          <cell r="BJ415" t="str">
            <v/>
          </cell>
          <cell r="BK415" t="str">
            <v/>
          </cell>
          <cell r="BL415"/>
          <cell r="BM415"/>
          <cell r="BN415" t="str">
            <v>T0010009</v>
          </cell>
          <cell r="BO415">
            <v>0.45</v>
          </cell>
          <cell r="BP415" t="str">
            <v/>
          </cell>
          <cell r="BQ415" t="str">
            <v/>
          </cell>
          <cell r="BR415" t="str">
            <v/>
          </cell>
          <cell r="BS415" t="str">
            <v/>
          </cell>
          <cell r="BT415" t="str">
            <v/>
          </cell>
          <cell r="BU415" t="str">
            <v/>
          </cell>
          <cell r="BV415" t="str">
            <v/>
          </cell>
          <cell r="BW415" t="str">
            <v/>
          </cell>
          <cell r="BX415" t="str">
            <v>A0040010</v>
          </cell>
          <cell r="BY415">
            <v>32</v>
          </cell>
          <cell r="BZ415" t="str">
            <v>A0030030</v>
          </cell>
          <cell r="CA415">
            <v>32</v>
          </cell>
          <cell r="CB415" t="str">
            <v/>
          </cell>
          <cell r="CC415" t="str">
            <v/>
          </cell>
          <cell r="CD415" t="str">
            <v/>
          </cell>
          <cell r="CE415" t="str">
            <v/>
          </cell>
          <cell r="CF415" t="str">
            <v/>
          </cell>
          <cell r="CG415" t="str">
            <v/>
          </cell>
          <cell r="CH415" t="str">
            <v/>
          </cell>
          <cell r="CI415" t="str">
            <v/>
          </cell>
          <cell r="CJ415" t="str">
            <v/>
          </cell>
          <cell r="CK415" t="str">
            <v/>
          </cell>
          <cell r="CL415" t="str">
            <v/>
          </cell>
          <cell r="CM415" t="str">
            <v/>
          </cell>
          <cell r="CN415" t="str">
            <v/>
          </cell>
          <cell r="CO415" t="str">
            <v/>
          </cell>
          <cell r="CP415" t="str">
            <v/>
          </cell>
          <cell r="CQ415" t="str">
            <v/>
          </cell>
          <cell r="CR415" t="str">
            <v/>
          </cell>
          <cell r="CS415" t="str">
            <v>Nota 1: Este solo es un Análisis de Precios Unitario de referencia. De ser necesario, se debe ajustar a las particularidades de cada proyecto.
Nota 2: Cuando se trate de Análisis de precios unitarios correspondientes a ítems de la propuesta económica apro</v>
          </cell>
          <cell r="CT415" t="str">
            <v>B</v>
          </cell>
        </row>
        <row r="416">
          <cell r="C416" t="str">
            <v>710,2,2</v>
          </cell>
          <cell r="D416" t="str">
            <v>m2</v>
          </cell>
          <cell r="E416" t="str">
            <v>SEÑAL VERTICAL DE TRÁNSITO TIPO _______ CON LÁMINA RETRORREFLECTIVA TIPO______
(Análisis aplicado para suministro e instalación de señal informativa tipo SI-05 o SI-06 en lámina de acero galvanizado calibre 20 con retrorreflectiva tipo XI. Incluye plegado</v>
          </cell>
          <cell r="F416" t="str">
            <v>HERMENINV</v>
          </cell>
          <cell r="G416">
            <v>0.05</v>
          </cell>
          <cell r="H416" t="str">
            <v>C0010105</v>
          </cell>
          <cell r="I416">
            <v>0.25</v>
          </cell>
          <cell r="J416" t="str">
            <v/>
          </cell>
          <cell r="K416" t="str">
            <v/>
          </cell>
          <cell r="L416" t="str">
            <v/>
          </cell>
          <cell r="M416" t="str">
            <v/>
          </cell>
          <cell r="N416" t="str">
            <v/>
          </cell>
          <cell r="O416" t="str">
            <v/>
          </cell>
          <cell r="P416" t="str">
            <v/>
          </cell>
          <cell r="Q416" t="str">
            <v/>
          </cell>
          <cell r="R416" t="str">
            <v/>
          </cell>
          <cell r="S416" t="str">
            <v/>
          </cell>
          <cell r="T416" t="str">
            <v/>
          </cell>
          <cell r="U416" t="str">
            <v/>
          </cell>
          <cell r="V416" t="str">
            <v/>
          </cell>
          <cell r="W416" t="str">
            <v/>
          </cell>
          <cell r="X416" t="str">
            <v/>
          </cell>
          <cell r="Y416" t="str">
            <v/>
          </cell>
          <cell r="Z416" t="str">
            <v/>
          </cell>
          <cell r="AA416" t="str">
            <v/>
          </cell>
          <cell r="AB416" t="str">
            <v/>
          </cell>
          <cell r="AC416" t="str">
            <v/>
          </cell>
          <cell r="AD416" t="str">
            <v/>
          </cell>
          <cell r="AE416" t="str">
            <v/>
          </cell>
          <cell r="AF416" t="str">
            <v/>
          </cell>
          <cell r="AG416" t="str">
            <v/>
          </cell>
          <cell r="AH416" t="str">
            <v>B0033321</v>
          </cell>
          <cell r="AI416">
            <v>1</v>
          </cell>
          <cell r="AJ416" t="str">
            <v>B0033328</v>
          </cell>
          <cell r="AK416">
            <v>1</v>
          </cell>
          <cell r="AL416" t="str">
            <v>B0033288</v>
          </cell>
          <cell r="AM416">
            <v>1</v>
          </cell>
          <cell r="AN416" t="str">
            <v>B0033262</v>
          </cell>
          <cell r="AO416">
            <v>0.33400000000000002</v>
          </cell>
          <cell r="AP416" t="str">
            <v>B0093350</v>
          </cell>
          <cell r="AQ416">
            <v>1.4999999999999999E-2</v>
          </cell>
          <cell r="AR416" t="str">
            <v>B0103564</v>
          </cell>
          <cell r="AS416">
            <v>8.85</v>
          </cell>
          <cell r="AT416" t="str">
            <v>B0053100</v>
          </cell>
          <cell r="AU416">
            <v>1.4E-2</v>
          </cell>
          <cell r="AV416" t="str">
            <v>B0063200</v>
          </cell>
          <cell r="AW416">
            <v>5.01</v>
          </cell>
          <cell r="AX416" t="str">
            <v/>
          </cell>
          <cell r="AY416" t="str">
            <v/>
          </cell>
          <cell r="AZ416" t="str">
            <v/>
          </cell>
          <cell r="BA416" t="str">
            <v/>
          </cell>
          <cell r="BB416" t="str">
            <v/>
          </cell>
          <cell r="BC416" t="str">
            <v/>
          </cell>
          <cell r="BD416" t="str">
            <v/>
          </cell>
          <cell r="BE416" t="str">
            <v/>
          </cell>
          <cell r="BF416" t="str">
            <v/>
          </cell>
          <cell r="BG416" t="str">
            <v/>
          </cell>
          <cell r="BH416" t="str">
            <v/>
          </cell>
          <cell r="BI416" t="str">
            <v/>
          </cell>
          <cell r="BJ416" t="str">
            <v/>
          </cell>
          <cell r="BK416" t="str">
            <v/>
          </cell>
          <cell r="BL416"/>
          <cell r="BM416"/>
          <cell r="BN416" t="str">
            <v/>
          </cell>
          <cell r="BO416" t="str">
            <v/>
          </cell>
          <cell r="BP416" t="str">
            <v/>
          </cell>
          <cell r="BQ416" t="str">
            <v/>
          </cell>
          <cell r="BR416" t="str">
            <v/>
          </cell>
          <cell r="BS416" t="str">
            <v/>
          </cell>
          <cell r="BT416" t="str">
            <v/>
          </cell>
          <cell r="BU416" t="str">
            <v/>
          </cell>
          <cell r="BV416" t="str">
            <v/>
          </cell>
          <cell r="BW416" t="str">
            <v/>
          </cell>
          <cell r="BX416" t="str">
            <v>A0040010</v>
          </cell>
          <cell r="BY416">
            <v>32</v>
          </cell>
          <cell r="BZ416" t="str">
            <v>A0030030</v>
          </cell>
          <cell r="CA416">
            <v>32</v>
          </cell>
          <cell r="CB416" t="str">
            <v/>
          </cell>
          <cell r="CC416" t="str">
            <v/>
          </cell>
          <cell r="CD416" t="str">
            <v/>
          </cell>
          <cell r="CE416" t="str">
            <v/>
          </cell>
          <cell r="CF416" t="str">
            <v/>
          </cell>
          <cell r="CG416" t="str">
            <v/>
          </cell>
          <cell r="CH416" t="str">
            <v/>
          </cell>
          <cell r="CI416" t="str">
            <v/>
          </cell>
          <cell r="CJ416" t="str">
            <v/>
          </cell>
          <cell r="CK416" t="str">
            <v/>
          </cell>
          <cell r="CL416" t="str">
            <v/>
          </cell>
          <cell r="CM416" t="str">
            <v/>
          </cell>
          <cell r="CN416" t="str">
            <v/>
          </cell>
          <cell r="CO416" t="str">
            <v/>
          </cell>
          <cell r="CP416" t="str">
            <v/>
          </cell>
          <cell r="CQ416" t="str">
            <v/>
          </cell>
          <cell r="CR416" t="str">
            <v/>
          </cell>
          <cell r="CS416" t="str">
            <v>Nota 1: Este solo es un Análisis de Precios Unitario de referencia. De ser necesario, se debe ajustar a las particularidades de cada proyecto.
Nota 2: Cuando se trate de Análisis de precios unitarios correspondientes a ítems de la propuesta económica apro</v>
          </cell>
          <cell r="CT416" t="str">
            <v>B</v>
          </cell>
        </row>
        <row r="417">
          <cell r="C417" t="str">
            <v>710,2,3</v>
          </cell>
          <cell r="D417" t="str">
            <v>m2</v>
          </cell>
          <cell r="E417" t="str">
            <v xml:space="preserve">SEÑAL VERTICAL DE TRÁNSITO TIPO _______ MATERIAL_____ CON LÁMINA RETRORREFLECTIVA TIPO______
(Análisis aplicado para señal vertical tipo informativa turística o patrimonial (rectangular o tipo flecha), fabricada en lámina de acero galvanizado calibre 20, </v>
          </cell>
          <cell r="F417" t="str">
            <v>HERMENINV</v>
          </cell>
          <cell r="G417">
            <v>0.05</v>
          </cell>
          <cell r="H417" t="str">
            <v>C0010105</v>
          </cell>
          <cell r="I417">
            <v>0.25</v>
          </cell>
          <cell r="J417" t="str">
            <v/>
          </cell>
          <cell r="K417" t="str">
            <v/>
          </cell>
          <cell r="L417" t="str">
            <v/>
          </cell>
          <cell r="M417" t="str">
            <v/>
          </cell>
          <cell r="N417" t="str">
            <v/>
          </cell>
          <cell r="O417" t="str">
            <v/>
          </cell>
          <cell r="P417" t="str">
            <v/>
          </cell>
          <cell r="Q417" t="str">
            <v/>
          </cell>
          <cell r="R417" t="str">
            <v/>
          </cell>
          <cell r="S417" t="str">
            <v/>
          </cell>
          <cell r="T417" t="str">
            <v/>
          </cell>
          <cell r="U417" t="str">
            <v/>
          </cell>
          <cell r="V417" t="str">
            <v/>
          </cell>
          <cell r="W417" t="str">
            <v/>
          </cell>
          <cell r="X417" t="str">
            <v/>
          </cell>
          <cell r="Y417" t="str">
            <v/>
          </cell>
          <cell r="Z417" t="str">
            <v/>
          </cell>
          <cell r="AA417" t="str">
            <v/>
          </cell>
          <cell r="AB417" t="str">
            <v/>
          </cell>
          <cell r="AC417" t="str">
            <v/>
          </cell>
          <cell r="AD417" t="str">
            <v/>
          </cell>
          <cell r="AE417" t="str">
            <v/>
          </cell>
          <cell r="AF417" t="str">
            <v/>
          </cell>
          <cell r="AG417" t="str">
            <v/>
          </cell>
          <cell r="AH417" t="str">
            <v>B0033322</v>
          </cell>
          <cell r="AI417">
            <v>1</v>
          </cell>
          <cell r="AJ417" t="str">
            <v>B0033328</v>
          </cell>
          <cell r="AK417">
            <v>1</v>
          </cell>
          <cell r="AL417" t="str">
            <v>B0033288</v>
          </cell>
          <cell r="AM417">
            <v>1</v>
          </cell>
          <cell r="AN417" t="str">
            <v>B0033262</v>
          </cell>
          <cell r="AO417">
            <v>0.33400000000000002</v>
          </cell>
          <cell r="AP417" t="str">
            <v>B0093350</v>
          </cell>
          <cell r="AQ417">
            <v>1.4999999999999999E-2</v>
          </cell>
          <cell r="AR417" t="str">
            <v>B0103564</v>
          </cell>
          <cell r="AS417">
            <v>8.85</v>
          </cell>
          <cell r="AT417" t="str">
            <v>B0053100</v>
          </cell>
          <cell r="AU417">
            <v>1.4E-2</v>
          </cell>
          <cell r="AV417" t="str">
            <v>B0063200</v>
          </cell>
          <cell r="AW417">
            <v>5.01</v>
          </cell>
          <cell r="AX417" t="str">
            <v/>
          </cell>
          <cell r="AY417" t="str">
            <v/>
          </cell>
          <cell r="AZ417" t="str">
            <v/>
          </cell>
          <cell r="BA417" t="str">
            <v/>
          </cell>
          <cell r="BB417" t="str">
            <v/>
          </cell>
          <cell r="BC417" t="str">
            <v/>
          </cell>
          <cell r="BD417" t="str">
            <v/>
          </cell>
          <cell r="BE417" t="str">
            <v/>
          </cell>
          <cell r="BF417" t="str">
            <v/>
          </cell>
          <cell r="BG417" t="str">
            <v/>
          </cell>
          <cell r="BH417" t="str">
            <v/>
          </cell>
          <cell r="BI417" t="str">
            <v/>
          </cell>
          <cell r="BJ417" t="str">
            <v/>
          </cell>
          <cell r="BK417" t="str">
            <v/>
          </cell>
          <cell r="BL417"/>
          <cell r="BM417"/>
          <cell r="BN417" t="str">
            <v/>
          </cell>
          <cell r="BO417"/>
          <cell r="BP417" t="str">
            <v/>
          </cell>
          <cell r="BQ417" t="str">
            <v/>
          </cell>
          <cell r="BR417" t="str">
            <v/>
          </cell>
          <cell r="BS417" t="str">
            <v/>
          </cell>
          <cell r="BT417" t="str">
            <v/>
          </cell>
          <cell r="BU417" t="str">
            <v/>
          </cell>
          <cell r="BV417" t="str">
            <v/>
          </cell>
          <cell r="BW417" t="str">
            <v/>
          </cell>
          <cell r="BX417" t="str">
            <v>A0040010</v>
          </cell>
          <cell r="BY417">
            <v>32</v>
          </cell>
          <cell r="BZ417" t="str">
            <v>A0030030</v>
          </cell>
          <cell r="CA417">
            <v>32</v>
          </cell>
          <cell r="CB417" t="str">
            <v/>
          </cell>
          <cell r="CC417" t="str">
            <v/>
          </cell>
          <cell r="CD417" t="str">
            <v/>
          </cell>
          <cell r="CE417" t="str">
            <v/>
          </cell>
          <cell r="CF417" t="str">
            <v/>
          </cell>
          <cell r="CG417" t="str">
            <v/>
          </cell>
          <cell r="CH417" t="str">
            <v/>
          </cell>
          <cell r="CI417" t="str">
            <v/>
          </cell>
          <cell r="CJ417" t="str">
            <v/>
          </cell>
          <cell r="CK417" t="str">
            <v/>
          </cell>
          <cell r="CL417" t="str">
            <v/>
          </cell>
          <cell r="CM417" t="str">
            <v/>
          </cell>
          <cell r="CN417" t="str">
            <v/>
          </cell>
          <cell r="CO417" t="str">
            <v/>
          </cell>
          <cell r="CP417" t="str">
            <v/>
          </cell>
          <cell r="CQ417" t="str">
            <v/>
          </cell>
          <cell r="CR417" t="str">
            <v/>
          </cell>
          <cell r="CS417" t="str">
            <v>Nota 1: Este solo es un Análisis de Precios Unitario de referencia. De ser necesario, se debe ajustar a las particularidades de cada proyecto.
Nota 2: Cuando se trate de Análisis de precios unitarios correspondientes a ítems de la propuesta económica apro</v>
          </cell>
          <cell r="CT417" t="str">
            <v>B</v>
          </cell>
        </row>
        <row r="418">
          <cell r="C418" t="str">
            <v>730,1,1</v>
          </cell>
          <cell r="D418" t="str">
            <v>m</v>
          </cell>
          <cell r="E418" t="str">
            <v xml:space="preserve">DEFENSA METÁLICA 
(Analisis aplicado para el Suministro, transporte, descarga, alineacion e instalación Mecanica de sistema de contención vehicular tipo Barrera, mediante sistema permanente hincado en suelo blando con modulo de perfil doble onda de Acero </v>
          </cell>
          <cell r="F418" t="str">
            <v>HERMENINV</v>
          </cell>
          <cell r="G418">
            <v>0.05</v>
          </cell>
          <cell r="H418" t="str">
            <v>C0011127</v>
          </cell>
          <cell r="I418">
            <v>0.05</v>
          </cell>
          <cell r="J418" t="str">
            <v/>
          </cell>
          <cell r="K418" t="str">
            <v/>
          </cell>
          <cell r="L418" t="str">
            <v/>
          </cell>
          <cell r="M418" t="str">
            <v/>
          </cell>
          <cell r="N418" t="str">
            <v/>
          </cell>
          <cell r="O418" t="str">
            <v/>
          </cell>
          <cell r="P418" t="str">
            <v/>
          </cell>
          <cell r="Q418" t="str">
            <v/>
          </cell>
          <cell r="R418" t="str">
            <v/>
          </cell>
          <cell r="S418" t="str">
            <v/>
          </cell>
          <cell r="T418" t="str">
            <v/>
          </cell>
          <cell r="U418" t="str">
            <v/>
          </cell>
          <cell r="V418" t="str">
            <v/>
          </cell>
          <cell r="W418" t="str">
            <v/>
          </cell>
          <cell r="X418" t="str">
            <v/>
          </cell>
          <cell r="Y418" t="str">
            <v/>
          </cell>
          <cell r="Z418" t="str">
            <v/>
          </cell>
          <cell r="AA418" t="str">
            <v/>
          </cell>
          <cell r="AB418" t="str">
            <v/>
          </cell>
          <cell r="AC418" t="str">
            <v/>
          </cell>
          <cell r="AD418" t="str">
            <v/>
          </cell>
          <cell r="AE418" t="str">
            <v/>
          </cell>
          <cell r="AF418" t="str">
            <v/>
          </cell>
          <cell r="AG418" t="str">
            <v/>
          </cell>
          <cell r="AH418" t="str">
            <v>B0033346</v>
          </cell>
          <cell r="AI418">
            <v>1</v>
          </cell>
          <cell r="AJ418" t="str">
            <v/>
          </cell>
          <cell r="AK418" t="str">
            <v/>
          </cell>
          <cell r="AL418" t="str">
            <v/>
          </cell>
          <cell r="AM418" t="str">
            <v/>
          </cell>
          <cell r="AN418" t="str">
            <v/>
          </cell>
          <cell r="AO418" t="str">
            <v/>
          </cell>
          <cell r="AP418" t="str">
            <v/>
          </cell>
          <cell r="AQ418" t="str">
            <v/>
          </cell>
          <cell r="AR418" t="str">
            <v/>
          </cell>
          <cell r="AS418" t="str">
            <v/>
          </cell>
          <cell r="AT418" t="str">
            <v/>
          </cell>
          <cell r="AU418" t="str">
            <v/>
          </cell>
          <cell r="AV418" t="str">
            <v/>
          </cell>
          <cell r="AW418" t="str">
            <v/>
          </cell>
          <cell r="AX418" t="str">
            <v/>
          </cell>
          <cell r="AY418" t="str">
            <v/>
          </cell>
          <cell r="AZ418" t="str">
            <v/>
          </cell>
          <cell r="BA418" t="str">
            <v/>
          </cell>
          <cell r="BB418" t="str">
            <v/>
          </cell>
          <cell r="BC418" t="str">
            <v/>
          </cell>
          <cell r="BD418" t="str">
            <v/>
          </cell>
          <cell r="BE418" t="str">
            <v/>
          </cell>
          <cell r="BF418" t="str">
            <v/>
          </cell>
          <cell r="BG418" t="str">
            <v/>
          </cell>
          <cell r="BH418" t="str">
            <v/>
          </cell>
          <cell r="BI418" t="str">
            <v/>
          </cell>
          <cell r="BJ418" t="str">
            <v/>
          </cell>
          <cell r="BK418" t="str">
            <v/>
          </cell>
          <cell r="BL418"/>
          <cell r="BM418"/>
          <cell r="BN418" t="str">
            <v>T0100002</v>
          </cell>
          <cell r="BO418">
            <v>10</v>
          </cell>
          <cell r="BP418" t="str">
            <v/>
          </cell>
          <cell r="BQ418" t="str">
            <v/>
          </cell>
          <cell r="BR418" t="str">
            <v/>
          </cell>
          <cell r="BS418" t="str">
            <v/>
          </cell>
          <cell r="BT418" t="str">
            <v/>
          </cell>
          <cell r="BU418" t="str">
            <v/>
          </cell>
          <cell r="BV418" t="str">
            <v/>
          </cell>
          <cell r="BW418" t="str">
            <v/>
          </cell>
          <cell r="BX418" t="str">
            <v>A0030040</v>
          </cell>
          <cell r="BY418">
            <v>160</v>
          </cell>
          <cell r="BZ418" t="str">
            <v>A0040010</v>
          </cell>
          <cell r="CA418">
            <v>160</v>
          </cell>
          <cell r="CB418" t="str">
            <v>A0100294</v>
          </cell>
          <cell r="CC418">
            <v>160</v>
          </cell>
          <cell r="CD418" t="str">
            <v/>
          </cell>
          <cell r="CE418" t="str">
            <v/>
          </cell>
          <cell r="CF418" t="str">
            <v/>
          </cell>
          <cell r="CG418" t="str">
            <v/>
          </cell>
          <cell r="CH418" t="str">
            <v/>
          </cell>
          <cell r="CI418" t="str">
            <v/>
          </cell>
          <cell r="CJ418" t="str">
            <v/>
          </cell>
          <cell r="CK418" t="str">
            <v/>
          </cell>
          <cell r="CL418" t="str">
            <v/>
          </cell>
          <cell r="CM418" t="str">
            <v/>
          </cell>
          <cell r="CN418" t="str">
            <v/>
          </cell>
          <cell r="CO418" t="str">
            <v/>
          </cell>
          <cell r="CP418" t="str">
            <v/>
          </cell>
          <cell r="CQ418" t="str">
            <v/>
          </cell>
          <cell r="CR418" t="str">
            <v/>
          </cell>
          <cell r="CS418" t="str">
            <v>Nota 1: Este solo es un Análisis de Precios Unitario de referencia. De ser necesario, se debe ajustar a las particularidades de cada proyecto.
Nota 2: Cuando se trate de Análisis de precios unitarios correspondientes a ítems de la propuesta económica apro</v>
          </cell>
          <cell r="CT418" t="str">
            <v>A</v>
          </cell>
        </row>
        <row r="419">
          <cell r="C419" t="str">
            <v>730,1,2</v>
          </cell>
          <cell r="D419" t="str">
            <v>m</v>
          </cell>
          <cell r="E419" t="str">
            <v xml:space="preserve">DEFENSA METÁLICA 
(Analisis aplicado para el Suministro, transporte, descarga, alineacion e instalación Mecanica de sistema de contención vehicular tipo Barrera, mediante sistema permanente hincado en suelo blando con modulo de perfil doble onda de acero </v>
          </cell>
          <cell r="F419" t="str">
            <v>HERMENINV</v>
          </cell>
          <cell r="G419">
            <v>0.05</v>
          </cell>
          <cell r="H419" t="str">
            <v>C0011127</v>
          </cell>
          <cell r="I419">
            <v>0.05</v>
          </cell>
          <cell r="J419"/>
          <cell r="K419"/>
          <cell r="L419" t="str">
            <v/>
          </cell>
          <cell r="M419" t="str">
            <v/>
          </cell>
          <cell r="N419" t="str">
            <v/>
          </cell>
          <cell r="O419" t="str">
            <v/>
          </cell>
          <cell r="P419" t="str">
            <v/>
          </cell>
          <cell r="Q419" t="str">
            <v/>
          </cell>
          <cell r="R419" t="str">
            <v/>
          </cell>
          <cell r="S419" t="str">
            <v/>
          </cell>
          <cell r="T419" t="str">
            <v/>
          </cell>
          <cell r="U419" t="str">
            <v/>
          </cell>
          <cell r="V419" t="str">
            <v/>
          </cell>
          <cell r="W419" t="str">
            <v/>
          </cell>
          <cell r="X419" t="str">
            <v/>
          </cell>
          <cell r="Y419" t="str">
            <v/>
          </cell>
          <cell r="Z419" t="str">
            <v/>
          </cell>
          <cell r="AA419" t="str">
            <v/>
          </cell>
          <cell r="AB419" t="str">
            <v/>
          </cell>
          <cell r="AC419" t="str">
            <v/>
          </cell>
          <cell r="AD419" t="str">
            <v/>
          </cell>
          <cell r="AE419" t="str">
            <v/>
          </cell>
          <cell r="AF419" t="str">
            <v/>
          </cell>
          <cell r="AG419" t="str">
            <v/>
          </cell>
          <cell r="AH419" t="str">
            <v>B0033350</v>
          </cell>
          <cell r="AI419">
            <v>1</v>
          </cell>
          <cell r="AJ419" t="str">
            <v/>
          </cell>
          <cell r="AK419" t="str">
            <v/>
          </cell>
          <cell r="AL419" t="str">
            <v/>
          </cell>
          <cell r="AM419" t="str">
            <v/>
          </cell>
          <cell r="AN419" t="str">
            <v/>
          </cell>
          <cell r="AO419" t="str">
            <v/>
          </cell>
          <cell r="AP419" t="str">
            <v/>
          </cell>
          <cell r="AQ419" t="str">
            <v/>
          </cell>
          <cell r="AR419" t="str">
            <v/>
          </cell>
          <cell r="AS419" t="str">
            <v/>
          </cell>
          <cell r="AT419" t="str">
            <v/>
          </cell>
          <cell r="AU419" t="str">
            <v/>
          </cell>
          <cell r="AV419" t="str">
            <v/>
          </cell>
          <cell r="AW419" t="str">
            <v/>
          </cell>
          <cell r="AX419" t="str">
            <v/>
          </cell>
          <cell r="AY419" t="str">
            <v/>
          </cell>
          <cell r="AZ419" t="str">
            <v/>
          </cell>
          <cell r="BA419" t="str">
            <v/>
          </cell>
          <cell r="BB419" t="str">
            <v/>
          </cell>
          <cell r="BC419" t="str">
            <v/>
          </cell>
          <cell r="BD419" t="str">
            <v/>
          </cell>
          <cell r="BE419" t="str">
            <v/>
          </cell>
          <cell r="BF419" t="str">
            <v/>
          </cell>
          <cell r="BG419" t="str">
            <v/>
          </cell>
          <cell r="BH419" t="str">
            <v/>
          </cell>
          <cell r="BI419" t="str">
            <v/>
          </cell>
          <cell r="BJ419" t="str">
            <v/>
          </cell>
          <cell r="BK419" t="str">
            <v/>
          </cell>
          <cell r="BL419"/>
          <cell r="BM419"/>
          <cell r="BN419" t="str">
            <v>T0100002</v>
          </cell>
          <cell r="BO419">
            <v>10</v>
          </cell>
          <cell r="BP419" t="str">
            <v/>
          </cell>
          <cell r="BQ419" t="str">
            <v/>
          </cell>
          <cell r="BR419" t="str">
            <v/>
          </cell>
          <cell r="BS419" t="str">
            <v/>
          </cell>
          <cell r="BT419" t="str">
            <v/>
          </cell>
          <cell r="BU419" t="str">
            <v/>
          </cell>
          <cell r="BV419" t="str">
            <v/>
          </cell>
          <cell r="BW419" t="str">
            <v/>
          </cell>
          <cell r="BX419" t="str">
            <v>A0030040</v>
          </cell>
          <cell r="BY419">
            <v>160</v>
          </cell>
          <cell r="BZ419" t="str">
            <v>A0040010</v>
          </cell>
          <cell r="CA419">
            <v>160</v>
          </cell>
          <cell r="CB419" t="str">
            <v>A0100294</v>
          </cell>
          <cell r="CC419">
            <v>160</v>
          </cell>
          <cell r="CD419" t="str">
            <v/>
          </cell>
          <cell r="CE419" t="str">
            <v/>
          </cell>
          <cell r="CF419" t="str">
            <v/>
          </cell>
          <cell r="CG419" t="str">
            <v/>
          </cell>
          <cell r="CH419" t="str">
            <v/>
          </cell>
          <cell r="CI419" t="str">
            <v/>
          </cell>
          <cell r="CJ419" t="str">
            <v/>
          </cell>
          <cell r="CK419" t="str">
            <v/>
          </cell>
          <cell r="CL419" t="str">
            <v/>
          </cell>
          <cell r="CM419" t="str">
            <v/>
          </cell>
          <cell r="CN419" t="str">
            <v/>
          </cell>
          <cell r="CO419" t="str">
            <v/>
          </cell>
          <cell r="CP419" t="str">
            <v/>
          </cell>
          <cell r="CQ419" t="str">
            <v/>
          </cell>
          <cell r="CR419" t="str">
            <v/>
          </cell>
          <cell r="CS419" t="str">
            <v>Nota 1: Este solo es un Análisis de Precios Unitario de referencia. De ser necesario, se debe ajustar a las particularidades de cada proyecto.
Nota 2: Cuando se trate de Análisis de precios unitarios correspondientes a ítems de la propuesta económica apro</v>
          </cell>
          <cell r="CT419" t="str">
            <v>A</v>
          </cell>
        </row>
        <row r="420">
          <cell r="C420" t="str">
            <v>730,2</v>
          </cell>
          <cell r="D420" t="str">
            <v>m</v>
          </cell>
          <cell r="E420" t="str">
            <v>TERMINAL DE BARRERA ABATIDA Y ESVIADA  NC ________
(Análisis aplicado para suministro e instalación de terminal de barrera metálica abatida y desviada en acero galvanizado, con nivel de contención NC. Fundación en concreto de 21 MPa y anclajes.)</v>
          </cell>
          <cell r="F420" t="str">
            <v>HERMENINV</v>
          </cell>
          <cell r="G420">
            <v>0.05</v>
          </cell>
          <cell r="H420" t="str">
            <v>C0010105</v>
          </cell>
          <cell r="I420">
            <v>0.16</v>
          </cell>
          <cell r="J420" t="str">
            <v/>
          </cell>
          <cell r="K420" t="str">
            <v/>
          </cell>
          <cell r="L420" t="str">
            <v/>
          </cell>
          <cell r="M420" t="str">
            <v/>
          </cell>
          <cell r="N420" t="str">
            <v/>
          </cell>
          <cell r="O420" t="str">
            <v/>
          </cell>
          <cell r="P420" t="str">
            <v/>
          </cell>
          <cell r="Q420" t="str">
            <v/>
          </cell>
          <cell r="R420" t="str">
            <v/>
          </cell>
          <cell r="S420" t="str">
            <v/>
          </cell>
          <cell r="T420" t="str">
            <v/>
          </cell>
          <cell r="U420" t="str">
            <v/>
          </cell>
          <cell r="V420" t="str">
            <v/>
          </cell>
          <cell r="W420" t="str">
            <v/>
          </cell>
          <cell r="X420" t="str">
            <v/>
          </cell>
          <cell r="Y420" t="str">
            <v/>
          </cell>
          <cell r="Z420" t="str">
            <v/>
          </cell>
          <cell r="AA420" t="str">
            <v/>
          </cell>
          <cell r="AB420" t="str">
            <v/>
          </cell>
          <cell r="AC420" t="str">
            <v/>
          </cell>
          <cell r="AD420" t="str">
            <v/>
          </cell>
          <cell r="AE420" t="str">
            <v/>
          </cell>
          <cell r="AF420" t="str">
            <v/>
          </cell>
          <cell r="AG420" t="str">
            <v/>
          </cell>
          <cell r="AH420" t="str">
            <v>B0033259</v>
          </cell>
          <cell r="AI420">
            <v>1</v>
          </cell>
          <cell r="AJ420" t="str">
            <v>B0093350</v>
          </cell>
          <cell r="AK420">
            <v>0.15</v>
          </cell>
          <cell r="AL420" t="str">
            <v>B0103564</v>
          </cell>
          <cell r="AM420">
            <v>90</v>
          </cell>
          <cell r="AN420" t="str">
            <v>B0053100</v>
          </cell>
          <cell r="AO420">
            <v>0.27</v>
          </cell>
          <cell r="AP420" t="str">
            <v>B0063200</v>
          </cell>
          <cell r="AQ420">
            <v>54</v>
          </cell>
          <cell r="AR420" t="str">
            <v/>
          </cell>
          <cell r="AS420" t="str">
            <v/>
          </cell>
          <cell r="AT420" t="str">
            <v/>
          </cell>
          <cell r="AU420" t="str">
            <v/>
          </cell>
          <cell r="AV420" t="str">
            <v/>
          </cell>
          <cell r="AW420" t="str">
            <v/>
          </cell>
          <cell r="AX420" t="str">
            <v/>
          </cell>
          <cell r="AY420" t="str">
            <v/>
          </cell>
          <cell r="AZ420" t="str">
            <v/>
          </cell>
          <cell r="BA420" t="str">
            <v/>
          </cell>
          <cell r="BB420" t="str">
            <v/>
          </cell>
          <cell r="BC420" t="str">
            <v/>
          </cell>
          <cell r="BD420" t="str">
            <v/>
          </cell>
          <cell r="BE420" t="str">
            <v/>
          </cell>
          <cell r="BF420" t="str">
            <v/>
          </cell>
          <cell r="BG420" t="str">
            <v/>
          </cell>
          <cell r="BH420" t="str">
            <v/>
          </cell>
          <cell r="BI420" t="str">
            <v/>
          </cell>
          <cell r="BJ420" t="str">
            <v/>
          </cell>
          <cell r="BK420" t="str">
            <v/>
          </cell>
          <cell r="BL420"/>
          <cell r="BM420"/>
          <cell r="BN420" t="str">
            <v/>
          </cell>
          <cell r="BO420" t="str">
            <v/>
          </cell>
          <cell r="BP420" t="str">
            <v/>
          </cell>
          <cell r="BQ420" t="str">
            <v/>
          </cell>
          <cell r="BR420" t="str">
            <v/>
          </cell>
          <cell r="BS420" t="str">
            <v/>
          </cell>
          <cell r="BT420" t="str">
            <v/>
          </cell>
          <cell r="BU420" t="str">
            <v/>
          </cell>
          <cell r="BV420" t="str">
            <v/>
          </cell>
          <cell r="BW420" t="str">
            <v/>
          </cell>
          <cell r="BX420" t="str">
            <v>A0030040</v>
          </cell>
          <cell r="BY420">
            <v>50</v>
          </cell>
          <cell r="BZ420" t="str">
            <v>A0040010</v>
          </cell>
          <cell r="CA420">
            <v>50</v>
          </cell>
          <cell r="CB420" t="str">
            <v/>
          </cell>
          <cell r="CC420" t="str">
            <v/>
          </cell>
          <cell r="CD420" t="str">
            <v/>
          </cell>
          <cell r="CE420" t="str">
            <v/>
          </cell>
          <cell r="CF420" t="str">
            <v/>
          </cell>
          <cell r="CG420" t="str">
            <v/>
          </cell>
          <cell r="CH420" t="str">
            <v/>
          </cell>
          <cell r="CI420" t="str">
            <v/>
          </cell>
          <cell r="CJ420" t="str">
            <v/>
          </cell>
          <cell r="CK420" t="str">
            <v/>
          </cell>
          <cell r="CL420" t="str">
            <v/>
          </cell>
          <cell r="CM420" t="str">
            <v/>
          </cell>
          <cell r="CN420" t="str">
            <v/>
          </cell>
          <cell r="CO420" t="str">
            <v/>
          </cell>
          <cell r="CP420" t="str">
            <v/>
          </cell>
          <cell r="CQ420" t="str">
            <v/>
          </cell>
          <cell r="CR420" t="str">
            <v/>
          </cell>
          <cell r="CS420" t="str">
            <v>Nota 1: Este solo es un Análisis de Precios Unitario de referencia. De ser necesario, se debe ajustar a las particularidades de cada proyecto.
Nota 2: Cuando se trate de Análisis de precios unitarios correspondientes a ítems de la propuesta económica apro</v>
          </cell>
          <cell r="CT420" t="str">
            <v>B</v>
          </cell>
        </row>
        <row r="421">
          <cell r="C421" t="str">
            <v>730,3</v>
          </cell>
          <cell r="D421" t="str">
            <v>m</v>
          </cell>
          <cell r="E421" t="str">
            <v>TERMINAL DE BARRERA EMPOTRADA EN TALUD
(Análisis aplicado para suministro e instalación de terminal de barrera metálica empotrada en talud, en acero galvanizado, con nivel de contención normal. Excavación, fundación en concreto de 21 MPa y anclajes.)</v>
          </cell>
          <cell r="F421" t="str">
            <v>HERMENINV</v>
          </cell>
          <cell r="G421">
            <v>0.05</v>
          </cell>
          <cell r="H421" t="str">
            <v>C0010105</v>
          </cell>
          <cell r="I421">
            <v>0.16</v>
          </cell>
          <cell r="J421" t="str">
            <v/>
          </cell>
          <cell r="K421" t="str">
            <v/>
          </cell>
          <cell r="L421" t="str">
            <v/>
          </cell>
          <cell r="M421" t="str">
            <v/>
          </cell>
          <cell r="N421" t="str">
            <v/>
          </cell>
          <cell r="O421" t="str">
            <v/>
          </cell>
          <cell r="P421" t="str">
            <v/>
          </cell>
          <cell r="Q421" t="str">
            <v/>
          </cell>
          <cell r="R421" t="str">
            <v/>
          </cell>
          <cell r="S421" t="str">
            <v/>
          </cell>
          <cell r="T421" t="str">
            <v/>
          </cell>
          <cell r="U421" t="str">
            <v/>
          </cell>
          <cell r="V421" t="str">
            <v/>
          </cell>
          <cell r="W421" t="str">
            <v/>
          </cell>
          <cell r="X421" t="str">
            <v/>
          </cell>
          <cell r="Y421" t="str">
            <v/>
          </cell>
          <cell r="Z421" t="str">
            <v/>
          </cell>
          <cell r="AA421" t="str">
            <v/>
          </cell>
          <cell r="AB421" t="str">
            <v/>
          </cell>
          <cell r="AC421" t="str">
            <v/>
          </cell>
          <cell r="AD421" t="str">
            <v/>
          </cell>
          <cell r="AE421" t="str">
            <v/>
          </cell>
          <cell r="AF421" t="str">
            <v/>
          </cell>
          <cell r="AG421" t="str">
            <v/>
          </cell>
          <cell r="AH421" t="str">
            <v>B0033344</v>
          </cell>
          <cell r="AI421">
            <v>1</v>
          </cell>
          <cell r="AJ421" t="str">
            <v>B0093350</v>
          </cell>
          <cell r="AK421">
            <v>0.15</v>
          </cell>
          <cell r="AL421" t="str">
            <v>B0103564</v>
          </cell>
          <cell r="AM421">
            <v>90</v>
          </cell>
          <cell r="AN421" t="str">
            <v>B0053100</v>
          </cell>
          <cell r="AO421">
            <v>0.27</v>
          </cell>
          <cell r="AP421" t="str">
            <v>B0063200</v>
          </cell>
          <cell r="AQ421">
            <v>54</v>
          </cell>
          <cell r="AR421" t="str">
            <v/>
          </cell>
          <cell r="AS421" t="str">
            <v/>
          </cell>
          <cell r="AT421" t="str">
            <v/>
          </cell>
          <cell r="AU421" t="str">
            <v/>
          </cell>
          <cell r="AV421" t="str">
            <v/>
          </cell>
          <cell r="AW421" t="str">
            <v/>
          </cell>
          <cell r="AX421" t="str">
            <v/>
          </cell>
          <cell r="AY421" t="str">
            <v/>
          </cell>
          <cell r="AZ421" t="str">
            <v/>
          </cell>
          <cell r="BA421" t="str">
            <v/>
          </cell>
          <cell r="BB421" t="str">
            <v/>
          </cell>
          <cell r="BC421" t="str">
            <v/>
          </cell>
          <cell r="BD421" t="str">
            <v/>
          </cell>
          <cell r="BE421" t="str">
            <v/>
          </cell>
          <cell r="BF421" t="str">
            <v/>
          </cell>
          <cell r="BG421" t="str">
            <v/>
          </cell>
          <cell r="BH421" t="str">
            <v/>
          </cell>
          <cell r="BI421" t="str">
            <v/>
          </cell>
          <cell r="BJ421" t="str">
            <v/>
          </cell>
          <cell r="BK421" t="str">
            <v/>
          </cell>
          <cell r="BL421"/>
          <cell r="BM421"/>
          <cell r="BN421" t="str">
            <v/>
          </cell>
          <cell r="BO421" t="str">
            <v/>
          </cell>
          <cell r="BP421" t="str">
            <v/>
          </cell>
          <cell r="BQ421" t="str">
            <v/>
          </cell>
          <cell r="BR421" t="str">
            <v/>
          </cell>
          <cell r="BS421" t="str">
            <v/>
          </cell>
          <cell r="BT421" t="str">
            <v/>
          </cell>
          <cell r="BU421" t="str">
            <v/>
          </cell>
          <cell r="BV421" t="str">
            <v/>
          </cell>
          <cell r="BW421" t="str">
            <v/>
          </cell>
          <cell r="BX421" t="str">
            <v>A0030040</v>
          </cell>
          <cell r="BY421">
            <v>50</v>
          </cell>
          <cell r="BZ421" t="str">
            <v>A0040010</v>
          </cell>
          <cell r="CA421">
            <v>50</v>
          </cell>
          <cell r="CB421" t="str">
            <v/>
          </cell>
          <cell r="CC421" t="str">
            <v/>
          </cell>
          <cell r="CD421" t="str">
            <v/>
          </cell>
          <cell r="CE421" t="str">
            <v/>
          </cell>
          <cell r="CF421" t="str">
            <v/>
          </cell>
          <cell r="CG421" t="str">
            <v/>
          </cell>
          <cell r="CH421" t="str">
            <v/>
          </cell>
          <cell r="CI421" t="str">
            <v/>
          </cell>
          <cell r="CJ421" t="str">
            <v/>
          </cell>
          <cell r="CK421" t="str">
            <v/>
          </cell>
          <cell r="CL421" t="str">
            <v/>
          </cell>
          <cell r="CM421" t="str">
            <v/>
          </cell>
          <cell r="CN421" t="str">
            <v/>
          </cell>
          <cell r="CO421" t="str">
            <v/>
          </cell>
          <cell r="CP421" t="str">
            <v/>
          </cell>
          <cell r="CQ421" t="str">
            <v/>
          </cell>
          <cell r="CR421" t="str">
            <v/>
          </cell>
          <cell r="CS421" t="str">
            <v>Nota 1: Este solo es un Análisis de Precios Unitario de referencia. De ser necesario, se debe ajustar a las particularidades de cada proyecto.
Nota 2: Cuando se trate de Análisis de precios unitarios correspondientes a ítems de la propuesta económica apro</v>
          </cell>
          <cell r="CT421" t="str">
            <v>B</v>
          </cell>
        </row>
        <row r="422">
          <cell r="C422" t="str">
            <v>730,4</v>
          </cell>
          <cell r="D422" t="str">
            <v>u</v>
          </cell>
          <cell r="E422" t="str">
            <v>TERMINAL ABSORVENTE DE ENERGIA (TAE)
(Análisis aplicado para suministro e instalación de terminal absorvente de energía TAE-NC en acero galvanizado, diseñada para deceleración controlada según nivel de contención normal. Incluye módulo deformable, anclaje</v>
          </cell>
          <cell r="F422" t="str">
            <v>HERMENINV</v>
          </cell>
          <cell r="G422">
            <v>0.05</v>
          </cell>
          <cell r="H422" t="str">
            <v>C0010105</v>
          </cell>
          <cell r="I422">
            <v>0.16</v>
          </cell>
          <cell r="J422" t="str">
            <v/>
          </cell>
          <cell r="K422" t="str">
            <v/>
          </cell>
          <cell r="L422" t="str">
            <v/>
          </cell>
          <cell r="M422" t="str">
            <v/>
          </cell>
          <cell r="N422" t="str">
            <v/>
          </cell>
          <cell r="O422" t="str">
            <v/>
          </cell>
          <cell r="P422" t="str">
            <v/>
          </cell>
          <cell r="Q422" t="str">
            <v/>
          </cell>
          <cell r="R422" t="str">
            <v/>
          </cell>
          <cell r="S422" t="str">
            <v/>
          </cell>
          <cell r="T422" t="str">
            <v/>
          </cell>
          <cell r="U422" t="str">
            <v/>
          </cell>
          <cell r="V422" t="str">
            <v/>
          </cell>
          <cell r="W422" t="str">
            <v/>
          </cell>
          <cell r="X422" t="str">
            <v/>
          </cell>
          <cell r="Y422" t="str">
            <v/>
          </cell>
          <cell r="Z422" t="str">
            <v/>
          </cell>
          <cell r="AA422" t="str">
            <v/>
          </cell>
          <cell r="AB422" t="str">
            <v/>
          </cell>
          <cell r="AC422" t="str">
            <v/>
          </cell>
          <cell r="AD422" t="str">
            <v/>
          </cell>
          <cell r="AE422" t="str">
            <v/>
          </cell>
          <cell r="AF422" t="str">
            <v/>
          </cell>
          <cell r="AG422" t="str">
            <v/>
          </cell>
          <cell r="AH422" t="str">
            <v>B0033338</v>
          </cell>
          <cell r="AI422">
            <v>1</v>
          </cell>
          <cell r="AJ422" t="str">
            <v>B0093350</v>
          </cell>
          <cell r="AK422">
            <v>0.15</v>
          </cell>
          <cell r="AL422" t="str">
            <v>B0103564</v>
          </cell>
          <cell r="AM422">
            <v>90</v>
          </cell>
          <cell r="AN422" t="str">
            <v>B0053100</v>
          </cell>
          <cell r="AO422">
            <v>0.27</v>
          </cell>
          <cell r="AP422" t="str">
            <v>B0063200</v>
          </cell>
          <cell r="AQ422">
            <v>54</v>
          </cell>
          <cell r="AR422" t="str">
            <v/>
          </cell>
          <cell r="AS422" t="str">
            <v/>
          </cell>
          <cell r="AT422" t="str">
            <v/>
          </cell>
          <cell r="AU422" t="str">
            <v/>
          </cell>
          <cell r="AV422" t="str">
            <v/>
          </cell>
          <cell r="AW422" t="str">
            <v/>
          </cell>
          <cell r="AX422" t="str">
            <v/>
          </cell>
          <cell r="AY422" t="str">
            <v/>
          </cell>
          <cell r="AZ422" t="str">
            <v/>
          </cell>
          <cell r="BA422" t="str">
            <v/>
          </cell>
          <cell r="BB422" t="str">
            <v/>
          </cell>
          <cell r="BC422" t="str">
            <v/>
          </cell>
          <cell r="BD422" t="str">
            <v/>
          </cell>
          <cell r="BE422" t="str">
            <v/>
          </cell>
          <cell r="BF422" t="str">
            <v/>
          </cell>
          <cell r="BG422" t="str">
            <v/>
          </cell>
          <cell r="BH422" t="str">
            <v/>
          </cell>
          <cell r="BI422" t="str">
            <v/>
          </cell>
          <cell r="BJ422" t="str">
            <v/>
          </cell>
          <cell r="BK422" t="str">
            <v/>
          </cell>
          <cell r="BL422"/>
          <cell r="BM422"/>
          <cell r="BN422" t="str">
            <v/>
          </cell>
          <cell r="BO422" t="str">
            <v/>
          </cell>
          <cell r="BP422" t="str">
            <v/>
          </cell>
          <cell r="BQ422" t="str">
            <v/>
          </cell>
          <cell r="BR422" t="str">
            <v/>
          </cell>
          <cell r="BS422" t="str">
            <v/>
          </cell>
          <cell r="BT422" t="str">
            <v/>
          </cell>
          <cell r="BU422" t="str">
            <v/>
          </cell>
          <cell r="BV422" t="str">
            <v/>
          </cell>
          <cell r="BW422" t="str">
            <v/>
          </cell>
          <cell r="BX422" t="str">
            <v>A0030030</v>
          </cell>
          <cell r="BY422">
            <v>50</v>
          </cell>
          <cell r="BZ422" t="str">
            <v>A0040010</v>
          </cell>
          <cell r="CA422">
            <v>50</v>
          </cell>
          <cell r="CB422" t="str">
            <v/>
          </cell>
          <cell r="CC422" t="str">
            <v/>
          </cell>
          <cell r="CD422" t="str">
            <v/>
          </cell>
          <cell r="CE422" t="str">
            <v/>
          </cell>
          <cell r="CF422" t="str">
            <v/>
          </cell>
          <cell r="CG422" t="str">
            <v/>
          </cell>
          <cell r="CH422" t="str">
            <v/>
          </cell>
          <cell r="CI422" t="str">
            <v/>
          </cell>
          <cell r="CJ422" t="str">
            <v/>
          </cell>
          <cell r="CK422" t="str">
            <v/>
          </cell>
          <cell r="CL422" t="str">
            <v/>
          </cell>
          <cell r="CM422" t="str">
            <v/>
          </cell>
          <cell r="CN422" t="str">
            <v/>
          </cell>
          <cell r="CO422" t="str">
            <v/>
          </cell>
          <cell r="CP422" t="str">
            <v/>
          </cell>
          <cell r="CQ422" t="str">
            <v/>
          </cell>
          <cell r="CR422" t="str">
            <v/>
          </cell>
          <cell r="CS422" t="str">
            <v>Nota 1: Este solo es un Análisis de Precios Unitario de referencia. De ser necesario, se debe ajustar a las particularidades de cada proyecto.
Nota 2: Cuando se trate de Análisis de precios unitarios correspondientes a ítems de la propuesta económica apro</v>
          </cell>
          <cell r="CT422" t="str">
            <v>B</v>
          </cell>
        </row>
        <row r="423">
          <cell r="C423" t="str">
            <v>730,5</v>
          </cell>
          <cell r="D423" t="str">
            <v>u</v>
          </cell>
          <cell r="E423" t="str">
            <v>ATENUADORES DE IMPACTO (TAI)
(Analizado para Suministro e instalación de atenuador de impacto metálico, modelo fijo, nivel de contención NC. Incluye el cuerpo deformable, placas de anclaje, tornillería, montaje sobre cimentación de concreto 21 Mpa fundida</v>
          </cell>
          <cell r="F423" t="str">
            <v>HERMENINV</v>
          </cell>
          <cell r="G423">
            <v>0.05</v>
          </cell>
          <cell r="H423" t="str">
            <v>C0010105</v>
          </cell>
          <cell r="I423">
            <v>0.4615384615384624</v>
          </cell>
          <cell r="J423" t="str">
            <v/>
          </cell>
          <cell r="K423" t="str">
            <v/>
          </cell>
          <cell r="L423" t="str">
            <v/>
          </cell>
          <cell r="M423" t="str">
            <v/>
          </cell>
          <cell r="N423" t="str">
            <v/>
          </cell>
          <cell r="O423" t="str">
            <v/>
          </cell>
          <cell r="P423" t="str">
            <v/>
          </cell>
          <cell r="Q423" t="str">
            <v/>
          </cell>
          <cell r="R423" t="str">
            <v/>
          </cell>
          <cell r="S423" t="str">
            <v/>
          </cell>
          <cell r="T423" t="str">
            <v/>
          </cell>
          <cell r="U423" t="str">
            <v/>
          </cell>
          <cell r="V423" t="str">
            <v/>
          </cell>
          <cell r="W423" t="str">
            <v/>
          </cell>
          <cell r="X423" t="str">
            <v/>
          </cell>
          <cell r="Y423" t="str">
            <v/>
          </cell>
          <cell r="Z423" t="str">
            <v/>
          </cell>
          <cell r="AA423" t="str">
            <v/>
          </cell>
          <cell r="AB423" t="str">
            <v/>
          </cell>
          <cell r="AC423" t="str">
            <v/>
          </cell>
          <cell r="AD423" t="str">
            <v/>
          </cell>
          <cell r="AE423" t="str">
            <v/>
          </cell>
          <cell r="AF423" t="str">
            <v/>
          </cell>
          <cell r="AG423" t="str">
            <v/>
          </cell>
          <cell r="AH423" t="str">
            <v>B0033339</v>
          </cell>
          <cell r="AI423">
            <v>1</v>
          </cell>
          <cell r="AJ423" t="str">
            <v>B0093350</v>
          </cell>
          <cell r="AK423">
            <v>0.15</v>
          </cell>
          <cell r="AL423" t="str">
            <v>B0103564</v>
          </cell>
          <cell r="AM423">
            <v>90</v>
          </cell>
          <cell r="AN423" t="str">
            <v>B0053100</v>
          </cell>
          <cell r="AO423">
            <v>0.27</v>
          </cell>
          <cell r="AP423" t="str">
            <v>B0063200</v>
          </cell>
          <cell r="AQ423">
            <v>54</v>
          </cell>
          <cell r="AR423" t="str">
            <v/>
          </cell>
          <cell r="AS423" t="str">
            <v/>
          </cell>
          <cell r="AT423" t="str">
            <v/>
          </cell>
          <cell r="AU423" t="str">
            <v/>
          </cell>
          <cell r="AV423" t="str">
            <v/>
          </cell>
          <cell r="AW423" t="str">
            <v/>
          </cell>
          <cell r="AX423" t="str">
            <v/>
          </cell>
          <cell r="AY423" t="str">
            <v/>
          </cell>
          <cell r="AZ423" t="str">
            <v/>
          </cell>
          <cell r="BA423" t="str">
            <v/>
          </cell>
          <cell r="BB423" t="str">
            <v/>
          </cell>
          <cell r="BC423" t="str">
            <v/>
          </cell>
          <cell r="BD423" t="str">
            <v/>
          </cell>
          <cell r="BE423" t="str">
            <v/>
          </cell>
          <cell r="BF423" t="str">
            <v/>
          </cell>
          <cell r="BG423" t="str">
            <v/>
          </cell>
          <cell r="BH423" t="str">
            <v/>
          </cell>
          <cell r="BI423" t="str">
            <v/>
          </cell>
          <cell r="BJ423" t="str">
            <v/>
          </cell>
          <cell r="BK423" t="str">
            <v/>
          </cell>
          <cell r="BL423"/>
          <cell r="BM423"/>
          <cell r="BN423" t="str">
            <v/>
          </cell>
          <cell r="BO423" t="str">
            <v/>
          </cell>
          <cell r="BP423" t="str">
            <v/>
          </cell>
          <cell r="BQ423" t="str">
            <v/>
          </cell>
          <cell r="BR423" t="str">
            <v/>
          </cell>
          <cell r="BS423" t="str">
            <v/>
          </cell>
          <cell r="BT423" t="str">
            <v/>
          </cell>
          <cell r="BU423" t="str">
            <v/>
          </cell>
          <cell r="BV423" t="str">
            <v/>
          </cell>
          <cell r="BW423" t="str">
            <v/>
          </cell>
          <cell r="BX423" t="str">
            <v>A0030030</v>
          </cell>
          <cell r="BY423">
            <v>17.3333333333333</v>
          </cell>
          <cell r="BZ423" t="str">
            <v>A0040010</v>
          </cell>
          <cell r="CA423">
            <v>17.3333333333333</v>
          </cell>
          <cell r="CB423" t="str">
            <v/>
          </cell>
          <cell r="CC423" t="str">
            <v/>
          </cell>
          <cell r="CD423" t="str">
            <v/>
          </cell>
          <cell r="CE423" t="str">
            <v/>
          </cell>
          <cell r="CF423" t="str">
            <v/>
          </cell>
          <cell r="CG423" t="str">
            <v/>
          </cell>
          <cell r="CH423" t="str">
            <v/>
          </cell>
          <cell r="CI423" t="str">
            <v/>
          </cell>
          <cell r="CJ423" t="str">
            <v/>
          </cell>
          <cell r="CK423" t="str">
            <v/>
          </cell>
          <cell r="CL423" t="str">
            <v/>
          </cell>
          <cell r="CM423" t="str">
            <v/>
          </cell>
          <cell r="CN423" t="str">
            <v/>
          </cell>
          <cell r="CO423" t="str">
            <v/>
          </cell>
          <cell r="CP423" t="str">
            <v/>
          </cell>
          <cell r="CQ423" t="str">
            <v/>
          </cell>
          <cell r="CR423" t="str">
            <v/>
          </cell>
          <cell r="CS423" t="str">
            <v>Nota 1: Este solo es un Análisis de Precios Unitario de referencia. De ser necesario, se debe ajustar a las particularidades de cada proyecto.
Nota 2: Cuando se trate de Análisis de precios unitarios correspondientes a ítems de la propuesta económica apro</v>
          </cell>
          <cell r="CT423" t="str">
            <v>B</v>
          </cell>
        </row>
        <row r="424">
          <cell r="C424" t="str">
            <v>731,2,1</v>
          </cell>
          <cell r="D424" t="str">
            <v>m</v>
          </cell>
          <cell r="E424" t="str">
            <v>DEFENSA DE CONCRETO PREFABRICADA 
(Analisis aplicado para el Suministro, transporte, descarga, alineacion e instalación de sistema de contención vehicular tipo Barrera, mediante sistema permanente empotrado con modulo prefabricado de concreto de alta resi</v>
          </cell>
          <cell r="F424" t="str">
            <v>HERMENINV</v>
          </cell>
          <cell r="G424">
            <v>0.02</v>
          </cell>
          <cell r="H424" t="str">
            <v>C0010500</v>
          </cell>
          <cell r="I424">
            <v>8.3333333333333332E-3</v>
          </cell>
          <cell r="J424"/>
          <cell r="K424"/>
          <cell r="L424" t="str">
            <v/>
          </cell>
          <cell r="M424" t="str">
            <v/>
          </cell>
          <cell r="N424" t="str">
            <v/>
          </cell>
          <cell r="O424" t="str">
            <v/>
          </cell>
          <cell r="P424" t="str">
            <v/>
          </cell>
          <cell r="Q424" t="str">
            <v/>
          </cell>
          <cell r="R424" t="str">
            <v/>
          </cell>
          <cell r="S424" t="str">
            <v/>
          </cell>
          <cell r="T424" t="str">
            <v/>
          </cell>
          <cell r="U424" t="str">
            <v/>
          </cell>
          <cell r="V424" t="str">
            <v/>
          </cell>
          <cell r="W424" t="str">
            <v/>
          </cell>
          <cell r="X424" t="str">
            <v/>
          </cell>
          <cell r="Y424" t="str">
            <v/>
          </cell>
          <cell r="Z424" t="str">
            <v/>
          </cell>
          <cell r="AA424" t="str">
            <v/>
          </cell>
          <cell r="AB424" t="str">
            <v/>
          </cell>
          <cell r="AC424" t="str">
            <v/>
          </cell>
          <cell r="AD424" t="str">
            <v/>
          </cell>
          <cell r="AE424" t="str">
            <v/>
          </cell>
          <cell r="AF424" t="str">
            <v/>
          </cell>
          <cell r="AG424" t="str">
            <v/>
          </cell>
          <cell r="AH424" t="str">
            <v>B0033351</v>
          </cell>
          <cell r="AI424">
            <v>0.125</v>
          </cell>
          <cell r="AJ424" t="str">
            <v/>
          </cell>
          <cell r="AK424" t="str">
            <v/>
          </cell>
          <cell r="AL424" t="str">
            <v/>
          </cell>
          <cell r="AM424" t="str">
            <v/>
          </cell>
          <cell r="AN424" t="str">
            <v/>
          </cell>
          <cell r="AO424" t="str">
            <v/>
          </cell>
          <cell r="AP424" t="str">
            <v/>
          </cell>
          <cell r="AQ424" t="str">
            <v/>
          </cell>
          <cell r="AR424" t="str">
            <v/>
          </cell>
          <cell r="AS424" t="str">
            <v/>
          </cell>
          <cell r="AT424" t="str">
            <v/>
          </cell>
          <cell r="AU424" t="str">
            <v/>
          </cell>
          <cell r="AV424" t="str">
            <v/>
          </cell>
          <cell r="AW424" t="str">
            <v/>
          </cell>
          <cell r="AX424" t="str">
            <v/>
          </cell>
          <cell r="AY424" t="str">
            <v/>
          </cell>
          <cell r="AZ424" t="str">
            <v/>
          </cell>
          <cell r="BA424" t="str">
            <v/>
          </cell>
          <cell r="BB424" t="str">
            <v/>
          </cell>
          <cell r="BC424" t="str">
            <v/>
          </cell>
          <cell r="BD424" t="str">
            <v/>
          </cell>
          <cell r="BE424" t="str">
            <v/>
          </cell>
          <cell r="BF424" t="str">
            <v/>
          </cell>
          <cell r="BG424" t="str">
            <v/>
          </cell>
          <cell r="BH424" t="str">
            <v/>
          </cell>
          <cell r="BI424" t="str">
            <v/>
          </cell>
          <cell r="BJ424" t="str">
            <v/>
          </cell>
          <cell r="BK424" t="str">
            <v/>
          </cell>
          <cell r="BL424"/>
          <cell r="BM424"/>
          <cell r="BN424" t="str">
            <v>T0100024</v>
          </cell>
          <cell r="BO424">
            <v>571.25</v>
          </cell>
          <cell r="BP424" t="str">
            <v/>
          </cell>
          <cell r="BQ424" t="str">
            <v/>
          </cell>
          <cell r="BR424" t="str">
            <v/>
          </cell>
          <cell r="BS424" t="str">
            <v/>
          </cell>
          <cell r="BT424" t="str">
            <v/>
          </cell>
          <cell r="BU424" t="str">
            <v/>
          </cell>
          <cell r="BV424" t="str">
            <v/>
          </cell>
          <cell r="BW424" t="str">
            <v/>
          </cell>
          <cell r="BX424" t="str">
            <v>A0030020</v>
          </cell>
          <cell r="BY424">
            <v>960</v>
          </cell>
          <cell r="BZ424" t="str">
            <v>A0040010</v>
          </cell>
          <cell r="CA424">
            <v>960</v>
          </cell>
          <cell r="CB424"/>
          <cell r="CC424"/>
          <cell r="CD424" t="str">
            <v/>
          </cell>
          <cell r="CE424" t="str">
            <v/>
          </cell>
          <cell r="CF424" t="str">
            <v/>
          </cell>
          <cell r="CG424" t="str">
            <v/>
          </cell>
          <cell r="CH424" t="str">
            <v/>
          </cell>
          <cell r="CI424" t="str">
            <v/>
          </cell>
          <cell r="CJ424" t="str">
            <v/>
          </cell>
          <cell r="CK424" t="str">
            <v/>
          </cell>
          <cell r="CL424" t="str">
            <v/>
          </cell>
          <cell r="CM424" t="str">
            <v/>
          </cell>
          <cell r="CN424" t="str">
            <v/>
          </cell>
          <cell r="CO424" t="str">
            <v/>
          </cell>
          <cell r="CP424" t="str">
            <v/>
          </cell>
          <cell r="CQ424" t="str">
            <v/>
          </cell>
          <cell r="CR424" t="str">
            <v/>
          </cell>
          <cell r="CS424" t="str">
            <v>Nota 1: Este solo es un Análisis de Precios Unitario de referencia. De ser necesario, se debe ajustar a las particularidades de cada proyecto.
Nota 2: Cuando se trate de Análisis de precios unitarios correspondientes a ítems de la propuesta económica apro</v>
          </cell>
          <cell r="CT424" t="str">
            <v>A</v>
          </cell>
        </row>
        <row r="425">
          <cell r="C425" t="str">
            <v>731,2,2</v>
          </cell>
          <cell r="D425" t="str">
            <v>m</v>
          </cell>
          <cell r="E425" t="str">
            <v xml:space="preserve">DEFENSA DE CONCRETO PREFABRICADA 
(Analisis aplicado para el Suministro,descarga, alineacion e instalación de sistema de contención vehicular tipo Barrera, mediante sistema permanente anclado con modulo prefabricado de concreto de alta resistencia (f'c ≥ </v>
          </cell>
          <cell r="F425" t="str">
            <v>HERMENINV</v>
          </cell>
          <cell r="G425">
            <v>0.02</v>
          </cell>
          <cell r="H425" t="str">
            <v>C0010500</v>
          </cell>
          <cell r="I425">
            <v>8.3333333333333332E-3</v>
          </cell>
          <cell r="J425" t="str">
            <v>C0010340</v>
          </cell>
          <cell r="K425">
            <v>3.125E-2</v>
          </cell>
          <cell r="L425" t="str">
            <v/>
          </cell>
          <cell r="M425" t="str">
            <v/>
          </cell>
          <cell r="N425" t="str">
            <v/>
          </cell>
          <cell r="O425" t="str">
            <v/>
          </cell>
          <cell r="P425" t="str">
            <v/>
          </cell>
          <cell r="Q425" t="str">
            <v/>
          </cell>
          <cell r="R425" t="str">
            <v/>
          </cell>
          <cell r="S425" t="str">
            <v/>
          </cell>
          <cell r="T425" t="str">
            <v/>
          </cell>
          <cell r="U425" t="str">
            <v/>
          </cell>
          <cell r="V425" t="str">
            <v/>
          </cell>
          <cell r="W425" t="str">
            <v/>
          </cell>
          <cell r="X425" t="str">
            <v/>
          </cell>
          <cell r="Y425" t="str">
            <v/>
          </cell>
          <cell r="Z425" t="str">
            <v/>
          </cell>
          <cell r="AA425" t="str">
            <v/>
          </cell>
          <cell r="AB425" t="str">
            <v/>
          </cell>
          <cell r="AC425" t="str">
            <v/>
          </cell>
          <cell r="AD425" t="str">
            <v/>
          </cell>
          <cell r="AE425" t="str">
            <v/>
          </cell>
          <cell r="AF425" t="str">
            <v/>
          </cell>
          <cell r="AG425" t="str">
            <v/>
          </cell>
          <cell r="AH425" t="str">
            <v>B0033349</v>
          </cell>
          <cell r="AI425">
            <v>0.25</v>
          </cell>
          <cell r="AJ425" t="str">
            <v>B0014190</v>
          </cell>
          <cell r="AK425">
            <v>0.52800000000000002</v>
          </cell>
          <cell r="AL425" t="str">
            <v/>
          </cell>
          <cell r="AM425" t="str">
            <v/>
          </cell>
          <cell r="AN425" t="str">
            <v/>
          </cell>
          <cell r="AO425" t="str">
            <v/>
          </cell>
          <cell r="AP425" t="str">
            <v/>
          </cell>
          <cell r="AQ425" t="str">
            <v/>
          </cell>
          <cell r="AR425" t="str">
            <v/>
          </cell>
          <cell r="AS425" t="str">
            <v/>
          </cell>
          <cell r="AT425" t="str">
            <v/>
          </cell>
          <cell r="AU425" t="str">
            <v/>
          </cell>
          <cell r="AV425" t="str">
            <v/>
          </cell>
          <cell r="AW425" t="str">
            <v/>
          </cell>
          <cell r="AX425" t="str">
            <v/>
          </cell>
          <cell r="AY425" t="str">
            <v/>
          </cell>
          <cell r="AZ425" t="str">
            <v/>
          </cell>
          <cell r="BA425" t="str">
            <v/>
          </cell>
          <cell r="BB425" t="str">
            <v/>
          </cell>
          <cell r="BC425" t="str">
            <v/>
          </cell>
          <cell r="BD425" t="str">
            <v/>
          </cell>
          <cell r="BE425" t="str">
            <v/>
          </cell>
          <cell r="BF425" t="str">
            <v/>
          </cell>
          <cell r="BG425" t="str">
            <v/>
          </cell>
          <cell r="BH425" t="str">
            <v/>
          </cell>
          <cell r="BI425" t="str">
            <v/>
          </cell>
          <cell r="BJ425" t="str">
            <v/>
          </cell>
          <cell r="BK425" t="str">
            <v/>
          </cell>
          <cell r="BL425"/>
          <cell r="BM425"/>
          <cell r="BN425" t="str">
            <v>T0100024</v>
          </cell>
          <cell r="BO425">
            <v>1425</v>
          </cell>
          <cell r="BP425" t="str">
            <v/>
          </cell>
          <cell r="BQ425" t="str">
            <v/>
          </cell>
          <cell r="BR425" t="str">
            <v/>
          </cell>
          <cell r="BS425" t="str">
            <v/>
          </cell>
          <cell r="BT425" t="str">
            <v/>
          </cell>
          <cell r="BU425" t="str">
            <v/>
          </cell>
          <cell r="BV425" t="str">
            <v/>
          </cell>
          <cell r="BW425" t="str">
            <v/>
          </cell>
          <cell r="BX425" t="str">
            <v>A0030020</v>
          </cell>
          <cell r="BY425">
            <v>960</v>
          </cell>
          <cell r="BZ425" t="str">
            <v>A0040010</v>
          </cell>
          <cell r="CA425">
            <v>960</v>
          </cell>
          <cell r="CB425"/>
          <cell r="CC425"/>
          <cell r="CD425" t="str">
            <v/>
          </cell>
          <cell r="CE425" t="str">
            <v/>
          </cell>
          <cell r="CF425" t="str">
            <v/>
          </cell>
          <cell r="CG425" t="str">
            <v/>
          </cell>
          <cell r="CH425" t="str">
            <v/>
          </cell>
          <cell r="CI425" t="str">
            <v/>
          </cell>
          <cell r="CJ425" t="str">
            <v/>
          </cell>
          <cell r="CK425" t="str">
            <v/>
          </cell>
          <cell r="CL425" t="str">
            <v/>
          </cell>
          <cell r="CM425" t="str">
            <v/>
          </cell>
          <cell r="CN425" t="str">
            <v/>
          </cell>
          <cell r="CO425" t="str">
            <v/>
          </cell>
          <cell r="CP425" t="str">
            <v/>
          </cell>
          <cell r="CQ425" t="str">
            <v/>
          </cell>
          <cell r="CR425" t="str">
            <v/>
          </cell>
          <cell r="CS425" t="str">
            <v>Nota 1: Este solo es un Análisis de Precios Unitario de referencia. De ser necesario, se debe ajustar a las particularidades de cada proyecto.
Nota 2: Cuando se trate de Análisis de precios unitarios correspondientes a ítems de la propuesta económica apro</v>
          </cell>
          <cell r="CT425" t="str">
            <v>A</v>
          </cell>
        </row>
        <row r="426">
          <cell r="C426" t="str">
            <v>740,1</v>
          </cell>
          <cell r="D426" t="str">
            <v>u</v>
          </cell>
          <cell r="E426" t="str">
            <v>CAPTAFARO
(analizado para CAPTAFARO para barreras de contención de vehículos metálicas)</v>
          </cell>
          <cell r="F426" t="str">
            <v>HERMENINV</v>
          </cell>
          <cell r="G426">
            <v>0.01</v>
          </cell>
          <cell r="H426" t="str">
            <v>C0010120</v>
          </cell>
          <cell r="I426">
            <v>0.11428571428571428</v>
          </cell>
          <cell r="J426" t="str">
            <v/>
          </cell>
          <cell r="K426" t="str">
            <v/>
          </cell>
          <cell r="L426" t="str">
            <v/>
          </cell>
          <cell r="M426" t="str">
            <v/>
          </cell>
          <cell r="N426" t="str">
            <v/>
          </cell>
          <cell r="O426" t="str">
            <v/>
          </cell>
          <cell r="P426" t="str">
            <v/>
          </cell>
          <cell r="Q426" t="str">
            <v/>
          </cell>
          <cell r="R426" t="str">
            <v/>
          </cell>
          <cell r="S426" t="str">
            <v/>
          </cell>
          <cell r="T426" t="str">
            <v/>
          </cell>
          <cell r="U426" t="str">
            <v/>
          </cell>
          <cell r="V426" t="str">
            <v/>
          </cell>
          <cell r="W426" t="str">
            <v/>
          </cell>
          <cell r="X426" t="str">
            <v/>
          </cell>
          <cell r="Y426" t="str">
            <v/>
          </cell>
          <cell r="Z426" t="str">
            <v/>
          </cell>
          <cell r="AA426" t="str">
            <v/>
          </cell>
          <cell r="AB426" t="str">
            <v/>
          </cell>
          <cell r="AC426" t="str">
            <v/>
          </cell>
          <cell r="AD426" t="str">
            <v/>
          </cell>
          <cell r="AE426" t="str">
            <v/>
          </cell>
          <cell r="AF426" t="str">
            <v/>
          </cell>
          <cell r="AG426" t="str">
            <v/>
          </cell>
          <cell r="AH426" t="str">
            <v>B0013480</v>
          </cell>
          <cell r="AI426">
            <v>1</v>
          </cell>
          <cell r="AJ426" t="str">
            <v/>
          </cell>
          <cell r="AK426" t="str">
            <v/>
          </cell>
          <cell r="AL426" t="str">
            <v/>
          </cell>
          <cell r="AM426" t="str">
            <v/>
          </cell>
          <cell r="AN426" t="str">
            <v/>
          </cell>
          <cell r="AO426" t="str">
            <v/>
          </cell>
          <cell r="AP426" t="str">
            <v/>
          </cell>
          <cell r="AQ426" t="str">
            <v/>
          </cell>
          <cell r="AR426" t="str">
            <v/>
          </cell>
          <cell r="AS426" t="str">
            <v/>
          </cell>
          <cell r="AT426" t="str">
            <v/>
          </cell>
          <cell r="AU426" t="str">
            <v/>
          </cell>
          <cell r="AV426" t="str">
            <v/>
          </cell>
          <cell r="AW426" t="str">
            <v/>
          </cell>
          <cell r="AX426" t="str">
            <v/>
          </cell>
          <cell r="AY426" t="str">
            <v/>
          </cell>
          <cell r="AZ426" t="str">
            <v/>
          </cell>
          <cell r="BA426" t="str">
            <v/>
          </cell>
          <cell r="BB426" t="str">
            <v/>
          </cell>
          <cell r="BC426" t="str">
            <v/>
          </cell>
          <cell r="BD426" t="str">
            <v/>
          </cell>
          <cell r="BE426" t="str">
            <v/>
          </cell>
          <cell r="BF426" t="str">
            <v/>
          </cell>
          <cell r="BG426" t="str">
            <v/>
          </cell>
          <cell r="BH426" t="str">
            <v/>
          </cell>
          <cell r="BI426" t="str">
            <v/>
          </cell>
          <cell r="BJ426" t="str">
            <v/>
          </cell>
          <cell r="BK426" t="str">
            <v/>
          </cell>
          <cell r="BL426"/>
          <cell r="BM426"/>
          <cell r="BN426" t="str">
            <v/>
          </cell>
          <cell r="BO426" t="str">
            <v/>
          </cell>
          <cell r="BP426" t="str">
            <v/>
          </cell>
          <cell r="BQ426" t="str">
            <v/>
          </cell>
          <cell r="BR426" t="str">
            <v/>
          </cell>
          <cell r="BS426" t="str">
            <v/>
          </cell>
          <cell r="BT426" t="str">
            <v/>
          </cell>
          <cell r="BU426" t="str">
            <v/>
          </cell>
          <cell r="BV426" t="str">
            <v/>
          </cell>
          <cell r="BW426" t="str">
            <v/>
          </cell>
          <cell r="BX426" t="str">
            <v>A0030010</v>
          </cell>
          <cell r="BY426">
            <v>70</v>
          </cell>
          <cell r="BZ426" t="str">
            <v/>
          </cell>
          <cell r="CA426" t="str">
            <v/>
          </cell>
          <cell r="CB426" t="str">
            <v/>
          </cell>
          <cell r="CC426" t="str">
            <v/>
          </cell>
          <cell r="CD426" t="str">
            <v/>
          </cell>
          <cell r="CE426" t="str">
            <v/>
          </cell>
          <cell r="CF426" t="str">
            <v/>
          </cell>
          <cell r="CG426" t="str">
            <v/>
          </cell>
          <cell r="CH426" t="str">
            <v/>
          </cell>
          <cell r="CI426" t="str">
            <v/>
          </cell>
          <cell r="CJ426" t="str">
            <v/>
          </cell>
          <cell r="CK426" t="str">
            <v/>
          </cell>
          <cell r="CL426" t="str">
            <v/>
          </cell>
          <cell r="CM426" t="str">
            <v/>
          </cell>
          <cell r="CN426" t="str">
            <v/>
          </cell>
          <cell r="CO426" t="str">
            <v/>
          </cell>
          <cell r="CP426" t="str">
            <v/>
          </cell>
          <cell r="CQ426" t="str">
            <v/>
          </cell>
          <cell r="CR426" t="str">
            <v/>
          </cell>
          <cell r="CS426" t="str">
            <v>Nota 1: Este solo es un Análisis de Precios Unitario de referencia. De ser necesario, se debe ajustar a las particularidades de cada proyecto.
Nota 2: Cuando se trate de Análisis de precios unitarios correspondientes a ítems de la propuesta económica apro</v>
          </cell>
          <cell r="CT426" t="str">
            <v>B</v>
          </cell>
        </row>
        <row r="427">
          <cell r="C427" t="str">
            <v>741,1,1</v>
          </cell>
          <cell r="D427" t="str">
            <v>u</v>
          </cell>
          <cell r="E427" t="str">
            <v>DELINEADOR DE CORONA EN FORMA _______  MATERIAL_______
(analizado para DELINEADOR DE CORONA forma de A  en lamina galvanizada cal. 16)</v>
          </cell>
          <cell r="F427" t="str">
            <v>HERMENINV</v>
          </cell>
          <cell r="G427">
            <v>0.01</v>
          </cell>
          <cell r="H427" t="str">
            <v>C0010120</v>
          </cell>
          <cell r="I427">
            <v>0.1</v>
          </cell>
          <cell r="J427" t="str">
            <v/>
          </cell>
          <cell r="K427" t="str">
            <v/>
          </cell>
          <cell r="L427" t="str">
            <v/>
          </cell>
          <cell r="M427" t="str">
            <v/>
          </cell>
          <cell r="N427" t="str">
            <v/>
          </cell>
          <cell r="O427" t="str">
            <v/>
          </cell>
          <cell r="P427" t="str">
            <v/>
          </cell>
          <cell r="Q427" t="str">
            <v/>
          </cell>
          <cell r="R427" t="str">
            <v/>
          </cell>
          <cell r="S427" t="str">
            <v/>
          </cell>
          <cell r="T427" t="str">
            <v/>
          </cell>
          <cell r="U427" t="str">
            <v/>
          </cell>
          <cell r="V427" t="str">
            <v/>
          </cell>
          <cell r="W427" t="str">
            <v/>
          </cell>
          <cell r="X427" t="str">
            <v/>
          </cell>
          <cell r="Y427" t="str">
            <v/>
          </cell>
          <cell r="Z427" t="str">
            <v/>
          </cell>
          <cell r="AA427" t="str">
            <v/>
          </cell>
          <cell r="AB427" t="str">
            <v/>
          </cell>
          <cell r="AC427" t="str">
            <v/>
          </cell>
          <cell r="AD427" t="str">
            <v/>
          </cell>
          <cell r="AE427" t="str">
            <v/>
          </cell>
          <cell r="AF427" t="str">
            <v/>
          </cell>
          <cell r="AG427" t="str">
            <v/>
          </cell>
          <cell r="AH427" t="str">
            <v>B0013780</v>
          </cell>
          <cell r="AI427">
            <v>1</v>
          </cell>
          <cell r="AJ427" t="str">
            <v>B0123660</v>
          </cell>
          <cell r="AK427">
            <v>0.01</v>
          </cell>
          <cell r="AL427" t="str">
            <v/>
          </cell>
          <cell r="AM427" t="str">
            <v/>
          </cell>
          <cell r="AN427" t="str">
            <v/>
          </cell>
          <cell r="AO427" t="str">
            <v/>
          </cell>
          <cell r="AP427" t="str">
            <v/>
          </cell>
          <cell r="AQ427" t="str">
            <v/>
          </cell>
          <cell r="AR427" t="str">
            <v/>
          </cell>
          <cell r="AS427" t="str">
            <v/>
          </cell>
          <cell r="AT427" t="str">
            <v/>
          </cell>
          <cell r="AU427" t="str">
            <v/>
          </cell>
          <cell r="AV427" t="str">
            <v/>
          </cell>
          <cell r="AW427" t="str">
            <v/>
          </cell>
          <cell r="AX427" t="str">
            <v/>
          </cell>
          <cell r="AY427" t="str">
            <v/>
          </cell>
          <cell r="AZ427" t="str">
            <v/>
          </cell>
          <cell r="BA427" t="str">
            <v/>
          </cell>
          <cell r="BB427" t="str">
            <v/>
          </cell>
          <cell r="BC427" t="str">
            <v/>
          </cell>
          <cell r="BD427" t="str">
            <v/>
          </cell>
          <cell r="BE427" t="str">
            <v/>
          </cell>
          <cell r="BF427" t="str">
            <v/>
          </cell>
          <cell r="BG427" t="str">
            <v/>
          </cell>
          <cell r="BH427" t="str">
            <v/>
          </cell>
          <cell r="BI427" t="str">
            <v/>
          </cell>
          <cell r="BJ427" t="str">
            <v/>
          </cell>
          <cell r="BK427" t="str">
            <v/>
          </cell>
          <cell r="BL427"/>
          <cell r="BM427"/>
          <cell r="BN427" t="str">
            <v/>
          </cell>
          <cell r="BO427" t="str">
            <v/>
          </cell>
          <cell r="BP427" t="str">
            <v/>
          </cell>
          <cell r="BQ427" t="str">
            <v/>
          </cell>
          <cell r="BR427" t="str">
            <v/>
          </cell>
          <cell r="BS427" t="str">
            <v/>
          </cell>
          <cell r="BT427" t="str">
            <v/>
          </cell>
          <cell r="BU427" t="str">
            <v/>
          </cell>
          <cell r="BV427" t="str">
            <v/>
          </cell>
          <cell r="BW427" t="str">
            <v/>
          </cell>
          <cell r="BX427" t="str">
            <v>A0040010</v>
          </cell>
          <cell r="BY427">
            <v>80</v>
          </cell>
          <cell r="BZ427" t="str">
            <v>A0030010</v>
          </cell>
          <cell r="CA427">
            <v>80</v>
          </cell>
          <cell r="CB427" t="str">
            <v/>
          </cell>
          <cell r="CC427" t="str">
            <v/>
          </cell>
          <cell r="CD427" t="str">
            <v/>
          </cell>
          <cell r="CE427" t="str">
            <v/>
          </cell>
          <cell r="CF427" t="str">
            <v/>
          </cell>
          <cell r="CG427" t="str">
            <v/>
          </cell>
          <cell r="CH427" t="str">
            <v/>
          </cell>
          <cell r="CI427" t="str">
            <v/>
          </cell>
          <cell r="CJ427" t="str">
            <v/>
          </cell>
          <cell r="CK427" t="str">
            <v/>
          </cell>
          <cell r="CL427" t="str">
            <v/>
          </cell>
          <cell r="CM427" t="str">
            <v/>
          </cell>
          <cell r="CN427" t="str">
            <v/>
          </cell>
          <cell r="CO427" t="str">
            <v/>
          </cell>
          <cell r="CP427" t="str">
            <v/>
          </cell>
          <cell r="CQ427" t="str">
            <v/>
          </cell>
          <cell r="CR427" t="str">
            <v/>
          </cell>
          <cell r="CS427" t="str">
            <v>Nota 1: Este solo es un Análisis de Precios Unitario de referencia. De ser necesario, se debe ajustar a las particularidades de cada proyecto.
Nota 2: Cuando se trate de Análisis de precios unitarios correspondientes a ítems de la propuesta económica apro</v>
          </cell>
          <cell r="CT427" t="str">
            <v>B</v>
          </cell>
        </row>
        <row r="428">
          <cell r="C428" t="str">
            <v>741,1,2</v>
          </cell>
          <cell r="D428" t="str">
            <v>u</v>
          </cell>
          <cell r="E428" t="str">
            <v>DELINEADOR DE CORONA EN FORMA _______  MATERIAL_______
(analizado para Delineador de corona forma circular en lámina galvanizada cal. 16)</v>
          </cell>
          <cell r="F428" t="str">
            <v>HERMENINV</v>
          </cell>
          <cell r="G428">
            <v>0.01</v>
          </cell>
          <cell r="H428" t="str">
            <v>C0010120</v>
          </cell>
          <cell r="I428">
            <v>0.1</v>
          </cell>
          <cell r="J428" t="str">
            <v/>
          </cell>
          <cell r="K428" t="str">
            <v/>
          </cell>
          <cell r="L428" t="str">
            <v/>
          </cell>
          <cell r="M428" t="str">
            <v/>
          </cell>
          <cell r="N428" t="str">
            <v/>
          </cell>
          <cell r="O428" t="str">
            <v/>
          </cell>
          <cell r="P428" t="str">
            <v/>
          </cell>
          <cell r="Q428" t="str">
            <v/>
          </cell>
          <cell r="R428" t="str">
            <v/>
          </cell>
          <cell r="S428" t="str">
            <v/>
          </cell>
          <cell r="T428" t="str">
            <v/>
          </cell>
          <cell r="U428" t="str">
            <v/>
          </cell>
          <cell r="V428" t="str">
            <v/>
          </cell>
          <cell r="W428" t="str">
            <v/>
          </cell>
          <cell r="X428" t="str">
            <v/>
          </cell>
          <cell r="Y428" t="str">
            <v/>
          </cell>
          <cell r="Z428" t="str">
            <v/>
          </cell>
          <cell r="AA428" t="str">
            <v/>
          </cell>
          <cell r="AB428" t="str">
            <v/>
          </cell>
          <cell r="AC428" t="str">
            <v/>
          </cell>
          <cell r="AD428" t="str">
            <v/>
          </cell>
          <cell r="AE428" t="str">
            <v/>
          </cell>
          <cell r="AF428" t="str">
            <v/>
          </cell>
          <cell r="AG428" t="str">
            <v/>
          </cell>
          <cell r="AH428" t="str">
            <v>B0013782</v>
          </cell>
          <cell r="AI428">
            <v>1</v>
          </cell>
          <cell r="AJ428" t="str">
            <v>B0123660</v>
          </cell>
          <cell r="AK428">
            <v>0.01</v>
          </cell>
          <cell r="AL428" t="str">
            <v/>
          </cell>
          <cell r="AM428" t="str">
            <v/>
          </cell>
          <cell r="AN428" t="str">
            <v/>
          </cell>
          <cell r="AO428" t="str">
            <v/>
          </cell>
          <cell r="AP428" t="str">
            <v/>
          </cell>
          <cell r="AQ428" t="str">
            <v/>
          </cell>
          <cell r="AR428" t="str">
            <v/>
          </cell>
          <cell r="AS428" t="str">
            <v/>
          </cell>
          <cell r="AT428" t="str">
            <v/>
          </cell>
          <cell r="AU428" t="str">
            <v/>
          </cell>
          <cell r="AV428" t="str">
            <v/>
          </cell>
          <cell r="AW428" t="str">
            <v/>
          </cell>
          <cell r="AX428" t="str">
            <v/>
          </cell>
          <cell r="AY428" t="str">
            <v/>
          </cell>
          <cell r="AZ428" t="str">
            <v/>
          </cell>
          <cell r="BA428" t="str">
            <v/>
          </cell>
          <cell r="BB428" t="str">
            <v/>
          </cell>
          <cell r="BC428" t="str">
            <v/>
          </cell>
          <cell r="BD428" t="str">
            <v/>
          </cell>
          <cell r="BE428" t="str">
            <v/>
          </cell>
          <cell r="BF428" t="str">
            <v/>
          </cell>
          <cell r="BG428" t="str">
            <v/>
          </cell>
          <cell r="BH428" t="str">
            <v/>
          </cell>
          <cell r="BI428" t="str">
            <v/>
          </cell>
          <cell r="BJ428" t="str">
            <v/>
          </cell>
          <cell r="BK428" t="str">
            <v/>
          </cell>
          <cell r="BL428"/>
          <cell r="BM428"/>
          <cell r="BN428" t="str">
            <v/>
          </cell>
          <cell r="BO428" t="str">
            <v/>
          </cell>
          <cell r="BP428" t="str">
            <v/>
          </cell>
          <cell r="BQ428" t="str">
            <v/>
          </cell>
          <cell r="BR428" t="str">
            <v/>
          </cell>
          <cell r="BS428" t="str">
            <v/>
          </cell>
          <cell r="BT428" t="str">
            <v/>
          </cell>
          <cell r="BU428" t="str">
            <v/>
          </cell>
          <cell r="BV428" t="str">
            <v/>
          </cell>
          <cell r="BW428" t="str">
            <v/>
          </cell>
          <cell r="BX428" t="str">
            <v>A0040010</v>
          </cell>
          <cell r="BY428">
            <v>80</v>
          </cell>
          <cell r="BZ428" t="str">
            <v>A0030010</v>
          </cell>
          <cell r="CA428">
            <v>80</v>
          </cell>
          <cell r="CB428" t="str">
            <v/>
          </cell>
          <cell r="CC428" t="str">
            <v/>
          </cell>
          <cell r="CD428" t="str">
            <v/>
          </cell>
          <cell r="CE428" t="str">
            <v/>
          </cell>
          <cell r="CF428" t="str">
            <v/>
          </cell>
          <cell r="CG428" t="str">
            <v/>
          </cell>
          <cell r="CH428" t="str">
            <v/>
          </cell>
          <cell r="CI428" t="str">
            <v/>
          </cell>
          <cell r="CJ428" t="str">
            <v/>
          </cell>
          <cell r="CK428" t="str">
            <v/>
          </cell>
          <cell r="CL428" t="str">
            <v/>
          </cell>
          <cell r="CM428" t="str">
            <v/>
          </cell>
          <cell r="CN428" t="str">
            <v/>
          </cell>
          <cell r="CO428" t="str">
            <v/>
          </cell>
          <cell r="CP428" t="str">
            <v/>
          </cell>
          <cell r="CQ428" t="str">
            <v/>
          </cell>
          <cell r="CR428" t="str">
            <v/>
          </cell>
          <cell r="CS428" t="str">
            <v>Nota 1: Este solo es un Análisis de Precios Unitario de referencia. De ser necesario, se debe ajustar a las particularidades de cada proyecto.
Nota 2: Cuando se trate de Análisis de precios unitarios correspondientes a ítems de la propuesta económica apro</v>
          </cell>
          <cell r="CT428" t="str">
            <v>B</v>
          </cell>
        </row>
        <row r="429">
          <cell r="C429" t="str">
            <v>800,1</v>
          </cell>
          <cell r="D429" t="str">
            <v>m</v>
          </cell>
          <cell r="E429" t="str">
            <v>CERCA DE ALAMBRE DE PÚAS CON POSTES DE MADERAS
(Analisis aplicado para la instalación de cerca de alambre de púas, con postes de madera de 2,3 m de largo, diámetro de 4”-6”, cada 2,5 m de separación, con 4 líneas horizontales de alambre de púas galvanizad</v>
          </cell>
          <cell r="F429" t="str">
            <v>HERMENINV</v>
          </cell>
          <cell r="G429">
            <v>0.1</v>
          </cell>
          <cell r="H429" t="str">
            <v>C0010105</v>
          </cell>
          <cell r="I429">
            <v>0.10666666666666667</v>
          </cell>
          <cell r="J429" t="str">
            <v/>
          </cell>
          <cell r="K429" t="str">
            <v/>
          </cell>
          <cell r="L429" t="str">
            <v/>
          </cell>
          <cell r="M429" t="str">
            <v/>
          </cell>
          <cell r="N429" t="str">
            <v/>
          </cell>
          <cell r="O429" t="str">
            <v/>
          </cell>
          <cell r="P429" t="str">
            <v/>
          </cell>
          <cell r="Q429" t="str">
            <v/>
          </cell>
          <cell r="R429" t="str">
            <v/>
          </cell>
          <cell r="S429" t="str">
            <v/>
          </cell>
          <cell r="T429" t="str">
            <v/>
          </cell>
          <cell r="U429" t="str">
            <v/>
          </cell>
          <cell r="V429" t="str">
            <v/>
          </cell>
          <cell r="W429" t="str">
            <v/>
          </cell>
          <cell r="X429" t="str">
            <v/>
          </cell>
          <cell r="Y429" t="str">
            <v/>
          </cell>
          <cell r="Z429" t="str">
            <v/>
          </cell>
          <cell r="AA429" t="str">
            <v/>
          </cell>
          <cell r="AB429" t="str">
            <v/>
          </cell>
          <cell r="AC429" t="str">
            <v/>
          </cell>
          <cell r="AD429" t="str">
            <v/>
          </cell>
          <cell r="AE429" t="str">
            <v/>
          </cell>
          <cell r="AF429" t="str">
            <v/>
          </cell>
          <cell r="AG429" t="str">
            <v/>
          </cell>
          <cell r="AH429" t="str">
            <v>B0014180</v>
          </cell>
          <cell r="AI429">
            <v>0.12730666666666668</v>
          </cell>
          <cell r="AJ429" t="str">
            <v>B0014790</v>
          </cell>
          <cell r="AK429">
            <v>0.66666666666666663</v>
          </cell>
          <cell r="AL429" t="str">
            <v>B0073210</v>
          </cell>
          <cell r="AM429">
            <v>4.2</v>
          </cell>
          <cell r="AN429" t="str">
            <v/>
          </cell>
          <cell r="AO429" t="str">
            <v/>
          </cell>
          <cell r="AP429" t="str">
            <v/>
          </cell>
          <cell r="AQ429" t="str">
            <v/>
          </cell>
          <cell r="AR429" t="str">
            <v/>
          </cell>
          <cell r="AS429" t="str">
            <v/>
          </cell>
          <cell r="AT429" t="str">
            <v/>
          </cell>
          <cell r="AU429" t="str">
            <v/>
          </cell>
          <cell r="AV429" t="str">
            <v/>
          </cell>
          <cell r="AW429" t="str">
            <v/>
          </cell>
          <cell r="AX429" t="str">
            <v/>
          </cell>
          <cell r="AY429" t="str">
            <v/>
          </cell>
          <cell r="AZ429" t="str">
            <v/>
          </cell>
          <cell r="BA429" t="str">
            <v/>
          </cell>
          <cell r="BB429" t="str">
            <v/>
          </cell>
          <cell r="BC429" t="str">
            <v/>
          </cell>
          <cell r="BD429" t="str">
            <v/>
          </cell>
          <cell r="BE429" t="str">
            <v/>
          </cell>
          <cell r="BF429" t="str">
            <v/>
          </cell>
          <cell r="BG429" t="str">
            <v/>
          </cell>
          <cell r="BH429" t="str">
            <v/>
          </cell>
          <cell r="BI429" t="str">
            <v/>
          </cell>
          <cell r="BJ429" t="str">
            <v/>
          </cell>
          <cell r="BK429" t="str">
            <v/>
          </cell>
          <cell r="BL429"/>
          <cell r="BM429"/>
          <cell r="BN429" t="str">
            <v/>
          </cell>
          <cell r="BO429" t="str">
            <v/>
          </cell>
          <cell r="BP429" t="str">
            <v/>
          </cell>
          <cell r="BQ429" t="str">
            <v/>
          </cell>
          <cell r="BR429" t="str">
            <v/>
          </cell>
          <cell r="BS429" t="str">
            <v/>
          </cell>
          <cell r="BT429" t="str">
            <v/>
          </cell>
          <cell r="BU429" t="str">
            <v/>
          </cell>
          <cell r="BV429" t="str">
            <v/>
          </cell>
          <cell r="BW429" t="str">
            <v/>
          </cell>
          <cell r="BX429" t="str">
            <v>A0030020</v>
          </cell>
          <cell r="BY429">
            <v>75</v>
          </cell>
          <cell r="BZ429" t="str">
            <v/>
          </cell>
          <cell r="CA429" t="str">
            <v/>
          </cell>
          <cell r="CB429" t="str">
            <v/>
          </cell>
          <cell r="CC429" t="str">
            <v/>
          </cell>
          <cell r="CD429" t="str">
            <v/>
          </cell>
          <cell r="CE429" t="str">
            <v/>
          </cell>
          <cell r="CF429" t="str">
            <v/>
          </cell>
          <cell r="CG429" t="str">
            <v/>
          </cell>
          <cell r="CH429" t="str">
            <v/>
          </cell>
          <cell r="CI429" t="str">
            <v/>
          </cell>
          <cell r="CJ429" t="str">
            <v/>
          </cell>
          <cell r="CK429" t="str">
            <v/>
          </cell>
          <cell r="CL429" t="str">
            <v/>
          </cell>
          <cell r="CM429" t="str">
            <v/>
          </cell>
          <cell r="CN429" t="str">
            <v/>
          </cell>
          <cell r="CO429" t="str">
            <v/>
          </cell>
          <cell r="CP429" t="str">
            <v/>
          </cell>
          <cell r="CQ429" t="str">
            <v/>
          </cell>
          <cell r="CR429" t="str">
            <v/>
          </cell>
          <cell r="CS429" t="str">
            <v>Nota 1: Este solo es un Análisis de Precios Unitario de referencia. De ser necesario, se debe ajustar a las particularidades de cada proyecto.
Nota 2: Cuando se trate de Análisis de precios unitarios correspondientes a ítems de la propuesta económica apro</v>
          </cell>
          <cell r="CT429" t="str">
            <v>B</v>
          </cell>
        </row>
        <row r="430">
          <cell r="C430" t="str">
            <v>800,2</v>
          </cell>
          <cell r="D430" t="str">
            <v>m</v>
          </cell>
          <cell r="E430" t="str">
            <v>CERCA DE ALAMBRE DE PÚAS CON POSTES DE CONCRETO
(Analisis aplicado para el Suministro e instalación de cerca con 4 líneas de alambre de púas galvanizado calibre 12, tensado, sobre postes prefabricados de concreto reforzado de 1.20 m de longitud, f’c=21 MP</v>
          </cell>
          <cell r="F430" t="str">
            <v>HERMENINV</v>
          </cell>
          <cell r="G430">
            <v>0.1</v>
          </cell>
          <cell r="H430" t="str">
            <v>C0010105</v>
          </cell>
          <cell r="I430">
            <v>0.10666666666666667</v>
          </cell>
          <cell r="J430" t="str">
            <v/>
          </cell>
          <cell r="K430" t="str">
            <v/>
          </cell>
          <cell r="L430" t="str">
            <v/>
          </cell>
          <cell r="M430" t="str">
            <v/>
          </cell>
          <cell r="N430" t="str">
            <v/>
          </cell>
          <cell r="O430" t="str">
            <v/>
          </cell>
          <cell r="P430" t="str">
            <v/>
          </cell>
          <cell r="Q430" t="str">
            <v/>
          </cell>
          <cell r="R430" t="str">
            <v/>
          </cell>
          <cell r="S430" t="str">
            <v/>
          </cell>
          <cell r="T430" t="str">
            <v/>
          </cell>
          <cell r="U430" t="str">
            <v/>
          </cell>
          <cell r="V430" t="str">
            <v/>
          </cell>
          <cell r="W430" t="str">
            <v/>
          </cell>
          <cell r="X430" t="str">
            <v/>
          </cell>
          <cell r="Y430" t="str">
            <v/>
          </cell>
          <cell r="Z430" t="str">
            <v/>
          </cell>
          <cell r="AA430" t="str">
            <v/>
          </cell>
          <cell r="AB430" t="str">
            <v/>
          </cell>
          <cell r="AC430" t="str">
            <v/>
          </cell>
          <cell r="AD430" t="str">
            <v/>
          </cell>
          <cell r="AE430" t="str">
            <v/>
          </cell>
          <cell r="AF430" t="str">
            <v/>
          </cell>
          <cell r="AG430" t="str">
            <v/>
          </cell>
          <cell r="AH430" t="str">
            <v>B0014820</v>
          </cell>
          <cell r="AI430">
            <v>0.66666666666666663</v>
          </cell>
          <cell r="AJ430" t="str">
            <v>B0073210</v>
          </cell>
          <cell r="AK430">
            <v>4.2</v>
          </cell>
          <cell r="AL430" t="str">
            <v/>
          </cell>
          <cell r="AM430" t="str">
            <v/>
          </cell>
          <cell r="AN430" t="str">
            <v/>
          </cell>
          <cell r="AO430" t="str">
            <v/>
          </cell>
          <cell r="AP430" t="str">
            <v/>
          </cell>
          <cell r="AQ430" t="str">
            <v/>
          </cell>
          <cell r="AR430" t="str">
            <v/>
          </cell>
          <cell r="AS430" t="str">
            <v/>
          </cell>
          <cell r="AT430" t="str">
            <v/>
          </cell>
          <cell r="AU430" t="str">
            <v/>
          </cell>
          <cell r="AV430" t="str">
            <v/>
          </cell>
          <cell r="AW430" t="str">
            <v/>
          </cell>
          <cell r="AX430" t="str">
            <v/>
          </cell>
          <cell r="AY430" t="str">
            <v/>
          </cell>
          <cell r="AZ430" t="str">
            <v/>
          </cell>
          <cell r="BA430" t="str">
            <v/>
          </cell>
          <cell r="BB430" t="str">
            <v/>
          </cell>
          <cell r="BC430" t="str">
            <v/>
          </cell>
          <cell r="BD430" t="str">
            <v/>
          </cell>
          <cell r="BE430" t="str">
            <v/>
          </cell>
          <cell r="BF430" t="str">
            <v/>
          </cell>
          <cell r="BG430" t="str">
            <v/>
          </cell>
          <cell r="BH430" t="str">
            <v/>
          </cell>
          <cell r="BI430" t="str">
            <v/>
          </cell>
          <cell r="BJ430" t="str">
            <v/>
          </cell>
          <cell r="BK430" t="str">
            <v/>
          </cell>
          <cell r="BL430"/>
          <cell r="BM430"/>
          <cell r="BN430" t="str">
            <v/>
          </cell>
          <cell r="BO430" t="str">
            <v/>
          </cell>
          <cell r="BP430" t="str">
            <v/>
          </cell>
          <cell r="BQ430" t="str">
            <v/>
          </cell>
          <cell r="BR430" t="str">
            <v/>
          </cell>
          <cell r="BS430" t="str">
            <v/>
          </cell>
          <cell r="BT430" t="str">
            <v/>
          </cell>
          <cell r="BU430" t="str">
            <v/>
          </cell>
          <cell r="BV430" t="str">
            <v/>
          </cell>
          <cell r="BW430" t="str">
            <v/>
          </cell>
          <cell r="BX430" t="str">
            <v>A0030020</v>
          </cell>
          <cell r="BY430">
            <v>75</v>
          </cell>
          <cell r="BZ430" t="str">
            <v/>
          </cell>
          <cell r="CA430" t="str">
            <v/>
          </cell>
          <cell r="CB430" t="str">
            <v/>
          </cell>
          <cell r="CC430" t="str">
            <v/>
          </cell>
          <cell r="CD430" t="str">
            <v/>
          </cell>
          <cell r="CE430" t="str">
            <v/>
          </cell>
          <cell r="CF430" t="str">
            <v/>
          </cell>
          <cell r="CG430" t="str">
            <v/>
          </cell>
          <cell r="CH430" t="str">
            <v/>
          </cell>
          <cell r="CI430" t="str">
            <v/>
          </cell>
          <cell r="CJ430" t="str">
            <v/>
          </cell>
          <cell r="CK430" t="str">
            <v/>
          </cell>
          <cell r="CL430" t="str">
            <v/>
          </cell>
          <cell r="CM430" t="str">
            <v/>
          </cell>
          <cell r="CN430" t="str">
            <v/>
          </cell>
          <cell r="CO430" t="str">
            <v/>
          </cell>
          <cell r="CP430" t="str">
            <v/>
          </cell>
          <cell r="CQ430" t="str">
            <v/>
          </cell>
          <cell r="CR430" t="str">
            <v/>
          </cell>
          <cell r="CS430" t="str">
            <v>Nota 1: Este solo es un Análisis de Precios Unitario de referencia. De ser necesario, se debe ajustar a las particularidades de cada proyecto.
Nota 2: Cuando se trate de Análisis de precios unitarios correspondientes a ítems de la propuesta económica apro</v>
          </cell>
          <cell r="CT430" t="str">
            <v>B</v>
          </cell>
        </row>
        <row r="431">
          <cell r="C431" t="str">
            <v>800,3</v>
          </cell>
          <cell r="D431" t="str">
            <v>m</v>
          </cell>
          <cell r="E431" t="str">
            <v>CERCA DE MALLA CON POSTES DE MADERA 
(Analisis aplicado para el Suministro e instalación de cerca metálica con malla eslabonada galvanizada calibre 12, fijada a postes de madera inmunizada de 2.3 m de largo, separados cada 2.5 m)</v>
          </cell>
          <cell r="F431" t="str">
            <v>HERMENINV</v>
          </cell>
          <cell r="G431">
            <v>0.1</v>
          </cell>
          <cell r="H431" t="str">
            <v>C0010105</v>
          </cell>
          <cell r="I431">
            <v>0.10666666666666667</v>
          </cell>
          <cell r="J431" t="str">
            <v/>
          </cell>
          <cell r="K431" t="str">
            <v/>
          </cell>
          <cell r="L431" t="str">
            <v/>
          </cell>
          <cell r="M431" t="str">
            <v/>
          </cell>
          <cell r="N431" t="str">
            <v/>
          </cell>
          <cell r="O431" t="str">
            <v/>
          </cell>
          <cell r="P431" t="str">
            <v/>
          </cell>
          <cell r="Q431" t="str">
            <v/>
          </cell>
          <cell r="R431" t="str">
            <v/>
          </cell>
          <cell r="S431" t="str">
            <v/>
          </cell>
          <cell r="T431" t="str">
            <v/>
          </cell>
          <cell r="U431" t="str">
            <v/>
          </cell>
          <cell r="V431" t="str">
            <v/>
          </cell>
          <cell r="W431" t="str">
            <v/>
          </cell>
          <cell r="X431" t="str">
            <v/>
          </cell>
          <cell r="Y431" t="str">
            <v/>
          </cell>
          <cell r="Z431" t="str">
            <v/>
          </cell>
          <cell r="AA431" t="str">
            <v/>
          </cell>
          <cell r="AB431" t="str">
            <v/>
          </cell>
          <cell r="AC431" t="str">
            <v/>
          </cell>
          <cell r="AD431" t="str">
            <v/>
          </cell>
          <cell r="AE431" t="str">
            <v/>
          </cell>
          <cell r="AF431" t="str">
            <v/>
          </cell>
          <cell r="AG431" t="str">
            <v/>
          </cell>
          <cell r="AH431" t="str">
            <v>B0014180</v>
          </cell>
          <cell r="AI431">
            <v>0.12730666666666668</v>
          </cell>
          <cell r="AJ431" t="str">
            <v>B0014790</v>
          </cell>
          <cell r="AK431">
            <v>0.66666666666666663</v>
          </cell>
          <cell r="AL431" t="str">
            <v>B0073210</v>
          </cell>
          <cell r="AM431">
            <v>3</v>
          </cell>
          <cell r="AN431" t="str">
            <v>B033001</v>
          </cell>
          <cell r="AO431">
            <v>1.8</v>
          </cell>
          <cell r="AP431" t="str">
            <v/>
          </cell>
          <cell r="AQ431" t="str">
            <v/>
          </cell>
          <cell r="AR431" t="str">
            <v/>
          </cell>
          <cell r="AS431" t="str">
            <v/>
          </cell>
          <cell r="AT431" t="str">
            <v/>
          </cell>
          <cell r="AU431" t="str">
            <v/>
          </cell>
          <cell r="AV431" t="str">
            <v/>
          </cell>
          <cell r="AW431" t="str">
            <v/>
          </cell>
          <cell r="AX431" t="str">
            <v/>
          </cell>
          <cell r="AY431" t="str">
            <v/>
          </cell>
          <cell r="AZ431" t="str">
            <v/>
          </cell>
          <cell r="BA431" t="str">
            <v/>
          </cell>
          <cell r="BB431" t="str">
            <v/>
          </cell>
          <cell r="BC431" t="str">
            <v/>
          </cell>
          <cell r="BD431" t="str">
            <v/>
          </cell>
          <cell r="BE431" t="str">
            <v/>
          </cell>
          <cell r="BF431" t="str">
            <v/>
          </cell>
          <cell r="BG431" t="str">
            <v/>
          </cell>
          <cell r="BH431" t="str">
            <v/>
          </cell>
          <cell r="BI431" t="str">
            <v/>
          </cell>
          <cell r="BJ431" t="str">
            <v/>
          </cell>
          <cell r="BK431" t="str">
            <v/>
          </cell>
          <cell r="BL431"/>
          <cell r="BM431"/>
          <cell r="BN431" t="str">
            <v/>
          </cell>
          <cell r="BO431" t="str">
            <v/>
          </cell>
          <cell r="BP431" t="str">
            <v/>
          </cell>
          <cell r="BQ431" t="str">
            <v/>
          </cell>
          <cell r="BR431" t="str">
            <v/>
          </cell>
          <cell r="BS431" t="str">
            <v/>
          </cell>
          <cell r="BT431" t="str">
            <v/>
          </cell>
          <cell r="BU431" t="str">
            <v/>
          </cell>
          <cell r="BV431" t="str">
            <v/>
          </cell>
          <cell r="BW431" t="str">
            <v/>
          </cell>
          <cell r="BX431" t="str">
            <v>A0030020</v>
          </cell>
          <cell r="BY431">
            <v>75</v>
          </cell>
          <cell r="BZ431" t="str">
            <v>A0040010</v>
          </cell>
          <cell r="CA431">
            <v>75</v>
          </cell>
          <cell r="CB431" t="str">
            <v/>
          </cell>
          <cell r="CC431" t="str">
            <v/>
          </cell>
          <cell r="CD431" t="str">
            <v/>
          </cell>
          <cell r="CE431" t="str">
            <v/>
          </cell>
          <cell r="CF431" t="str">
            <v/>
          </cell>
          <cell r="CG431" t="str">
            <v/>
          </cell>
          <cell r="CH431" t="str">
            <v/>
          </cell>
          <cell r="CI431" t="str">
            <v/>
          </cell>
          <cell r="CJ431" t="str">
            <v/>
          </cell>
          <cell r="CK431" t="str">
            <v/>
          </cell>
          <cell r="CL431" t="str">
            <v/>
          </cell>
          <cell r="CM431" t="str">
            <v/>
          </cell>
          <cell r="CN431" t="str">
            <v/>
          </cell>
          <cell r="CO431" t="str">
            <v/>
          </cell>
          <cell r="CP431" t="str">
            <v/>
          </cell>
          <cell r="CQ431" t="str">
            <v/>
          </cell>
          <cell r="CR431" t="str">
            <v/>
          </cell>
          <cell r="CS431" t="str">
            <v>Nota 1: Este solo es un Análisis de Precios Unitario de referencia. De ser necesario, se debe ajustar a las particularidades de cada proyecto.
Nota 2: Cuando se trate de Análisis de precios unitarios correspondientes a ítems de la propuesta económica apro</v>
          </cell>
          <cell r="CT431" t="str">
            <v>B</v>
          </cell>
        </row>
        <row r="432">
          <cell r="C432" t="str">
            <v>800,4</v>
          </cell>
          <cell r="D432" t="str">
            <v>m</v>
          </cell>
          <cell r="E432" t="str">
            <v>CERCA DE MALLA CON POSTES DE CONCRETO	
(Analisis aplicado para el Suministro e instalación de cerca metálica con malla eslabonada galvanizada calibre 12, fijada a sobre postes prefabricados de concreto reforzado de 1.20 m de longitud, f’c=21 MPa, instalad</v>
          </cell>
          <cell r="F432" t="str">
            <v>HERMENINV</v>
          </cell>
          <cell r="G432">
            <v>0.1</v>
          </cell>
          <cell r="H432" t="str">
            <v>C0010105</v>
          </cell>
          <cell r="I432">
            <v>0.10666666666666667</v>
          </cell>
          <cell r="J432" t="str">
            <v/>
          </cell>
          <cell r="K432" t="str">
            <v/>
          </cell>
          <cell r="L432" t="str">
            <v/>
          </cell>
          <cell r="M432" t="str">
            <v/>
          </cell>
          <cell r="N432" t="str">
            <v/>
          </cell>
          <cell r="O432" t="str">
            <v/>
          </cell>
          <cell r="P432" t="str">
            <v/>
          </cell>
          <cell r="Q432" t="str">
            <v/>
          </cell>
          <cell r="R432" t="str">
            <v/>
          </cell>
          <cell r="S432" t="str">
            <v/>
          </cell>
          <cell r="T432" t="str">
            <v/>
          </cell>
          <cell r="U432" t="str">
            <v/>
          </cell>
          <cell r="V432" t="str">
            <v/>
          </cell>
          <cell r="W432" t="str">
            <v/>
          </cell>
          <cell r="X432" t="str">
            <v/>
          </cell>
          <cell r="Y432" t="str">
            <v/>
          </cell>
          <cell r="Z432" t="str">
            <v/>
          </cell>
          <cell r="AA432" t="str">
            <v/>
          </cell>
          <cell r="AB432" t="str">
            <v/>
          </cell>
          <cell r="AC432" t="str">
            <v/>
          </cell>
          <cell r="AD432" t="str">
            <v/>
          </cell>
          <cell r="AE432" t="str">
            <v/>
          </cell>
          <cell r="AF432" t="str">
            <v/>
          </cell>
          <cell r="AG432" t="str">
            <v/>
          </cell>
          <cell r="AH432" t="str">
            <v>B0014820</v>
          </cell>
          <cell r="AI432">
            <v>0.66666666666666663</v>
          </cell>
          <cell r="AJ432" t="str">
            <v>B0073210</v>
          </cell>
          <cell r="AK432">
            <v>3</v>
          </cell>
          <cell r="AL432" t="str">
            <v>B033001</v>
          </cell>
          <cell r="AM432">
            <v>1.8</v>
          </cell>
          <cell r="AN432" t="str">
            <v/>
          </cell>
          <cell r="AO432" t="str">
            <v/>
          </cell>
          <cell r="AP432" t="str">
            <v/>
          </cell>
          <cell r="AQ432" t="str">
            <v/>
          </cell>
          <cell r="AR432" t="str">
            <v/>
          </cell>
          <cell r="AS432" t="str">
            <v/>
          </cell>
          <cell r="AT432" t="str">
            <v/>
          </cell>
          <cell r="AU432" t="str">
            <v/>
          </cell>
          <cell r="AV432" t="str">
            <v/>
          </cell>
          <cell r="AW432" t="str">
            <v/>
          </cell>
          <cell r="AX432" t="str">
            <v/>
          </cell>
          <cell r="AY432" t="str">
            <v/>
          </cell>
          <cell r="AZ432" t="str">
            <v/>
          </cell>
          <cell r="BA432" t="str">
            <v/>
          </cell>
          <cell r="BB432" t="str">
            <v/>
          </cell>
          <cell r="BC432" t="str">
            <v/>
          </cell>
          <cell r="BD432" t="str">
            <v/>
          </cell>
          <cell r="BE432" t="str">
            <v/>
          </cell>
          <cell r="BF432" t="str">
            <v/>
          </cell>
          <cell r="BG432" t="str">
            <v/>
          </cell>
          <cell r="BH432" t="str">
            <v/>
          </cell>
          <cell r="BI432" t="str">
            <v/>
          </cell>
          <cell r="BJ432" t="str">
            <v/>
          </cell>
          <cell r="BK432" t="str">
            <v/>
          </cell>
          <cell r="BL432"/>
          <cell r="BM432"/>
          <cell r="BN432" t="str">
            <v/>
          </cell>
          <cell r="BO432" t="str">
            <v/>
          </cell>
          <cell r="BP432" t="str">
            <v/>
          </cell>
          <cell r="BQ432" t="str">
            <v/>
          </cell>
          <cell r="BR432" t="str">
            <v/>
          </cell>
          <cell r="BS432" t="str">
            <v/>
          </cell>
          <cell r="BT432" t="str">
            <v/>
          </cell>
          <cell r="BU432" t="str">
            <v/>
          </cell>
          <cell r="BV432" t="str">
            <v/>
          </cell>
          <cell r="BW432" t="str">
            <v/>
          </cell>
          <cell r="BX432" t="str">
            <v>A0030020</v>
          </cell>
          <cell r="BY432">
            <v>75</v>
          </cell>
          <cell r="BZ432" t="str">
            <v>A0040010</v>
          </cell>
          <cell r="CA432">
            <v>75</v>
          </cell>
          <cell r="CB432" t="str">
            <v/>
          </cell>
          <cell r="CC432" t="str">
            <v/>
          </cell>
          <cell r="CD432" t="str">
            <v/>
          </cell>
          <cell r="CE432" t="str">
            <v/>
          </cell>
          <cell r="CF432" t="str">
            <v/>
          </cell>
          <cell r="CG432" t="str">
            <v/>
          </cell>
          <cell r="CH432" t="str">
            <v/>
          </cell>
          <cell r="CI432" t="str">
            <v/>
          </cell>
          <cell r="CJ432" t="str">
            <v/>
          </cell>
          <cell r="CK432" t="str">
            <v/>
          </cell>
          <cell r="CL432" t="str">
            <v/>
          </cell>
          <cell r="CM432" t="str">
            <v/>
          </cell>
          <cell r="CN432" t="str">
            <v/>
          </cell>
          <cell r="CO432" t="str">
            <v/>
          </cell>
          <cell r="CP432" t="str">
            <v/>
          </cell>
          <cell r="CQ432" t="str">
            <v/>
          </cell>
          <cell r="CR432" t="str">
            <v/>
          </cell>
          <cell r="CS432" t="str">
            <v>Nota 1: Este solo es un Análisis de Precios Unitario de referencia. De ser necesario, se debe ajustar a las particularidades de cada proyecto.
Nota 2: Cuando se trate de Análisis de precios unitarios correspondientes a ítems de la propuesta económica apro</v>
          </cell>
          <cell r="CT432" t="str">
            <v>B</v>
          </cell>
        </row>
        <row r="433">
          <cell r="C433" t="str">
            <v>801,1</v>
          </cell>
          <cell r="D433" t="str">
            <v>m</v>
          </cell>
          <cell r="E433" t="str">
            <v xml:space="preserve">CERCA DE ALAMBRE DE PÚAS CON POSTES DE PLÁSTICO RECICLADO PE (PEAD, PEBD), PP Y PVC
(Análisis aplicado para suministro e instalación de postes cada 2,5 m lineales. Incluye suministro de materiales, excavación manual para hincado, rellenos con material de </v>
          </cell>
          <cell r="F433" t="str">
            <v>HERMENINV</v>
          </cell>
          <cell r="G433">
            <v>0.1</v>
          </cell>
          <cell r="H433" t="str">
            <v/>
          </cell>
          <cell r="I433" t="str">
            <v/>
          </cell>
          <cell r="J433" t="str">
            <v/>
          </cell>
          <cell r="K433" t="str">
            <v/>
          </cell>
          <cell r="L433" t="str">
            <v/>
          </cell>
          <cell r="M433" t="str">
            <v/>
          </cell>
          <cell r="N433" t="str">
            <v/>
          </cell>
          <cell r="O433" t="str">
            <v/>
          </cell>
          <cell r="P433" t="str">
            <v/>
          </cell>
          <cell r="Q433" t="str">
            <v/>
          </cell>
          <cell r="R433" t="str">
            <v/>
          </cell>
          <cell r="S433" t="str">
            <v/>
          </cell>
          <cell r="T433" t="str">
            <v/>
          </cell>
          <cell r="U433" t="str">
            <v/>
          </cell>
          <cell r="V433" t="str">
            <v/>
          </cell>
          <cell r="W433" t="str">
            <v/>
          </cell>
          <cell r="X433" t="str">
            <v/>
          </cell>
          <cell r="Y433" t="str">
            <v/>
          </cell>
          <cell r="Z433" t="str">
            <v/>
          </cell>
          <cell r="AA433" t="str">
            <v/>
          </cell>
          <cell r="AB433" t="str">
            <v/>
          </cell>
          <cell r="AC433" t="str">
            <v/>
          </cell>
          <cell r="AD433" t="str">
            <v/>
          </cell>
          <cell r="AE433" t="str">
            <v/>
          </cell>
          <cell r="AF433" t="str">
            <v/>
          </cell>
          <cell r="AG433" t="str">
            <v/>
          </cell>
          <cell r="AH433" t="str">
            <v xml:space="preserve">B0033052
</v>
          </cell>
          <cell r="AI433">
            <v>0.4</v>
          </cell>
          <cell r="AJ433" t="str">
            <v>B0073210</v>
          </cell>
          <cell r="AK433">
            <v>4</v>
          </cell>
          <cell r="AL433" t="str">
            <v xml:space="preserve">B0033053
</v>
          </cell>
          <cell r="AM433">
            <v>0.4</v>
          </cell>
          <cell r="AN433" t="str">
            <v xml:space="preserve">B0033054
</v>
          </cell>
          <cell r="AO433">
            <v>3.3333333333333333E-2</v>
          </cell>
          <cell r="AP433" t="str">
            <v>B0033326</v>
          </cell>
          <cell r="AQ433">
            <v>2</v>
          </cell>
          <cell r="AR433" t="str">
            <v/>
          </cell>
          <cell r="AS433" t="str">
            <v/>
          </cell>
          <cell r="AT433" t="str">
            <v/>
          </cell>
          <cell r="AU433" t="str">
            <v/>
          </cell>
          <cell r="AV433" t="str">
            <v/>
          </cell>
          <cell r="AW433" t="str">
            <v/>
          </cell>
          <cell r="AX433" t="str">
            <v/>
          </cell>
          <cell r="AY433" t="str">
            <v/>
          </cell>
          <cell r="AZ433" t="str">
            <v/>
          </cell>
          <cell r="BA433" t="str">
            <v/>
          </cell>
          <cell r="BB433" t="str">
            <v/>
          </cell>
          <cell r="BC433" t="str">
            <v/>
          </cell>
          <cell r="BD433" t="str">
            <v/>
          </cell>
          <cell r="BE433" t="str">
            <v/>
          </cell>
          <cell r="BF433" t="str">
            <v/>
          </cell>
          <cell r="BG433" t="str">
            <v/>
          </cell>
          <cell r="BH433" t="str">
            <v/>
          </cell>
          <cell r="BI433" t="str">
            <v/>
          </cell>
          <cell r="BJ433" t="str">
            <v/>
          </cell>
          <cell r="BK433" t="str">
            <v/>
          </cell>
          <cell r="BL433"/>
          <cell r="BM433"/>
          <cell r="BN433" t="str">
            <v/>
          </cell>
          <cell r="BO433" t="str">
            <v/>
          </cell>
          <cell r="BP433" t="str">
            <v/>
          </cell>
          <cell r="BQ433" t="str">
            <v/>
          </cell>
          <cell r="BR433" t="str">
            <v/>
          </cell>
          <cell r="BS433" t="str">
            <v/>
          </cell>
          <cell r="BT433" t="str">
            <v/>
          </cell>
          <cell r="BU433" t="str">
            <v/>
          </cell>
          <cell r="BV433" t="str">
            <v/>
          </cell>
          <cell r="BW433" t="str">
            <v/>
          </cell>
          <cell r="BX433" t="str">
            <v>A0030020</v>
          </cell>
          <cell r="BY433">
            <v>150</v>
          </cell>
          <cell r="BZ433" t="str">
            <v/>
          </cell>
          <cell r="CA433" t="str">
            <v/>
          </cell>
          <cell r="CB433" t="str">
            <v/>
          </cell>
          <cell r="CC433" t="str">
            <v/>
          </cell>
          <cell r="CD433" t="str">
            <v/>
          </cell>
          <cell r="CE433" t="str">
            <v/>
          </cell>
          <cell r="CF433" t="str">
            <v/>
          </cell>
          <cell r="CG433" t="str">
            <v/>
          </cell>
          <cell r="CH433" t="str">
            <v/>
          </cell>
          <cell r="CI433" t="str">
            <v/>
          </cell>
          <cell r="CJ433" t="str">
            <v/>
          </cell>
          <cell r="CK433" t="str">
            <v/>
          </cell>
          <cell r="CL433" t="str">
            <v/>
          </cell>
          <cell r="CM433" t="str">
            <v/>
          </cell>
          <cell r="CN433" t="str">
            <v/>
          </cell>
          <cell r="CO433" t="str">
            <v/>
          </cell>
          <cell r="CP433" t="str">
            <v/>
          </cell>
          <cell r="CQ433" t="str">
            <v/>
          </cell>
          <cell r="CR433" t="str">
            <v/>
          </cell>
          <cell r="CS433" t="str">
            <v>Nota 1: Este solo es un Análisis de Precios Unitario de referencia. De ser necesario, se debe ajustar a las particularidades de cada proyecto.
Nota 2: Cuando se trate de Análisis de precios unitarios correspondientes a ítems de la propuesta económica apro</v>
          </cell>
          <cell r="CT433" t="str">
            <v>C</v>
          </cell>
        </row>
        <row r="434">
          <cell r="C434" t="str">
            <v>801,2</v>
          </cell>
          <cell r="D434" t="str">
            <v>m</v>
          </cell>
          <cell r="E434" t="str">
            <v>CERCA DE MALLA CON POSTE DE PLASTICO RECICLADO  PE (PEAD,  PEBD), PP y PVC
(Análisis aplicado para suministro e instalación de cerca perimetral con postes cada 2,5 m lineales. Incluye todos los insumos, accesorios, excavación, rellenos con material de exc</v>
          </cell>
          <cell r="F434" t="str">
            <v>HERMENINV</v>
          </cell>
          <cell r="G434">
            <v>0.1</v>
          </cell>
          <cell r="H434" t="str">
            <v/>
          </cell>
          <cell r="I434" t="str">
            <v/>
          </cell>
          <cell r="J434" t="str">
            <v/>
          </cell>
          <cell r="K434" t="str">
            <v/>
          </cell>
          <cell r="L434" t="str">
            <v/>
          </cell>
          <cell r="M434" t="str">
            <v/>
          </cell>
          <cell r="N434" t="str">
            <v/>
          </cell>
          <cell r="O434" t="str">
            <v/>
          </cell>
          <cell r="P434" t="str">
            <v/>
          </cell>
          <cell r="Q434" t="str">
            <v/>
          </cell>
          <cell r="R434" t="str">
            <v/>
          </cell>
          <cell r="S434" t="str">
            <v/>
          </cell>
          <cell r="T434" t="str">
            <v/>
          </cell>
          <cell r="U434" t="str">
            <v/>
          </cell>
          <cell r="V434" t="str">
            <v/>
          </cell>
          <cell r="W434" t="str">
            <v/>
          </cell>
          <cell r="X434" t="str">
            <v/>
          </cell>
          <cell r="Y434" t="str">
            <v/>
          </cell>
          <cell r="Z434" t="str">
            <v/>
          </cell>
          <cell r="AA434" t="str">
            <v/>
          </cell>
          <cell r="AB434" t="str">
            <v/>
          </cell>
          <cell r="AC434" t="str">
            <v/>
          </cell>
          <cell r="AD434" t="str">
            <v/>
          </cell>
          <cell r="AE434" t="str">
            <v/>
          </cell>
          <cell r="AF434" t="str">
            <v/>
          </cell>
          <cell r="AG434" t="str">
            <v/>
          </cell>
          <cell r="AH434" t="str">
            <v xml:space="preserve">B0033052
</v>
          </cell>
          <cell r="AI434">
            <v>0.4</v>
          </cell>
          <cell r="AJ434" t="str">
            <v>B033001</v>
          </cell>
          <cell r="AK434">
            <v>1.5</v>
          </cell>
          <cell r="AL434" t="str">
            <v>B0073223</v>
          </cell>
          <cell r="AM434">
            <v>0.05</v>
          </cell>
          <cell r="AN434" t="str">
            <v xml:space="preserve">B0033053
</v>
          </cell>
          <cell r="AO434">
            <v>0.4</v>
          </cell>
          <cell r="AP434" t="str">
            <v xml:space="preserve">B0033054
</v>
          </cell>
          <cell r="AQ434">
            <v>0.1</v>
          </cell>
          <cell r="AR434" t="str">
            <v/>
          </cell>
          <cell r="AS434" t="str">
            <v/>
          </cell>
          <cell r="AT434" t="str">
            <v/>
          </cell>
          <cell r="AU434" t="str">
            <v/>
          </cell>
          <cell r="AV434" t="str">
            <v/>
          </cell>
          <cell r="AW434" t="str">
            <v/>
          </cell>
          <cell r="AX434" t="str">
            <v/>
          </cell>
          <cell r="AY434" t="str">
            <v/>
          </cell>
          <cell r="AZ434" t="str">
            <v/>
          </cell>
          <cell r="BA434" t="str">
            <v/>
          </cell>
          <cell r="BB434" t="str">
            <v/>
          </cell>
          <cell r="BC434" t="str">
            <v/>
          </cell>
          <cell r="BD434" t="str">
            <v/>
          </cell>
          <cell r="BE434" t="str">
            <v/>
          </cell>
          <cell r="BF434" t="str">
            <v/>
          </cell>
          <cell r="BG434" t="str">
            <v/>
          </cell>
          <cell r="BH434" t="str">
            <v/>
          </cell>
          <cell r="BI434" t="str">
            <v/>
          </cell>
          <cell r="BJ434" t="str">
            <v/>
          </cell>
          <cell r="BK434" t="str">
            <v/>
          </cell>
          <cell r="BL434"/>
          <cell r="BM434"/>
          <cell r="BN434" t="str">
            <v/>
          </cell>
          <cell r="BO434" t="str">
            <v/>
          </cell>
          <cell r="BP434" t="str">
            <v/>
          </cell>
          <cell r="BQ434" t="str">
            <v/>
          </cell>
          <cell r="BR434" t="str">
            <v/>
          </cell>
          <cell r="BS434" t="str">
            <v/>
          </cell>
          <cell r="BT434" t="str">
            <v/>
          </cell>
          <cell r="BU434" t="str">
            <v/>
          </cell>
          <cell r="BV434" t="str">
            <v/>
          </cell>
          <cell r="BW434" t="str">
            <v/>
          </cell>
          <cell r="BX434" t="str">
            <v>A0030020</v>
          </cell>
          <cell r="BY434">
            <v>75</v>
          </cell>
          <cell r="BZ434" t="str">
            <v/>
          </cell>
          <cell r="CA434" t="str">
            <v/>
          </cell>
          <cell r="CB434" t="str">
            <v/>
          </cell>
          <cell r="CC434" t="str">
            <v/>
          </cell>
          <cell r="CD434" t="str">
            <v/>
          </cell>
          <cell r="CE434" t="str">
            <v/>
          </cell>
          <cell r="CF434" t="str">
            <v/>
          </cell>
          <cell r="CG434" t="str">
            <v/>
          </cell>
          <cell r="CH434" t="str">
            <v/>
          </cell>
          <cell r="CI434" t="str">
            <v/>
          </cell>
          <cell r="CJ434" t="str">
            <v/>
          </cell>
          <cell r="CK434" t="str">
            <v/>
          </cell>
          <cell r="CL434" t="str">
            <v/>
          </cell>
          <cell r="CM434" t="str">
            <v/>
          </cell>
          <cell r="CN434" t="str">
            <v/>
          </cell>
          <cell r="CO434" t="str">
            <v/>
          </cell>
          <cell r="CP434" t="str">
            <v/>
          </cell>
          <cell r="CQ434" t="str">
            <v/>
          </cell>
          <cell r="CR434" t="str">
            <v/>
          </cell>
          <cell r="CS434" t="str">
            <v>Nota 1: Este solo es un Análisis de Precios Unitario de referencia. De ser necesario, se debe ajustar a las particularidades de cada proyecto.
Nota 2: Cuando se trate de Análisis de precios unitarios correspondientes a ítems de la propuesta económica apro</v>
          </cell>
          <cell r="CT434" t="str">
            <v>C</v>
          </cell>
        </row>
        <row r="435">
          <cell r="C435" t="str">
            <v>802,1</v>
          </cell>
          <cell r="D435" t="str">
            <v>u</v>
          </cell>
          <cell r="E435" t="str">
            <v>PODA DE LA PARTE AEREA DE ARBOLES TIPO I
(Analisis aplicado para la poda manual de la parte aérea de árbol tipo I (altura &gt; 20 m), incluyendo corte de ramas secas, interferentes, ramas bajas y control de copa. Se realiza con herramientas manuales, incluye</v>
          </cell>
          <cell r="F435" t="str">
            <v>HERMENINV</v>
          </cell>
          <cell r="G435">
            <v>0.2</v>
          </cell>
          <cell r="H435" t="str">
            <v>C0010490</v>
          </cell>
          <cell r="I435">
            <v>1.3333333333333333</v>
          </cell>
          <cell r="J435" t="str">
            <v/>
          </cell>
          <cell r="K435" t="str">
            <v/>
          </cell>
          <cell r="L435" t="str">
            <v/>
          </cell>
          <cell r="M435" t="str">
            <v/>
          </cell>
          <cell r="N435" t="str">
            <v/>
          </cell>
          <cell r="O435" t="str">
            <v/>
          </cell>
          <cell r="P435" t="str">
            <v/>
          </cell>
          <cell r="Q435" t="str">
            <v/>
          </cell>
          <cell r="R435" t="str">
            <v/>
          </cell>
          <cell r="S435" t="str">
            <v/>
          </cell>
          <cell r="T435" t="str">
            <v/>
          </cell>
          <cell r="U435" t="str">
            <v/>
          </cell>
          <cell r="V435" t="str">
            <v/>
          </cell>
          <cell r="W435" t="str">
            <v/>
          </cell>
          <cell r="X435" t="str">
            <v/>
          </cell>
          <cell r="Y435" t="str">
            <v/>
          </cell>
          <cell r="Z435" t="str">
            <v/>
          </cell>
          <cell r="AA435" t="str">
            <v/>
          </cell>
          <cell r="AB435" t="str">
            <v/>
          </cell>
          <cell r="AC435" t="str">
            <v/>
          </cell>
          <cell r="AD435" t="str">
            <v/>
          </cell>
          <cell r="AE435" t="str">
            <v/>
          </cell>
          <cell r="AF435" t="str">
            <v/>
          </cell>
          <cell r="AG435" t="str">
            <v/>
          </cell>
          <cell r="AH435" t="str">
            <v>B0013580</v>
          </cell>
          <cell r="AI435">
            <v>1</v>
          </cell>
          <cell r="AJ435" t="str">
            <v/>
          </cell>
          <cell r="AK435" t="str">
            <v/>
          </cell>
          <cell r="AL435" t="str">
            <v/>
          </cell>
          <cell r="AM435" t="str">
            <v/>
          </cell>
          <cell r="AN435" t="str">
            <v/>
          </cell>
          <cell r="AO435" t="str">
            <v/>
          </cell>
          <cell r="AP435" t="str">
            <v/>
          </cell>
          <cell r="AQ435" t="str">
            <v/>
          </cell>
          <cell r="AR435" t="str">
            <v/>
          </cell>
          <cell r="AS435" t="str">
            <v/>
          </cell>
          <cell r="AT435" t="str">
            <v/>
          </cell>
          <cell r="AU435" t="str">
            <v/>
          </cell>
          <cell r="AV435" t="str">
            <v/>
          </cell>
          <cell r="AW435" t="str">
            <v/>
          </cell>
          <cell r="AX435" t="str">
            <v/>
          </cell>
          <cell r="AY435" t="str">
            <v/>
          </cell>
          <cell r="AZ435" t="str">
            <v/>
          </cell>
          <cell r="BA435" t="str">
            <v/>
          </cell>
          <cell r="BB435" t="str">
            <v/>
          </cell>
          <cell r="BC435" t="str">
            <v/>
          </cell>
          <cell r="BD435" t="str">
            <v/>
          </cell>
          <cell r="BE435" t="str">
            <v/>
          </cell>
          <cell r="BF435" t="str">
            <v/>
          </cell>
          <cell r="BG435" t="str">
            <v/>
          </cell>
          <cell r="BH435" t="str">
            <v/>
          </cell>
          <cell r="BI435" t="str">
            <v/>
          </cell>
          <cell r="BJ435" t="str">
            <v/>
          </cell>
          <cell r="BK435" t="str">
            <v/>
          </cell>
          <cell r="BL435"/>
          <cell r="BM435"/>
          <cell r="BN435" t="str">
            <v>T0010480</v>
          </cell>
          <cell r="BO435">
            <v>1</v>
          </cell>
          <cell r="BP435" t="str">
            <v/>
          </cell>
          <cell r="BQ435" t="str">
            <v/>
          </cell>
          <cell r="BR435" t="str">
            <v/>
          </cell>
          <cell r="BS435" t="str">
            <v/>
          </cell>
          <cell r="BT435" t="str">
            <v/>
          </cell>
          <cell r="BU435" t="str">
            <v/>
          </cell>
          <cell r="BV435" t="str">
            <v/>
          </cell>
          <cell r="BW435" t="str">
            <v/>
          </cell>
          <cell r="BX435" t="str">
            <v>A0040010</v>
          </cell>
          <cell r="BY435">
            <v>6</v>
          </cell>
          <cell r="BZ435" t="str">
            <v>A0030030</v>
          </cell>
          <cell r="CA435">
            <v>6</v>
          </cell>
          <cell r="CB435" t="str">
            <v/>
          </cell>
          <cell r="CC435" t="str">
            <v/>
          </cell>
          <cell r="CD435" t="str">
            <v/>
          </cell>
          <cell r="CE435" t="str">
            <v/>
          </cell>
          <cell r="CF435" t="str">
            <v/>
          </cell>
          <cell r="CG435" t="str">
            <v/>
          </cell>
          <cell r="CH435" t="str">
            <v/>
          </cell>
          <cell r="CI435" t="str">
            <v/>
          </cell>
          <cell r="CJ435" t="str">
            <v/>
          </cell>
          <cell r="CK435" t="str">
            <v/>
          </cell>
          <cell r="CL435" t="str">
            <v/>
          </cell>
          <cell r="CM435" t="str">
            <v/>
          </cell>
          <cell r="CN435" t="str">
            <v/>
          </cell>
          <cell r="CO435" t="str">
            <v/>
          </cell>
          <cell r="CP435" t="str">
            <v/>
          </cell>
          <cell r="CQ435" t="str">
            <v/>
          </cell>
          <cell r="CR435" t="str">
            <v/>
          </cell>
          <cell r="CS435" t="str">
            <v>Nota 1: Este solo es un Análisis de Precios Unitario de referencia. De ser necesario, se debe ajustar a las particularidades de cada proyecto.
Nota 2: Cuando se trate de Análisis de precios unitarios correspondientes a ítems de la propuesta económica apro</v>
          </cell>
          <cell r="CT435" t="str">
            <v>B</v>
          </cell>
        </row>
        <row r="436">
          <cell r="C436" t="str">
            <v>802,2</v>
          </cell>
          <cell r="D436" t="str">
            <v>u</v>
          </cell>
          <cell r="E436" t="str">
            <v>PODA DE LA PARTE AÉREA DE ARBOLES TIPO II
(Analisis aplicado para la poda manual de la parte aérea de árbol tipo II (altura entre 10,1 a 20m), incluyendo corte de ramas secas, interferentes, ramas bajas y control de copa. Se realiza con herramientas manua</v>
          </cell>
          <cell r="F436" t="str">
            <v>HERMENINV</v>
          </cell>
          <cell r="G436">
            <v>0.2</v>
          </cell>
          <cell r="H436" t="str">
            <v>C0010490</v>
          </cell>
          <cell r="I436">
            <v>1</v>
          </cell>
          <cell r="J436" t="str">
            <v/>
          </cell>
          <cell r="K436" t="str">
            <v/>
          </cell>
          <cell r="L436" t="str">
            <v/>
          </cell>
          <cell r="M436" t="str">
            <v/>
          </cell>
          <cell r="N436" t="str">
            <v/>
          </cell>
          <cell r="O436" t="str">
            <v/>
          </cell>
          <cell r="P436" t="str">
            <v/>
          </cell>
          <cell r="Q436" t="str">
            <v/>
          </cell>
          <cell r="R436" t="str">
            <v/>
          </cell>
          <cell r="S436" t="str">
            <v/>
          </cell>
          <cell r="T436" t="str">
            <v/>
          </cell>
          <cell r="U436" t="str">
            <v/>
          </cell>
          <cell r="V436" t="str">
            <v/>
          </cell>
          <cell r="W436" t="str">
            <v/>
          </cell>
          <cell r="X436" t="str">
            <v/>
          </cell>
          <cell r="Y436" t="str">
            <v/>
          </cell>
          <cell r="Z436" t="str">
            <v/>
          </cell>
          <cell r="AA436" t="str">
            <v/>
          </cell>
          <cell r="AB436" t="str">
            <v/>
          </cell>
          <cell r="AC436" t="str">
            <v/>
          </cell>
          <cell r="AD436" t="str">
            <v/>
          </cell>
          <cell r="AE436" t="str">
            <v/>
          </cell>
          <cell r="AF436" t="str">
            <v/>
          </cell>
          <cell r="AG436" t="str">
            <v/>
          </cell>
          <cell r="AH436" t="str">
            <v>B0013580</v>
          </cell>
          <cell r="AI436">
            <v>1</v>
          </cell>
          <cell r="AJ436" t="str">
            <v/>
          </cell>
          <cell r="AK436" t="str">
            <v/>
          </cell>
          <cell r="AL436" t="str">
            <v/>
          </cell>
          <cell r="AM436" t="str">
            <v/>
          </cell>
          <cell r="AN436" t="str">
            <v/>
          </cell>
          <cell r="AO436" t="str">
            <v/>
          </cell>
          <cell r="AP436" t="str">
            <v/>
          </cell>
          <cell r="AQ436" t="str">
            <v/>
          </cell>
          <cell r="AR436" t="str">
            <v/>
          </cell>
          <cell r="AS436" t="str">
            <v/>
          </cell>
          <cell r="AT436" t="str">
            <v/>
          </cell>
          <cell r="AU436" t="str">
            <v/>
          </cell>
          <cell r="AV436" t="str">
            <v/>
          </cell>
          <cell r="AW436" t="str">
            <v/>
          </cell>
          <cell r="AX436" t="str">
            <v/>
          </cell>
          <cell r="AY436" t="str">
            <v/>
          </cell>
          <cell r="AZ436" t="str">
            <v/>
          </cell>
          <cell r="BA436" t="str">
            <v/>
          </cell>
          <cell r="BB436" t="str">
            <v/>
          </cell>
          <cell r="BC436" t="str">
            <v/>
          </cell>
          <cell r="BD436" t="str">
            <v/>
          </cell>
          <cell r="BE436" t="str">
            <v/>
          </cell>
          <cell r="BF436" t="str">
            <v/>
          </cell>
          <cell r="BG436" t="str">
            <v/>
          </cell>
          <cell r="BH436" t="str">
            <v/>
          </cell>
          <cell r="BI436" t="str">
            <v/>
          </cell>
          <cell r="BJ436" t="str">
            <v/>
          </cell>
          <cell r="BK436" t="str">
            <v/>
          </cell>
          <cell r="BL436"/>
          <cell r="BM436"/>
          <cell r="BN436" t="str">
            <v>T0010480</v>
          </cell>
          <cell r="BO436">
            <v>1</v>
          </cell>
          <cell r="BP436" t="str">
            <v/>
          </cell>
          <cell r="BQ436" t="str">
            <v/>
          </cell>
          <cell r="BR436" t="str">
            <v/>
          </cell>
          <cell r="BS436" t="str">
            <v/>
          </cell>
          <cell r="BT436" t="str">
            <v/>
          </cell>
          <cell r="BU436" t="str">
            <v/>
          </cell>
          <cell r="BV436" t="str">
            <v/>
          </cell>
          <cell r="BW436" t="str">
            <v/>
          </cell>
          <cell r="BX436" t="str">
            <v>A0040010</v>
          </cell>
          <cell r="BY436">
            <v>8</v>
          </cell>
          <cell r="BZ436" t="str">
            <v>A0030030</v>
          </cell>
          <cell r="CA436">
            <v>8</v>
          </cell>
          <cell r="CB436" t="str">
            <v/>
          </cell>
          <cell r="CC436" t="str">
            <v/>
          </cell>
          <cell r="CD436" t="str">
            <v/>
          </cell>
          <cell r="CE436" t="str">
            <v/>
          </cell>
          <cell r="CF436" t="str">
            <v/>
          </cell>
          <cell r="CG436" t="str">
            <v/>
          </cell>
          <cell r="CH436" t="str">
            <v/>
          </cell>
          <cell r="CI436" t="str">
            <v/>
          </cell>
          <cell r="CJ436" t="str">
            <v/>
          </cell>
          <cell r="CK436" t="str">
            <v/>
          </cell>
          <cell r="CL436" t="str">
            <v/>
          </cell>
          <cell r="CM436" t="str">
            <v/>
          </cell>
          <cell r="CN436" t="str">
            <v/>
          </cell>
          <cell r="CO436" t="str">
            <v/>
          </cell>
          <cell r="CP436" t="str">
            <v/>
          </cell>
          <cell r="CQ436" t="str">
            <v/>
          </cell>
          <cell r="CR436" t="str">
            <v/>
          </cell>
          <cell r="CS436" t="str">
            <v>Nota 1: Este solo es un Análisis de Precios Unitario de referencia. De ser necesario, se debe ajustar a las particularidades de cada proyecto.
Nota 2: Cuando se trate de Análisis de precios unitarios correspondientes a ítems de la propuesta económica apro</v>
          </cell>
          <cell r="CT436" t="str">
            <v>B</v>
          </cell>
        </row>
        <row r="437">
          <cell r="C437" t="str">
            <v>802,3</v>
          </cell>
          <cell r="D437" t="str">
            <v>u</v>
          </cell>
          <cell r="E437" t="str">
            <v>PODA DE LA PARTE AÉREA DE ARBOLES TIPO III
(Analisis aplicado para la poda manual de la parte aérea de árbol tipo III (altura entre 5 a 10m), incluyendo corte de ramas secas, interferentes, ramas bajas y control de copa. Se realiza con herramientas manual</v>
          </cell>
          <cell r="F437" t="str">
            <v>HERMENINV</v>
          </cell>
          <cell r="G437">
            <v>0.15</v>
          </cell>
          <cell r="H437" t="str">
            <v>C0010490</v>
          </cell>
          <cell r="I437">
            <v>0.66666666666666663</v>
          </cell>
          <cell r="J437" t="str">
            <v/>
          </cell>
          <cell r="K437" t="str">
            <v/>
          </cell>
          <cell r="L437" t="str">
            <v/>
          </cell>
          <cell r="M437" t="str">
            <v/>
          </cell>
          <cell r="N437" t="str">
            <v/>
          </cell>
          <cell r="O437" t="str">
            <v/>
          </cell>
          <cell r="P437" t="str">
            <v/>
          </cell>
          <cell r="Q437" t="str">
            <v/>
          </cell>
          <cell r="R437" t="str">
            <v/>
          </cell>
          <cell r="S437" t="str">
            <v/>
          </cell>
          <cell r="T437" t="str">
            <v/>
          </cell>
          <cell r="U437" t="str">
            <v/>
          </cell>
          <cell r="V437" t="str">
            <v/>
          </cell>
          <cell r="W437" t="str">
            <v/>
          </cell>
          <cell r="X437" t="str">
            <v/>
          </cell>
          <cell r="Y437" t="str">
            <v/>
          </cell>
          <cell r="Z437" t="str">
            <v/>
          </cell>
          <cell r="AA437" t="str">
            <v/>
          </cell>
          <cell r="AB437" t="str">
            <v/>
          </cell>
          <cell r="AC437" t="str">
            <v/>
          </cell>
          <cell r="AD437" t="str">
            <v/>
          </cell>
          <cell r="AE437" t="str">
            <v/>
          </cell>
          <cell r="AF437" t="str">
            <v/>
          </cell>
          <cell r="AG437" t="str">
            <v/>
          </cell>
          <cell r="AH437" t="str">
            <v>B0013580</v>
          </cell>
          <cell r="AI437">
            <v>1</v>
          </cell>
          <cell r="AJ437" t="str">
            <v/>
          </cell>
          <cell r="AK437" t="str">
            <v/>
          </cell>
          <cell r="AL437" t="str">
            <v/>
          </cell>
          <cell r="AM437" t="str">
            <v/>
          </cell>
          <cell r="AN437" t="str">
            <v/>
          </cell>
          <cell r="AO437" t="str">
            <v/>
          </cell>
          <cell r="AP437" t="str">
            <v/>
          </cell>
          <cell r="AQ437" t="str">
            <v/>
          </cell>
          <cell r="AR437" t="str">
            <v/>
          </cell>
          <cell r="AS437" t="str">
            <v/>
          </cell>
          <cell r="AT437" t="str">
            <v/>
          </cell>
          <cell r="AU437" t="str">
            <v/>
          </cell>
          <cell r="AV437" t="str">
            <v/>
          </cell>
          <cell r="AW437" t="str">
            <v/>
          </cell>
          <cell r="AX437" t="str">
            <v/>
          </cell>
          <cell r="AY437" t="str">
            <v/>
          </cell>
          <cell r="AZ437" t="str">
            <v/>
          </cell>
          <cell r="BA437" t="str">
            <v/>
          </cell>
          <cell r="BB437" t="str">
            <v/>
          </cell>
          <cell r="BC437" t="str">
            <v/>
          </cell>
          <cell r="BD437" t="str">
            <v/>
          </cell>
          <cell r="BE437" t="str">
            <v/>
          </cell>
          <cell r="BF437" t="str">
            <v/>
          </cell>
          <cell r="BG437" t="str">
            <v/>
          </cell>
          <cell r="BH437" t="str">
            <v/>
          </cell>
          <cell r="BI437" t="str">
            <v/>
          </cell>
          <cell r="BJ437" t="str">
            <v/>
          </cell>
          <cell r="BK437" t="str">
            <v/>
          </cell>
          <cell r="BL437"/>
          <cell r="BM437"/>
          <cell r="BN437" t="str">
            <v>T0010480</v>
          </cell>
          <cell r="BO437">
            <v>1</v>
          </cell>
          <cell r="BP437" t="str">
            <v/>
          </cell>
          <cell r="BQ437" t="str">
            <v/>
          </cell>
          <cell r="BR437" t="str">
            <v/>
          </cell>
          <cell r="BS437" t="str">
            <v/>
          </cell>
          <cell r="BT437" t="str">
            <v/>
          </cell>
          <cell r="BU437" t="str">
            <v/>
          </cell>
          <cell r="BV437" t="str">
            <v/>
          </cell>
          <cell r="BW437" t="str">
            <v/>
          </cell>
          <cell r="BX437" t="str">
            <v>A0040010</v>
          </cell>
          <cell r="BY437">
            <v>12</v>
          </cell>
          <cell r="BZ437" t="str">
            <v>A0030020</v>
          </cell>
          <cell r="CA437">
            <v>12</v>
          </cell>
          <cell r="CB437" t="str">
            <v/>
          </cell>
          <cell r="CC437" t="str">
            <v/>
          </cell>
          <cell r="CD437" t="str">
            <v/>
          </cell>
          <cell r="CE437" t="str">
            <v/>
          </cell>
          <cell r="CF437" t="str">
            <v/>
          </cell>
          <cell r="CG437" t="str">
            <v/>
          </cell>
          <cell r="CH437" t="str">
            <v/>
          </cell>
          <cell r="CI437" t="str">
            <v/>
          </cell>
          <cell r="CJ437" t="str">
            <v/>
          </cell>
          <cell r="CK437" t="str">
            <v/>
          </cell>
          <cell r="CL437" t="str">
            <v/>
          </cell>
          <cell r="CM437" t="str">
            <v/>
          </cell>
          <cell r="CN437" t="str">
            <v/>
          </cell>
          <cell r="CO437" t="str">
            <v/>
          </cell>
          <cell r="CP437" t="str">
            <v/>
          </cell>
          <cell r="CQ437" t="str">
            <v/>
          </cell>
          <cell r="CR437" t="str">
            <v/>
          </cell>
          <cell r="CS437" t="str">
            <v>Nota 1: Este solo es un Análisis de Precios Unitario de referencia. De ser necesario, se debe ajustar a las particularidades de cada proyecto.
Nota 2: Cuando se trate de Análisis de precios unitarios correspondientes a ítems de la propuesta económica apro</v>
          </cell>
          <cell r="CT437" t="str">
            <v>B</v>
          </cell>
        </row>
        <row r="438">
          <cell r="C438" t="str">
            <v>802,4</v>
          </cell>
          <cell r="D438" t="str">
            <v>u</v>
          </cell>
          <cell r="E438" t="str">
            <v>PODA DE LA PARTE AEREA DE ARBOLES TIPO IV
(Analisis aplicado para la poda manual de la parte aérea de árbol tipo IV (altura &lt; 5m), incluyendo corte de ramas secas, interferentes, ramas bajas y control de copa. Se realiza con herramientas manuales, incluye</v>
          </cell>
          <cell r="F438" t="str">
            <v>HERMENINV</v>
          </cell>
          <cell r="G438">
            <v>0.15</v>
          </cell>
          <cell r="H438" t="str">
            <v/>
          </cell>
          <cell r="I438" t="str">
            <v/>
          </cell>
          <cell r="J438" t="str">
            <v/>
          </cell>
          <cell r="K438" t="str">
            <v/>
          </cell>
          <cell r="L438" t="str">
            <v/>
          </cell>
          <cell r="M438" t="str">
            <v/>
          </cell>
          <cell r="N438" t="str">
            <v/>
          </cell>
          <cell r="O438" t="str">
            <v/>
          </cell>
          <cell r="P438" t="str">
            <v/>
          </cell>
          <cell r="Q438" t="str">
            <v/>
          </cell>
          <cell r="R438" t="str">
            <v/>
          </cell>
          <cell r="S438" t="str">
            <v/>
          </cell>
          <cell r="T438" t="str">
            <v/>
          </cell>
          <cell r="U438" t="str">
            <v/>
          </cell>
          <cell r="V438" t="str">
            <v/>
          </cell>
          <cell r="W438" t="str">
            <v/>
          </cell>
          <cell r="X438" t="str">
            <v/>
          </cell>
          <cell r="Y438" t="str">
            <v/>
          </cell>
          <cell r="Z438" t="str">
            <v/>
          </cell>
          <cell r="AA438" t="str">
            <v/>
          </cell>
          <cell r="AB438" t="str">
            <v/>
          </cell>
          <cell r="AC438" t="str">
            <v/>
          </cell>
          <cell r="AD438" t="str">
            <v/>
          </cell>
          <cell r="AE438" t="str">
            <v/>
          </cell>
          <cell r="AF438" t="str">
            <v/>
          </cell>
          <cell r="AG438" t="str">
            <v/>
          </cell>
          <cell r="AH438" t="str">
            <v>B0013580</v>
          </cell>
          <cell r="AI438">
            <v>1</v>
          </cell>
          <cell r="AJ438" t="str">
            <v/>
          </cell>
          <cell r="AK438" t="str">
            <v/>
          </cell>
          <cell r="AL438" t="str">
            <v/>
          </cell>
          <cell r="AM438" t="str">
            <v/>
          </cell>
          <cell r="AN438" t="str">
            <v/>
          </cell>
          <cell r="AO438" t="str">
            <v/>
          </cell>
          <cell r="AP438" t="str">
            <v/>
          </cell>
          <cell r="AQ438" t="str">
            <v/>
          </cell>
          <cell r="AR438" t="str">
            <v/>
          </cell>
          <cell r="AS438" t="str">
            <v/>
          </cell>
          <cell r="AT438" t="str">
            <v/>
          </cell>
          <cell r="AU438" t="str">
            <v/>
          </cell>
          <cell r="AV438" t="str">
            <v/>
          </cell>
          <cell r="AW438" t="str">
            <v/>
          </cell>
          <cell r="AX438" t="str">
            <v/>
          </cell>
          <cell r="AY438" t="str">
            <v/>
          </cell>
          <cell r="AZ438" t="str">
            <v/>
          </cell>
          <cell r="BA438" t="str">
            <v/>
          </cell>
          <cell r="BB438" t="str">
            <v/>
          </cell>
          <cell r="BC438" t="str">
            <v/>
          </cell>
          <cell r="BD438" t="str">
            <v/>
          </cell>
          <cell r="BE438" t="str">
            <v/>
          </cell>
          <cell r="BF438" t="str">
            <v/>
          </cell>
          <cell r="BG438" t="str">
            <v/>
          </cell>
          <cell r="BH438" t="str">
            <v/>
          </cell>
          <cell r="BI438" t="str">
            <v/>
          </cell>
          <cell r="BJ438" t="str">
            <v/>
          </cell>
          <cell r="BK438" t="str">
            <v/>
          </cell>
          <cell r="BL438"/>
          <cell r="BM438"/>
          <cell r="BN438" t="str">
            <v>T0010480</v>
          </cell>
          <cell r="BO438">
            <v>1</v>
          </cell>
          <cell r="BP438" t="str">
            <v/>
          </cell>
          <cell r="BQ438" t="str">
            <v/>
          </cell>
          <cell r="BR438" t="str">
            <v/>
          </cell>
          <cell r="BS438" t="str">
            <v/>
          </cell>
          <cell r="BT438" t="str">
            <v/>
          </cell>
          <cell r="BU438" t="str">
            <v/>
          </cell>
          <cell r="BV438" t="str">
            <v/>
          </cell>
          <cell r="BW438" t="str">
            <v/>
          </cell>
          <cell r="BX438" t="str">
            <v>A0040010</v>
          </cell>
          <cell r="BY438">
            <v>16</v>
          </cell>
          <cell r="BZ438" t="str">
            <v>A0030020</v>
          </cell>
          <cell r="CA438">
            <v>16</v>
          </cell>
          <cell r="CB438" t="str">
            <v/>
          </cell>
          <cell r="CC438" t="str">
            <v/>
          </cell>
          <cell r="CD438" t="str">
            <v/>
          </cell>
          <cell r="CE438" t="str">
            <v/>
          </cell>
          <cell r="CF438" t="str">
            <v/>
          </cell>
          <cell r="CG438" t="str">
            <v/>
          </cell>
          <cell r="CH438" t="str">
            <v/>
          </cell>
          <cell r="CI438" t="str">
            <v/>
          </cell>
          <cell r="CJ438" t="str">
            <v/>
          </cell>
          <cell r="CK438" t="str">
            <v/>
          </cell>
          <cell r="CL438" t="str">
            <v/>
          </cell>
          <cell r="CM438" t="str">
            <v/>
          </cell>
          <cell r="CN438" t="str">
            <v/>
          </cell>
          <cell r="CO438" t="str">
            <v/>
          </cell>
          <cell r="CP438" t="str">
            <v/>
          </cell>
          <cell r="CQ438" t="str">
            <v/>
          </cell>
          <cell r="CR438" t="str">
            <v/>
          </cell>
          <cell r="CS438" t="str">
            <v>Nota 1: Este solo es un Análisis de Precios Unitario de referencia. De ser necesario, se debe ajustar a las particularidades de cada proyecto.
Nota 2: Cuando se trate de Análisis de precios unitarios correspondientes a ítems de la propuesta económica apro</v>
          </cell>
          <cell r="CT438" t="str">
            <v>C</v>
          </cell>
        </row>
        <row r="439">
          <cell r="C439" t="str">
            <v>802,5</v>
          </cell>
          <cell r="D439" t="str">
            <v>u</v>
          </cell>
          <cell r="E439" t="str">
            <v>PODA DE LA PARTE RADICULAR DE ARBOLES TIPO I
(Analisis aplicado para la poda de raíces superficiales de árbol tipo I (altura &gt; 20 m) , mediante corte controlado de raíces expuestas. Se ejecuta de forma manual, incluye excavación puntual, sellador vegetal)</v>
          </cell>
          <cell r="F439" t="str">
            <v>HERMENINV</v>
          </cell>
          <cell r="G439">
            <v>0.15</v>
          </cell>
          <cell r="H439" t="str">
            <v/>
          </cell>
          <cell r="I439" t="str">
            <v/>
          </cell>
          <cell r="J439" t="str">
            <v/>
          </cell>
          <cell r="K439" t="str">
            <v/>
          </cell>
          <cell r="L439" t="str">
            <v/>
          </cell>
          <cell r="M439" t="str">
            <v/>
          </cell>
          <cell r="N439" t="str">
            <v/>
          </cell>
          <cell r="O439" t="str">
            <v/>
          </cell>
          <cell r="P439" t="str">
            <v/>
          </cell>
          <cell r="Q439" t="str">
            <v/>
          </cell>
          <cell r="R439" t="str">
            <v/>
          </cell>
          <cell r="S439" t="str">
            <v/>
          </cell>
          <cell r="T439" t="str">
            <v/>
          </cell>
          <cell r="U439" t="str">
            <v/>
          </cell>
          <cell r="V439" t="str">
            <v/>
          </cell>
          <cell r="W439" t="str">
            <v/>
          </cell>
          <cell r="X439" t="str">
            <v/>
          </cell>
          <cell r="Y439" t="str">
            <v/>
          </cell>
          <cell r="Z439" t="str">
            <v/>
          </cell>
          <cell r="AA439" t="str">
            <v/>
          </cell>
          <cell r="AB439" t="str">
            <v/>
          </cell>
          <cell r="AC439" t="str">
            <v/>
          </cell>
          <cell r="AD439" t="str">
            <v/>
          </cell>
          <cell r="AE439" t="str">
            <v/>
          </cell>
          <cell r="AF439" t="str">
            <v/>
          </cell>
          <cell r="AG439" t="str">
            <v/>
          </cell>
          <cell r="AH439" t="str">
            <v>B0015130</v>
          </cell>
          <cell r="AI439">
            <v>2.1</v>
          </cell>
          <cell r="AJ439" t="str">
            <v>B0013580</v>
          </cell>
          <cell r="AK439">
            <v>1</v>
          </cell>
          <cell r="AL439" t="str">
            <v/>
          </cell>
          <cell r="AM439" t="str">
            <v/>
          </cell>
          <cell r="AN439" t="str">
            <v/>
          </cell>
          <cell r="AO439" t="str">
            <v/>
          </cell>
          <cell r="AP439" t="str">
            <v/>
          </cell>
          <cell r="AQ439" t="str">
            <v/>
          </cell>
          <cell r="AR439" t="str">
            <v/>
          </cell>
          <cell r="AS439" t="str">
            <v/>
          </cell>
          <cell r="AT439" t="str">
            <v/>
          </cell>
          <cell r="AU439" t="str">
            <v/>
          </cell>
          <cell r="AV439" t="str">
            <v/>
          </cell>
          <cell r="AW439" t="str">
            <v/>
          </cell>
          <cell r="AX439" t="str">
            <v/>
          </cell>
          <cell r="AY439" t="str">
            <v/>
          </cell>
          <cell r="AZ439" t="str">
            <v/>
          </cell>
          <cell r="BA439" t="str">
            <v/>
          </cell>
          <cell r="BB439" t="str">
            <v/>
          </cell>
          <cell r="BC439" t="str">
            <v/>
          </cell>
          <cell r="BD439" t="str">
            <v/>
          </cell>
          <cell r="BE439" t="str">
            <v/>
          </cell>
          <cell r="BF439" t="str">
            <v/>
          </cell>
          <cell r="BG439" t="str">
            <v/>
          </cell>
          <cell r="BH439" t="str">
            <v/>
          </cell>
          <cell r="BI439" t="str">
            <v/>
          </cell>
          <cell r="BJ439" t="str">
            <v/>
          </cell>
          <cell r="BK439" t="str">
            <v/>
          </cell>
          <cell r="BL439"/>
          <cell r="BM439"/>
          <cell r="BN439" t="str">
            <v/>
          </cell>
          <cell r="BO439" t="str">
            <v/>
          </cell>
          <cell r="BP439" t="str">
            <v/>
          </cell>
          <cell r="BQ439" t="str">
            <v/>
          </cell>
          <cell r="BR439" t="str">
            <v/>
          </cell>
          <cell r="BS439" t="str">
            <v/>
          </cell>
          <cell r="BT439" t="str">
            <v/>
          </cell>
          <cell r="BU439" t="str">
            <v/>
          </cell>
          <cell r="BV439" t="str">
            <v/>
          </cell>
          <cell r="BW439" t="str">
            <v/>
          </cell>
          <cell r="BX439" t="str">
            <v>A0040010</v>
          </cell>
          <cell r="BY439">
            <v>3.57</v>
          </cell>
          <cell r="BZ439" t="str">
            <v>A0030030</v>
          </cell>
          <cell r="CA439">
            <v>3.57</v>
          </cell>
          <cell r="CB439" t="str">
            <v/>
          </cell>
          <cell r="CC439" t="str">
            <v/>
          </cell>
          <cell r="CD439" t="str">
            <v/>
          </cell>
          <cell r="CE439" t="str">
            <v/>
          </cell>
          <cell r="CF439" t="str">
            <v/>
          </cell>
          <cell r="CG439" t="str">
            <v/>
          </cell>
          <cell r="CH439" t="str">
            <v/>
          </cell>
          <cell r="CI439" t="str">
            <v/>
          </cell>
          <cell r="CJ439" t="str">
            <v/>
          </cell>
          <cell r="CK439" t="str">
            <v/>
          </cell>
          <cell r="CL439" t="str">
            <v/>
          </cell>
          <cell r="CM439" t="str">
            <v/>
          </cell>
          <cell r="CN439" t="str">
            <v/>
          </cell>
          <cell r="CO439" t="str">
            <v/>
          </cell>
          <cell r="CP439" t="str">
            <v/>
          </cell>
          <cell r="CQ439" t="str">
            <v/>
          </cell>
          <cell r="CR439" t="str">
            <v/>
          </cell>
          <cell r="CS439" t="str">
            <v>Nota 1: Este solo es un Análisis de Precios Unitario de referencia. De ser necesario, se debe ajustar a las particularidades de cada proyecto.
Nota 2: Cuando se trate de Análisis de precios unitarios correspondientes a ítems de la propuesta económica apro</v>
          </cell>
          <cell r="CT439" t="str">
            <v>C</v>
          </cell>
        </row>
        <row r="440">
          <cell r="C440" t="str">
            <v>802,6</v>
          </cell>
          <cell r="D440" t="str">
            <v>u</v>
          </cell>
          <cell r="E440" t="str">
            <v>PODA DE LA PARTE RADICULAR DE ARBOLES TIPO II
(Analisis aplicado para la poda de raíces superficiales de árbol tipo II ((altura entre 10,1 a 20m) , mediante corte controlado de raíces expuestas. Se ejecuta de forma manual, incluye excavación puntual, sell</v>
          </cell>
          <cell r="F440" t="str">
            <v>HERMENINV</v>
          </cell>
          <cell r="G440">
            <v>0.15</v>
          </cell>
          <cell r="H440" t="str">
            <v/>
          </cell>
          <cell r="I440" t="str">
            <v/>
          </cell>
          <cell r="J440" t="str">
            <v/>
          </cell>
          <cell r="K440" t="str">
            <v/>
          </cell>
          <cell r="L440" t="str">
            <v/>
          </cell>
          <cell r="M440" t="str">
            <v/>
          </cell>
          <cell r="N440" t="str">
            <v/>
          </cell>
          <cell r="O440" t="str">
            <v/>
          </cell>
          <cell r="P440" t="str">
            <v/>
          </cell>
          <cell r="Q440" t="str">
            <v/>
          </cell>
          <cell r="R440" t="str">
            <v/>
          </cell>
          <cell r="S440" t="str">
            <v/>
          </cell>
          <cell r="T440" t="str">
            <v/>
          </cell>
          <cell r="U440" t="str">
            <v/>
          </cell>
          <cell r="V440" t="str">
            <v/>
          </cell>
          <cell r="W440" t="str">
            <v/>
          </cell>
          <cell r="X440" t="str">
            <v/>
          </cell>
          <cell r="Y440" t="str">
            <v/>
          </cell>
          <cell r="Z440" t="str">
            <v/>
          </cell>
          <cell r="AA440" t="str">
            <v/>
          </cell>
          <cell r="AB440" t="str">
            <v/>
          </cell>
          <cell r="AC440" t="str">
            <v/>
          </cell>
          <cell r="AD440" t="str">
            <v/>
          </cell>
          <cell r="AE440" t="str">
            <v/>
          </cell>
          <cell r="AF440" t="str">
            <v/>
          </cell>
          <cell r="AG440" t="str">
            <v/>
          </cell>
          <cell r="AH440" t="str">
            <v>B0015130</v>
          </cell>
          <cell r="AI440">
            <v>2</v>
          </cell>
          <cell r="AJ440" t="str">
            <v>B0013580</v>
          </cell>
          <cell r="AK440">
            <v>1</v>
          </cell>
          <cell r="AL440" t="str">
            <v/>
          </cell>
          <cell r="AM440" t="str">
            <v/>
          </cell>
          <cell r="AN440" t="str">
            <v/>
          </cell>
          <cell r="AO440" t="str">
            <v/>
          </cell>
          <cell r="AP440" t="str">
            <v/>
          </cell>
          <cell r="AQ440" t="str">
            <v/>
          </cell>
          <cell r="AR440" t="str">
            <v/>
          </cell>
          <cell r="AS440" t="str">
            <v/>
          </cell>
          <cell r="AT440" t="str">
            <v/>
          </cell>
          <cell r="AU440" t="str">
            <v/>
          </cell>
          <cell r="AV440" t="str">
            <v/>
          </cell>
          <cell r="AW440" t="str">
            <v/>
          </cell>
          <cell r="AX440" t="str">
            <v/>
          </cell>
          <cell r="AY440" t="str">
            <v/>
          </cell>
          <cell r="AZ440" t="str">
            <v/>
          </cell>
          <cell r="BA440" t="str">
            <v/>
          </cell>
          <cell r="BB440" t="str">
            <v/>
          </cell>
          <cell r="BC440" t="str">
            <v/>
          </cell>
          <cell r="BD440" t="str">
            <v/>
          </cell>
          <cell r="BE440" t="str">
            <v/>
          </cell>
          <cell r="BF440" t="str">
            <v/>
          </cell>
          <cell r="BG440" t="str">
            <v/>
          </cell>
          <cell r="BH440" t="str">
            <v/>
          </cell>
          <cell r="BI440" t="str">
            <v/>
          </cell>
          <cell r="BJ440" t="str">
            <v/>
          </cell>
          <cell r="BK440" t="str">
            <v/>
          </cell>
          <cell r="BL440"/>
          <cell r="BM440"/>
          <cell r="BN440" t="str">
            <v/>
          </cell>
          <cell r="BO440" t="str">
            <v/>
          </cell>
          <cell r="BP440" t="str">
            <v/>
          </cell>
          <cell r="BQ440" t="str">
            <v/>
          </cell>
          <cell r="BR440" t="str">
            <v/>
          </cell>
          <cell r="BS440" t="str">
            <v/>
          </cell>
          <cell r="BT440" t="str">
            <v/>
          </cell>
          <cell r="BU440" t="str">
            <v/>
          </cell>
          <cell r="BV440" t="str">
            <v/>
          </cell>
          <cell r="BW440" t="str">
            <v/>
          </cell>
          <cell r="BX440" t="str">
            <v>A0040010</v>
          </cell>
          <cell r="BY440">
            <v>3.57</v>
          </cell>
          <cell r="BZ440" t="str">
            <v>A0030030</v>
          </cell>
          <cell r="CA440">
            <v>3.57</v>
          </cell>
          <cell r="CB440" t="str">
            <v/>
          </cell>
          <cell r="CC440" t="str">
            <v/>
          </cell>
          <cell r="CD440" t="str">
            <v/>
          </cell>
          <cell r="CE440" t="str">
            <v/>
          </cell>
          <cell r="CF440" t="str">
            <v/>
          </cell>
          <cell r="CG440" t="str">
            <v/>
          </cell>
          <cell r="CH440" t="str">
            <v/>
          </cell>
          <cell r="CI440" t="str">
            <v/>
          </cell>
          <cell r="CJ440" t="str">
            <v/>
          </cell>
          <cell r="CK440" t="str">
            <v/>
          </cell>
          <cell r="CL440" t="str">
            <v/>
          </cell>
          <cell r="CM440" t="str">
            <v/>
          </cell>
          <cell r="CN440" t="str">
            <v/>
          </cell>
          <cell r="CO440" t="str">
            <v/>
          </cell>
          <cell r="CP440" t="str">
            <v/>
          </cell>
          <cell r="CQ440" t="str">
            <v/>
          </cell>
          <cell r="CR440" t="str">
            <v/>
          </cell>
          <cell r="CS440" t="str">
            <v>Nota 1: Este solo es un Análisis de Precios Unitario de referencia. De ser necesario, se debe ajustar a las particularidades de cada proyecto.
Nota 2: Cuando se trate de Análisis de precios unitarios correspondientes a ítems de la propuesta económica apro</v>
          </cell>
          <cell r="CT440" t="str">
            <v>C</v>
          </cell>
        </row>
        <row r="441">
          <cell r="C441" t="str">
            <v>802,7</v>
          </cell>
          <cell r="D441" t="str">
            <v>u</v>
          </cell>
          <cell r="E441" t="str">
            <v>PODA DE LA PARTE RADICULAR DE ARBOLES TIPO III
(Analisis aplicado para la poda de raíces superficiales de árbol tipo III (altura entre 5 a 10m) , mediante corte controlado de raíces expuestas. Se ejecuta de forma manual, incluye excavación puntual, sellad</v>
          </cell>
          <cell r="F441" t="str">
            <v>HERMENINV</v>
          </cell>
          <cell r="G441">
            <v>0.1</v>
          </cell>
          <cell r="H441" t="str">
            <v/>
          </cell>
          <cell r="I441" t="str">
            <v/>
          </cell>
          <cell r="J441" t="str">
            <v/>
          </cell>
          <cell r="K441" t="str">
            <v/>
          </cell>
          <cell r="L441" t="str">
            <v/>
          </cell>
          <cell r="M441" t="str">
            <v/>
          </cell>
          <cell r="N441" t="str">
            <v/>
          </cell>
          <cell r="O441" t="str">
            <v/>
          </cell>
          <cell r="P441" t="str">
            <v/>
          </cell>
          <cell r="Q441" t="str">
            <v/>
          </cell>
          <cell r="R441" t="str">
            <v/>
          </cell>
          <cell r="S441" t="str">
            <v/>
          </cell>
          <cell r="T441" t="str">
            <v/>
          </cell>
          <cell r="U441" t="str">
            <v/>
          </cell>
          <cell r="V441" t="str">
            <v/>
          </cell>
          <cell r="W441" t="str">
            <v/>
          </cell>
          <cell r="X441" t="str">
            <v/>
          </cell>
          <cell r="Y441" t="str">
            <v/>
          </cell>
          <cell r="Z441" t="str">
            <v/>
          </cell>
          <cell r="AA441" t="str">
            <v/>
          </cell>
          <cell r="AB441" t="str">
            <v/>
          </cell>
          <cell r="AC441" t="str">
            <v/>
          </cell>
          <cell r="AD441" t="str">
            <v/>
          </cell>
          <cell r="AE441" t="str">
            <v/>
          </cell>
          <cell r="AF441" t="str">
            <v/>
          </cell>
          <cell r="AG441" t="str">
            <v/>
          </cell>
          <cell r="AH441" t="str">
            <v>B0015130</v>
          </cell>
          <cell r="AI441">
            <v>1.31</v>
          </cell>
          <cell r="AJ441" t="str">
            <v>B0013580</v>
          </cell>
          <cell r="AK441">
            <v>1</v>
          </cell>
          <cell r="AL441" t="str">
            <v/>
          </cell>
          <cell r="AM441" t="str">
            <v/>
          </cell>
          <cell r="AN441" t="str">
            <v/>
          </cell>
          <cell r="AO441" t="str">
            <v/>
          </cell>
          <cell r="AP441" t="str">
            <v/>
          </cell>
          <cell r="AQ441" t="str">
            <v/>
          </cell>
          <cell r="AR441" t="str">
            <v/>
          </cell>
          <cell r="AS441" t="str">
            <v/>
          </cell>
          <cell r="AT441" t="str">
            <v/>
          </cell>
          <cell r="AU441" t="str">
            <v/>
          </cell>
          <cell r="AV441" t="str">
            <v/>
          </cell>
          <cell r="AW441" t="str">
            <v/>
          </cell>
          <cell r="AX441" t="str">
            <v/>
          </cell>
          <cell r="AY441" t="str">
            <v/>
          </cell>
          <cell r="AZ441" t="str">
            <v/>
          </cell>
          <cell r="BA441" t="str">
            <v/>
          </cell>
          <cell r="BB441" t="str">
            <v/>
          </cell>
          <cell r="BC441" t="str">
            <v/>
          </cell>
          <cell r="BD441" t="str">
            <v/>
          </cell>
          <cell r="BE441" t="str">
            <v/>
          </cell>
          <cell r="BF441" t="str">
            <v/>
          </cell>
          <cell r="BG441" t="str">
            <v/>
          </cell>
          <cell r="BH441" t="str">
            <v/>
          </cell>
          <cell r="BI441" t="str">
            <v/>
          </cell>
          <cell r="BJ441" t="str">
            <v/>
          </cell>
          <cell r="BK441" t="str">
            <v/>
          </cell>
          <cell r="BL441"/>
          <cell r="BM441"/>
          <cell r="BN441" t="str">
            <v/>
          </cell>
          <cell r="BO441" t="str">
            <v/>
          </cell>
          <cell r="BP441" t="str">
            <v/>
          </cell>
          <cell r="BQ441" t="str">
            <v/>
          </cell>
          <cell r="BR441" t="str">
            <v/>
          </cell>
          <cell r="BS441" t="str">
            <v/>
          </cell>
          <cell r="BT441" t="str">
            <v/>
          </cell>
          <cell r="BU441" t="str">
            <v/>
          </cell>
          <cell r="BV441" t="str">
            <v/>
          </cell>
          <cell r="BW441" t="str">
            <v/>
          </cell>
          <cell r="BX441" t="str">
            <v>A0040010</v>
          </cell>
          <cell r="BY441">
            <v>5.7</v>
          </cell>
          <cell r="BZ441" t="str">
            <v>A0030030</v>
          </cell>
          <cell r="CA441">
            <v>5.7</v>
          </cell>
          <cell r="CB441" t="str">
            <v/>
          </cell>
          <cell r="CC441" t="str">
            <v/>
          </cell>
          <cell r="CD441" t="str">
            <v/>
          </cell>
          <cell r="CE441" t="str">
            <v/>
          </cell>
          <cell r="CF441" t="str">
            <v/>
          </cell>
          <cell r="CG441" t="str">
            <v/>
          </cell>
          <cell r="CH441" t="str">
            <v/>
          </cell>
          <cell r="CI441" t="str">
            <v/>
          </cell>
          <cell r="CJ441" t="str">
            <v/>
          </cell>
          <cell r="CK441" t="str">
            <v/>
          </cell>
          <cell r="CL441" t="str">
            <v/>
          </cell>
          <cell r="CM441" t="str">
            <v/>
          </cell>
          <cell r="CN441" t="str">
            <v/>
          </cell>
          <cell r="CO441" t="str">
            <v/>
          </cell>
          <cell r="CP441" t="str">
            <v/>
          </cell>
          <cell r="CQ441" t="str">
            <v/>
          </cell>
          <cell r="CR441" t="str">
            <v/>
          </cell>
          <cell r="CS441" t="str">
            <v xml:space="preserve">Nota 1: Este solo es un Análisis de Precios Unitario de referencia. De ser necesario, se debe ajustar a las particularidades de cada proyecto, ya que ependiendo del diseño y el sitio en el que se va a instalar el atenuador de impacto, puede ser necesario </v>
          </cell>
          <cell r="CT441" t="str">
            <v>C</v>
          </cell>
        </row>
        <row r="442">
          <cell r="C442" t="str">
            <v>802,8</v>
          </cell>
          <cell r="D442" t="str">
            <v>u</v>
          </cell>
          <cell r="E442" t="str">
            <v>PODA DE LA PARTE RADICULAR DE ARBOLES TIPO  IV
(Analisis aplicado para la poda de raíces superficiales de árbol tipo IV (altura &lt; 5m) , mediante corte controlado de raíces expuestas. Se ejecuta de forma manual, incluye excavación puntual, sellador vegetal</v>
          </cell>
          <cell r="F442" t="str">
            <v>HERMENINV</v>
          </cell>
          <cell r="G442">
            <v>0.1</v>
          </cell>
          <cell r="H442" t="str">
            <v/>
          </cell>
          <cell r="I442" t="str">
            <v/>
          </cell>
          <cell r="J442" t="str">
            <v/>
          </cell>
          <cell r="K442" t="str">
            <v/>
          </cell>
          <cell r="L442" t="str">
            <v/>
          </cell>
          <cell r="M442" t="str">
            <v/>
          </cell>
          <cell r="N442" t="str">
            <v/>
          </cell>
          <cell r="O442" t="str">
            <v/>
          </cell>
          <cell r="P442" t="str">
            <v/>
          </cell>
          <cell r="Q442" t="str">
            <v/>
          </cell>
          <cell r="R442" t="str">
            <v/>
          </cell>
          <cell r="S442" t="str">
            <v/>
          </cell>
          <cell r="T442" t="str">
            <v/>
          </cell>
          <cell r="U442" t="str">
            <v/>
          </cell>
          <cell r="V442" t="str">
            <v/>
          </cell>
          <cell r="W442" t="str">
            <v/>
          </cell>
          <cell r="X442" t="str">
            <v/>
          </cell>
          <cell r="Y442" t="str">
            <v/>
          </cell>
          <cell r="Z442" t="str">
            <v/>
          </cell>
          <cell r="AA442" t="str">
            <v/>
          </cell>
          <cell r="AB442" t="str">
            <v/>
          </cell>
          <cell r="AC442" t="str">
            <v/>
          </cell>
          <cell r="AD442" t="str">
            <v/>
          </cell>
          <cell r="AE442" t="str">
            <v/>
          </cell>
          <cell r="AF442" t="str">
            <v/>
          </cell>
          <cell r="AG442" t="str">
            <v/>
          </cell>
          <cell r="AH442" t="str">
            <v>B0015130</v>
          </cell>
          <cell r="AI442">
            <v>1.1000000000000001</v>
          </cell>
          <cell r="AJ442" t="str">
            <v>B0013580</v>
          </cell>
          <cell r="AK442">
            <v>1</v>
          </cell>
          <cell r="AL442" t="str">
            <v/>
          </cell>
          <cell r="AM442" t="str">
            <v/>
          </cell>
          <cell r="AN442" t="str">
            <v/>
          </cell>
          <cell r="AO442" t="str">
            <v/>
          </cell>
          <cell r="AP442" t="str">
            <v/>
          </cell>
          <cell r="AQ442" t="str">
            <v/>
          </cell>
          <cell r="AR442" t="str">
            <v/>
          </cell>
          <cell r="AS442" t="str">
            <v/>
          </cell>
          <cell r="AT442" t="str">
            <v/>
          </cell>
          <cell r="AU442" t="str">
            <v/>
          </cell>
          <cell r="AV442" t="str">
            <v/>
          </cell>
          <cell r="AW442" t="str">
            <v/>
          </cell>
          <cell r="AX442" t="str">
            <v/>
          </cell>
          <cell r="AY442" t="str">
            <v/>
          </cell>
          <cell r="AZ442" t="str">
            <v/>
          </cell>
          <cell r="BA442" t="str">
            <v/>
          </cell>
          <cell r="BB442" t="str">
            <v/>
          </cell>
          <cell r="BC442" t="str">
            <v/>
          </cell>
          <cell r="BD442" t="str">
            <v/>
          </cell>
          <cell r="BE442" t="str">
            <v/>
          </cell>
          <cell r="BF442" t="str">
            <v/>
          </cell>
          <cell r="BG442" t="str">
            <v/>
          </cell>
          <cell r="BH442" t="str">
            <v/>
          </cell>
          <cell r="BI442" t="str">
            <v/>
          </cell>
          <cell r="BJ442" t="str">
            <v/>
          </cell>
          <cell r="BK442" t="str">
            <v/>
          </cell>
          <cell r="BL442"/>
          <cell r="BM442"/>
          <cell r="BN442" t="str">
            <v/>
          </cell>
          <cell r="BO442" t="str">
            <v/>
          </cell>
          <cell r="BP442" t="str">
            <v/>
          </cell>
          <cell r="BQ442" t="str">
            <v/>
          </cell>
          <cell r="BR442" t="str">
            <v/>
          </cell>
          <cell r="BS442" t="str">
            <v/>
          </cell>
          <cell r="BT442" t="str">
            <v/>
          </cell>
          <cell r="BU442" t="str">
            <v/>
          </cell>
          <cell r="BV442" t="str">
            <v/>
          </cell>
          <cell r="BW442" t="str">
            <v/>
          </cell>
          <cell r="BX442" t="str">
            <v>A0040010</v>
          </cell>
          <cell r="BY442">
            <v>6.8</v>
          </cell>
          <cell r="BZ442" t="str">
            <v>A0030030</v>
          </cell>
          <cell r="CA442">
            <v>6.8</v>
          </cell>
          <cell r="CB442" t="str">
            <v/>
          </cell>
          <cell r="CC442" t="str">
            <v/>
          </cell>
          <cell r="CD442" t="str">
            <v/>
          </cell>
          <cell r="CE442" t="str">
            <v/>
          </cell>
          <cell r="CF442" t="str">
            <v/>
          </cell>
          <cell r="CG442" t="str">
            <v/>
          </cell>
          <cell r="CH442" t="str">
            <v/>
          </cell>
          <cell r="CI442" t="str">
            <v/>
          </cell>
          <cell r="CJ442" t="str">
            <v/>
          </cell>
          <cell r="CK442" t="str">
            <v/>
          </cell>
          <cell r="CL442" t="str">
            <v/>
          </cell>
          <cell r="CM442" t="str">
            <v/>
          </cell>
          <cell r="CN442" t="str">
            <v/>
          </cell>
          <cell r="CO442" t="str">
            <v/>
          </cell>
          <cell r="CP442" t="str">
            <v/>
          </cell>
          <cell r="CQ442" t="str">
            <v/>
          </cell>
          <cell r="CR442" t="str">
            <v>OBSERVACIONES INTERVENTORÍA:</v>
          </cell>
          <cell r="CS442" t="str">
            <v xml:space="preserve">APROBACIÓN POR INTERVENTORÍA
</v>
          </cell>
          <cell r="CT442" t="str">
            <v>C</v>
          </cell>
        </row>
        <row r="443">
          <cell r="C443" t="str">
            <v>810,1</v>
          </cell>
          <cell r="D443" t="str">
            <v>m2</v>
          </cell>
          <cell r="E443" t="str">
            <v>PROTECCIÓN DE TALUDES CON BLOQUES DE CÉSPED
(Análisis aplicado para suministro e instalación de bloques de césped natural sobre taludes con pendiente menor al 1:1 (45° aprox.), con preparación previa del terreno nivelado y libre de residuos antes de la in</v>
          </cell>
          <cell r="F443" t="str">
            <v>HERMENINV</v>
          </cell>
          <cell r="G443">
            <v>0.1</v>
          </cell>
          <cell r="H443" t="str">
            <v/>
          </cell>
          <cell r="I443" t="str">
            <v/>
          </cell>
          <cell r="J443" t="str">
            <v/>
          </cell>
          <cell r="K443" t="str">
            <v/>
          </cell>
          <cell r="L443" t="str">
            <v/>
          </cell>
          <cell r="M443" t="str">
            <v/>
          </cell>
          <cell r="N443" t="str">
            <v/>
          </cell>
          <cell r="O443" t="str">
            <v/>
          </cell>
          <cell r="P443" t="str">
            <v/>
          </cell>
          <cell r="Q443" t="str">
            <v/>
          </cell>
          <cell r="R443" t="str">
            <v/>
          </cell>
          <cell r="S443" t="str">
            <v/>
          </cell>
          <cell r="T443" t="str">
            <v/>
          </cell>
          <cell r="U443" t="str">
            <v/>
          </cell>
          <cell r="V443" t="str">
            <v/>
          </cell>
          <cell r="W443" t="str">
            <v/>
          </cell>
          <cell r="X443" t="str">
            <v/>
          </cell>
          <cell r="Y443" t="str">
            <v/>
          </cell>
          <cell r="Z443" t="str">
            <v/>
          </cell>
          <cell r="AA443" t="str">
            <v/>
          </cell>
          <cell r="AB443" t="str">
            <v/>
          </cell>
          <cell r="AC443" t="str">
            <v/>
          </cell>
          <cell r="AD443" t="str">
            <v/>
          </cell>
          <cell r="AE443" t="str">
            <v/>
          </cell>
          <cell r="AF443" t="str">
            <v/>
          </cell>
          <cell r="AG443" t="str">
            <v/>
          </cell>
          <cell r="AH443" t="str">
            <v>B0015130</v>
          </cell>
          <cell r="AI443">
            <v>0.05</v>
          </cell>
          <cell r="AJ443" t="str">
            <v>B0063200</v>
          </cell>
          <cell r="AK443">
            <v>5</v>
          </cell>
          <cell r="AL443" t="str">
            <v>B0303570</v>
          </cell>
          <cell r="AM443">
            <v>1</v>
          </cell>
          <cell r="AN443" t="str">
            <v>B0033056</v>
          </cell>
          <cell r="AO443">
            <v>0.1</v>
          </cell>
          <cell r="AP443" t="str">
            <v>B0033273</v>
          </cell>
          <cell r="AQ443">
            <v>3</v>
          </cell>
          <cell r="AR443" t="str">
            <v/>
          </cell>
          <cell r="AS443" t="str">
            <v/>
          </cell>
          <cell r="AT443" t="str">
            <v/>
          </cell>
          <cell r="AU443" t="str">
            <v/>
          </cell>
          <cell r="AV443" t="str">
            <v/>
          </cell>
          <cell r="AW443" t="str">
            <v/>
          </cell>
          <cell r="AX443" t="str">
            <v/>
          </cell>
          <cell r="AY443" t="str">
            <v/>
          </cell>
          <cell r="AZ443" t="str">
            <v/>
          </cell>
          <cell r="BA443" t="str">
            <v/>
          </cell>
          <cell r="BB443" t="str">
            <v/>
          </cell>
          <cell r="BC443" t="str">
            <v/>
          </cell>
          <cell r="BD443" t="str">
            <v/>
          </cell>
          <cell r="BE443" t="str">
            <v/>
          </cell>
          <cell r="BF443" t="str">
            <v/>
          </cell>
          <cell r="BG443" t="str">
            <v/>
          </cell>
          <cell r="BH443" t="str">
            <v/>
          </cell>
          <cell r="BI443" t="str">
            <v/>
          </cell>
          <cell r="BJ443" t="str">
            <v/>
          </cell>
          <cell r="BK443" t="str">
            <v/>
          </cell>
          <cell r="BL443"/>
          <cell r="BM443"/>
          <cell r="BN443" t="str">
            <v>T0100028</v>
          </cell>
          <cell r="BO443">
            <v>0.05</v>
          </cell>
          <cell r="BP443" t="str">
            <v/>
          </cell>
          <cell r="BQ443" t="str">
            <v/>
          </cell>
          <cell r="BR443" t="str">
            <v/>
          </cell>
          <cell r="BS443" t="str">
            <v/>
          </cell>
          <cell r="BT443" t="str">
            <v/>
          </cell>
          <cell r="BU443" t="str">
            <v/>
          </cell>
          <cell r="BV443" t="str">
            <v/>
          </cell>
          <cell r="BW443" t="str">
            <v/>
          </cell>
          <cell r="BX443" t="str">
            <v>A0040010</v>
          </cell>
          <cell r="BY443">
            <v>100</v>
          </cell>
          <cell r="BZ443" t="str">
            <v>A0030030</v>
          </cell>
          <cell r="CA443">
            <v>100</v>
          </cell>
          <cell r="CB443" t="str">
            <v>A0100270</v>
          </cell>
          <cell r="CC443">
            <v>100</v>
          </cell>
          <cell r="CD443" t="str">
            <v/>
          </cell>
          <cell r="CE443" t="str">
            <v/>
          </cell>
          <cell r="CF443" t="str">
            <v/>
          </cell>
          <cell r="CG443" t="str">
            <v/>
          </cell>
          <cell r="CH443" t="str">
            <v/>
          </cell>
          <cell r="CI443" t="str">
            <v/>
          </cell>
          <cell r="CJ443" t="str">
            <v/>
          </cell>
          <cell r="CK443" t="str">
            <v/>
          </cell>
          <cell r="CL443" t="str">
            <v/>
          </cell>
          <cell r="CM443" t="str">
            <v/>
          </cell>
          <cell r="CN443" t="str">
            <v/>
          </cell>
          <cell r="CO443" t="str">
            <v/>
          </cell>
          <cell r="CP443" t="str">
            <v/>
          </cell>
          <cell r="CQ443" t="str">
            <v/>
          </cell>
          <cell r="CR443" t="str">
            <v/>
          </cell>
          <cell r="CS443" t="str">
            <v>Nota 1: Este solo es un Análisis de Precios Unitario de referencia. De ser necesario, se debe ajustar a las particularidades de cada proyecto.
Nota 2: Cuando se trate de Análisis de precios unitarios correspondientes a ítems de la propuesta económica apro</v>
          </cell>
          <cell r="CT443" t="str">
            <v>C</v>
          </cell>
        </row>
        <row r="444">
          <cell r="C444" t="str">
            <v>810,2</v>
          </cell>
          <cell r="D444" t="str">
            <v>m2</v>
          </cell>
          <cell r="E444" t="str">
            <v xml:space="preserve">PROTECCIÓN DE TALUDES CON TIERRA ORGÁNICA
(Análisis aplicado para Suministro, transporte, extendido y perfilado de tierra orgánica vegetal en taludes, con capacidad de retención de humedad y libre de residuos con espesor medio de 10 cm, para su posterior </v>
          </cell>
          <cell r="F444" t="str">
            <v>HERMENINV</v>
          </cell>
          <cell r="G444">
            <v>0.1</v>
          </cell>
          <cell r="H444" t="str">
            <v/>
          </cell>
          <cell r="I444" t="str">
            <v/>
          </cell>
          <cell r="J444" t="str">
            <v/>
          </cell>
          <cell r="K444" t="str">
            <v/>
          </cell>
          <cell r="L444" t="str">
            <v/>
          </cell>
          <cell r="M444" t="str">
            <v/>
          </cell>
          <cell r="N444" t="str">
            <v/>
          </cell>
          <cell r="O444" t="str">
            <v/>
          </cell>
          <cell r="P444" t="str">
            <v/>
          </cell>
          <cell r="Q444" t="str">
            <v/>
          </cell>
          <cell r="R444" t="str">
            <v/>
          </cell>
          <cell r="S444" t="str">
            <v/>
          </cell>
          <cell r="T444" t="str">
            <v/>
          </cell>
          <cell r="U444" t="str">
            <v/>
          </cell>
          <cell r="V444" t="str">
            <v/>
          </cell>
          <cell r="W444" t="str">
            <v/>
          </cell>
          <cell r="X444" t="str">
            <v/>
          </cell>
          <cell r="Y444" t="str">
            <v/>
          </cell>
          <cell r="Z444" t="str">
            <v/>
          </cell>
          <cell r="AA444" t="str">
            <v/>
          </cell>
          <cell r="AB444" t="str">
            <v/>
          </cell>
          <cell r="AC444" t="str">
            <v/>
          </cell>
          <cell r="AD444" t="str">
            <v/>
          </cell>
          <cell r="AE444" t="str">
            <v/>
          </cell>
          <cell r="AF444" t="str">
            <v/>
          </cell>
          <cell r="AG444" t="str">
            <v/>
          </cell>
          <cell r="AH444" t="str">
            <v>B0013740</v>
          </cell>
          <cell r="AI444">
            <v>1</v>
          </cell>
          <cell r="AJ444" t="str">
            <v>B0014910</v>
          </cell>
          <cell r="AK444">
            <v>0.05</v>
          </cell>
          <cell r="AL444" t="str">
            <v>B0015130</v>
          </cell>
          <cell r="AM444">
            <v>0.1</v>
          </cell>
          <cell r="AN444" t="str">
            <v>B0063200</v>
          </cell>
          <cell r="AO444">
            <v>5</v>
          </cell>
          <cell r="AP444"/>
          <cell r="AQ444"/>
          <cell r="AR444" t="str">
            <v/>
          </cell>
          <cell r="AS444" t="str">
            <v/>
          </cell>
          <cell r="AT444" t="str">
            <v/>
          </cell>
          <cell r="AU444" t="str">
            <v/>
          </cell>
          <cell r="AV444" t="str">
            <v/>
          </cell>
          <cell r="AW444" t="str">
            <v/>
          </cell>
          <cell r="AX444" t="str">
            <v/>
          </cell>
          <cell r="AY444" t="str">
            <v/>
          </cell>
          <cell r="AZ444" t="str">
            <v/>
          </cell>
          <cell r="BA444" t="str">
            <v/>
          </cell>
          <cell r="BB444" t="str">
            <v/>
          </cell>
          <cell r="BC444" t="str">
            <v/>
          </cell>
          <cell r="BD444" t="str">
            <v/>
          </cell>
          <cell r="BE444" t="str">
            <v/>
          </cell>
          <cell r="BF444" t="str">
            <v/>
          </cell>
          <cell r="BG444" t="str">
            <v/>
          </cell>
          <cell r="BH444" t="str">
            <v/>
          </cell>
          <cell r="BI444" t="str">
            <v/>
          </cell>
          <cell r="BJ444" t="str">
            <v/>
          </cell>
          <cell r="BK444" t="str">
            <v/>
          </cell>
          <cell r="BL444"/>
          <cell r="BM444"/>
          <cell r="BN444" t="str">
            <v>T0010016</v>
          </cell>
          <cell r="BO444">
            <v>0.1</v>
          </cell>
          <cell r="BP444" t="str">
            <v/>
          </cell>
          <cell r="BQ444" t="str">
            <v/>
          </cell>
          <cell r="BR444" t="str">
            <v/>
          </cell>
          <cell r="BS444" t="str">
            <v/>
          </cell>
          <cell r="BT444" t="str">
            <v/>
          </cell>
          <cell r="BU444" t="str">
            <v/>
          </cell>
          <cell r="BV444" t="str">
            <v/>
          </cell>
          <cell r="BW444" t="str">
            <v/>
          </cell>
          <cell r="BX444" t="str">
            <v>A0030020</v>
          </cell>
          <cell r="BY444">
            <v>100</v>
          </cell>
          <cell r="BZ444" t="str">
            <v>A0100270</v>
          </cell>
          <cell r="CA444">
            <v>100</v>
          </cell>
          <cell r="CB444" t="str">
            <v/>
          </cell>
          <cell r="CC444" t="str">
            <v/>
          </cell>
          <cell r="CD444" t="str">
            <v/>
          </cell>
          <cell r="CE444" t="str">
            <v/>
          </cell>
          <cell r="CF444" t="str">
            <v/>
          </cell>
          <cell r="CG444" t="str">
            <v/>
          </cell>
          <cell r="CH444" t="str">
            <v/>
          </cell>
          <cell r="CI444" t="str">
            <v/>
          </cell>
          <cell r="CJ444" t="str">
            <v/>
          </cell>
          <cell r="CK444" t="str">
            <v/>
          </cell>
          <cell r="CL444" t="str">
            <v/>
          </cell>
          <cell r="CM444" t="str">
            <v/>
          </cell>
          <cell r="CN444" t="str">
            <v/>
          </cell>
          <cell r="CO444" t="str">
            <v/>
          </cell>
          <cell r="CP444" t="str">
            <v/>
          </cell>
          <cell r="CQ444" t="str">
            <v/>
          </cell>
          <cell r="CR444" t="str">
            <v/>
          </cell>
          <cell r="CS444" t="str">
            <v>Nota 1: Este solo es un Análisis de Precios Unitario de referencia. De ser necesario, se debe ajustar a las particularidades de cada proyecto.
Nota 2: Cuando se trate de Análisis de precios unitarios correspondientes a ítems de la propuesta económica apro</v>
          </cell>
          <cell r="CT444" t="str">
            <v>C</v>
          </cell>
        </row>
        <row r="445">
          <cell r="C445" t="str">
            <v>810,3</v>
          </cell>
          <cell r="D445" t="str">
            <v>m2</v>
          </cell>
          <cell r="E445" t="str">
            <v>PROTECCIÓN DE TALUDES CON HIDROSIEMBRA CONTROLADA
(Análisis aplicado para hidrosiembra controlada en taludes en pendientes hasta 1:1 (45°); previamente preparados (limpios, perfilados y con pendiente estable), mediante mezcla homogénea de semillas de past</v>
          </cell>
          <cell r="F445" t="str">
            <v>HERMENINV</v>
          </cell>
          <cell r="G445">
            <v>0.1</v>
          </cell>
          <cell r="H445" t="str">
            <v>C0010541</v>
          </cell>
          <cell r="I445">
            <v>2.8571428571428571E-3</v>
          </cell>
          <cell r="J445" t="str">
            <v>C0010120</v>
          </cell>
          <cell r="K445">
            <v>2.8571428571428571E-3</v>
          </cell>
          <cell r="L445" t="str">
            <v/>
          </cell>
          <cell r="M445" t="str">
            <v/>
          </cell>
          <cell r="N445" t="str">
            <v/>
          </cell>
          <cell r="O445" t="str">
            <v/>
          </cell>
          <cell r="P445" t="str">
            <v/>
          </cell>
          <cell r="Q445" t="str">
            <v/>
          </cell>
          <cell r="R445" t="str">
            <v/>
          </cell>
          <cell r="S445" t="str">
            <v/>
          </cell>
          <cell r="T445" t="str">
            <v/>
          </cell>
          <cell r="U445" t="str">
            <v/>
          </cell>
          <cell r="V445" t="str">
            <v/>
          </cell>
          <cell r="W445" t="str">
            <v/>
          </cell>
          <cell r="X445" t="str">
            <v/>
          </cell>
          <cell r="Y445" t="str">
            <v/>
          </cell>
          <cell r="Z445" t="str">
            <v/>
          </cell>
          <cell r="AA445" t="str">
            <v/>
          </cell>
          <cell r="AB445" t="str">
            <v/>
          </cell>
          <cell r="AC445" t="str">
            <v/>
          </cell>
          <cell r="AD445" t="str">
            <v/>
          </cell>
          <cell r="AE445" t="str">
            <v/>
          </cell>
          <cell r="AF445" t="str">
            <v/>
          </cell>
          <cell r="AG445" t="str">
            <v/>
          </cell>
          <cell r="AH445" t="str">
            <v>B0013740</v>
          </cell>
          <cell r="AI445">
            <v>1</v>
          </cell>
          <cell r="AJ445" t="str">
            <v>B0063200</v>
          </cell>
          <cell r="AK445">
            <v>5</v>
          </cell>
          <cell r="AL445" t="str">
            <v>B0014910</v>
          </cell>
          <cell r="AM445">
            <v>0.05</v>
          </cell>
          <cell r="AN445" t="str">
            <v>B0033258</v>
          </cell>
          <cell r="AO445">
            <v>0.4</v>
          </cell>
          <cell r="AP445" t="str">
            <v>B0033056</v>
          </cell>
          <cell r="AQ445">
            <v>2.5000000000000001E-2</v>
          </cell>
          <cell r="AR445" t="str">
            <v>B0014237</v>
          </cell>
          <cell r="AS445">
            <v>0.15</v>
          </cell>
          <cell r="AT445" t="str">
            <v/>
          </cell>
          <cell r="AU445" t="str">
            <v/>
          </cell>
          <cell r="AV445" t="str">
            <v/>
          </cell>
          <cell r="AW445" t="str">
            <v/>
          </cell>
          <cell r="AX445" t="str">
            <v/>
          </cell>
          <cell r="AY445" t="str">
            <v/>
          </cell>
          <cell r="AZ445" t="str">
            <v/>
          </cell>
          <cell r="BA445" t="str">
            <v/>
          </cell>
          <cell r="BB445" t="str">
            <v/>
          </cell>
          <cell r="BC445" t="str">
            <v/>
          </cell>
          <cell r="BD445" t="str">
            <v/>
          </cell>
          <cell r="BE445" t="str">
            <v/>
          </cell>
          <cell r="BF445" t="str">
            <v/>
          </cell>
          <cell r="BG445" t="str">
            <v/>
          </cell>
          <cell r="BH445" t="str">
            <v/>
          </cell>
          <cell r="BI445" t="str">
            <v/>
          </cell>
          <cell r="BJ445" t="str">
            <v/>
          </cell>
          <cell r="BK445" t="str">
            <v/>
          </cell>
          <cell r="BL445"/>
          <cell r="BM445"/>
          <cell r="BN445" t="str">
            <v/>
          </cell>
          <cell r="BO445" t="str">
            <v/>
          </cell>
          <cell r="BP445" t="str">
            <v/>
          </cell>
          <cell r="BQ445" t="str">
            <v/>
          </cell>
          <cell r="BR445" t="str">
            <v/>
          </cell>
          <cell r="BS445" t="str">
            <v/>
          </cell>
          <cell r="BT445" t="str">
            <v/>
          </cell>
          <cell r="BU445" t="str">
            <v/>
          </cell>
          <cell r="BV445" t="str">
            <v/>
          </cell>
          <cell r="BW445" t="str">
            <v/>
          </cell>
          <cell r="BX445" t="str">
            <v>A0030030</v>
          </cell>
          <cell r="BY445">
            <v>2800</v>
          </cell>
          <cell r="BZ445" t="str">
            <v>A0040010</v>
          </cell>
          <cell r="CA445">
            <v>2800</v>
          </cell>
          <cell r="CB445" t="str">
            <v>A0100270</v>
          </cell>
          <cell r="CC445">
            <v>2800</v>
          </cell>
          <cell r="CD445" t="str">
            <v/>
          </cell>
          <cell r="CE445" t="str">
            <v/>
          </cell>
          <cell r="CF445" t="str">
            <v/>
          </cell>
          <cell r="CG445" t="str">
            <v/>
          </cell>
          <cell r="CH445" t="str">
            <v/>
          </cell>
          <cell r="CI445" t="str">
            <v/>
          </cell>
          <cell r="CJ445" t="str">
            <v/>
          </cell>
          <cell r="CK445" t="str">
            <v/>
          </cell>
          <cell r="CL445" t="str">
            <v/>
          </cell>
          <cell r="CM445" t="str">
            <v/>
          </cell>
          <cell r="CN445" t="str">
            <v/>
          </cell>
          <cell r="CO445" t="str">
            <v/>
          </cell>
          <cell r="CP445" t="str">
            <v/>
          </cell>
          <cell r="CQ445" t="str">
            <v/>
          </cell>
          <cell r="CR445" t="str">
            <v/>
          </cell>
          <cell r="CS445" t="str">
            <v>Nota 1: Este solo es un Análisis de Precios Unitario de referencia. De ser necesario, se debe ajustar a las particularidades de cada proyecto.
Nota 2: Cuando se trate de Análisis de precios unitarios correspondientes a ítems de la propuesta económica apro</v>
          </cell>
          <cell r="CT445" t="str">
            <v>B</v>
          </cell>
        </row>
        <row r="446">
          <cell r="C446" t="str">
            <v>811,1,1</v>
          </cell>
          <cell r="D446" t="str">
            <v>m2</v>
          </cell>
          <cell r="E446" t="str">
            <v>PROTECCIÓN DE TALUDES CON PRODUCTO ENROLLADO PARA CONTROL DE EROSIÓN DE TIPO_______ 
(Analisis aplicado para el suministro e instalacion de un manto permanente para refuerzo de la vegetación (TRM) sobre taludes con inclinación de relacion 3:1 a 2:1 )</v>
          </cell>
          <cell r="F446" t="str">
            <v>HERMENINV</v>
          </cell>
          <cell r="G446">
            <v>0.01</v>
          </cell>
          <cell r="H446" t="str">
            <v>C0010120</v>
          </cell>
          <cell r="I446">
            <v>0.08</v>
          </cell>
          <cell r="J446" t="str">
            <v/>
          </cell>
          <cell r="K446" t="str">
            <v/>
          </cell>
          <cell r="L446" t="str">
            <v/>
          </cell>
          <cell r="M446" t="str">
            <v/>
          </cell>
          <cell r="N446" t="str">
            <v/>
          </cell>
          <cell r="O446" t="str">
            <v/>
          </cell>
          <cell r="P446" t="str">
            <v/>
          </cell>
          <cell r="Q446" t="str">
            <v/>
          </cell>
          <cell r="R446" t="str">
            <v/>
          </cell>
          <cell r="S446" t="str">
            <v/>
          </cell>
          <cell r="T446" t="str">
            <v/>
          </cell>
          <cell r="U446" t="str">
            <v/>
          </cell>
          <cell r="V446" t="str">
            <v/>
          </cell>
          <cell r="W446" t="str">
            <v/>
          </cell>
          <cell r="X446" t="str">
            <v/>
          </cell>
          <cell r="Y446" t="str">
            <v/>
          </cell>
          <cell r="Z446" t="str">
            <v/>
          </cell>
          <cell r="AA446" t="str">
            <v/>
          </cell>
          <cell r="AB446" t="str">
            <v/>
          </cell>
          <cell r="AC446" t="str">
            <v/>
          </cell>
          <cell r="AD446" t="str">
            <v/>
          </cell>
          <cell r="AE446" t="str">
            <v/>
          </cell>
          <cell r="AF446" t="str">
            <v/>
          </cell>
          <cell r="AG446" t="str">
            <v/>
          </cell>
          <cell r="AH446" t="str">
            <v>B0014266</v>
          </cell>
          <cell r="AI446">
            <v>1.05</v>
          </cell>
          <cell r="AJ446" t="str">
            <v>B0014601</v>
          </cell>
          <cell r="AK446">
            <v>1</v>
          </cell>
          <cell r="AL446" t="str">
            <v>B0113260</v>
          </cell>
          <cell r="AM446">
            <v>2</v>
          </cell>
          <cell r="AN446" t="str">
            <v/>
          </cell>
          <cell r="AO446" t="str">
            <v/>
          </cell>
          <cell r="AP446" t="str">
            <v/>
          </cell>
          <cell r="AQ446" t="str">
            <v/>
          </cell>
          <cell r="AR446" t="str">
            <v/>
          </cell>
          <cell r="AS446" t="str">
            <v/>
          </cell>
          <cell r="AT446" t="str">
            <v/>
          </cell>
          <cell r="AU446" t="str">
            <v/>
          </cell>
          <cell r="AV446" t="str">
            <v/>
          </cell>
          <cell r="AW446" t="str">
            <v/>
          </cell>
          <cell r="AX446" t="str">
            <v/>
          </cell>
          <cell r="AY446" t="str">
            <v/>
          </cell>
          <cell r="AZ446" t="str">
            <v/>
          </cell>
          <cell r="BA446" t="str">
            <v/>
          </cell>
          <cell r="BB446" t="str">
            <v/>
          </cell>
          <cell r="BC446" t="str">
            <v/>
          </cell>
          <cell r="BD446" t="str">
            <v/>
          </cell>
          <cell r="BE446" t="str">
            <v/>
          </cell>
          <cell r="BF446" t="str">
            <v/>
          </cell>
          <cell r="BG446" t="str">
            <v/>
          </cell>
          <cell r="BH446" t="str">
            <v/>
          </cell>
          <cell r="BI446" t="str">
            <v/>
          </cell>
          <cell r="BJ446" t="str">
            <v/>
          </cell>
          <cell r="BK446" t="str">
            <v/>
          </cell>
          <cell r="BL446"/>
          <cell r="BM446"/>
          <cell r="BN446" t="str">
            <v/>
          </cell>
          <cell r="BO446" t="str">
            <v/>
          </cell>
          <cell r="BP446" t="str">
            <v/>
          </cell>
          <cell r="BQ446" t="str">
            <v/>
          </cell>
          <cell r="BR446" t="str">
            <v/>
          </cell>
          <cell r="BS446" t="str">
            <v/>
          </cell>
          <cell r="BT446" t="str">
            <v/>
          </cell>
          <cell r="BU446" t="str">
            <v/>
          </cell>
          <cell r="BV446" t="str">
            <v/>
          </cell>
          <cell r="BW446" t="str">
            <v/>
          </cell>
          <cell r="BX446" t="str">
            <v>A0030030</v>
          </cell>
          <cell r="BY446">
            <v>100</v>
          </cell>
          <cell r="BZ446" t="str">
            <v>A0040010</v>
          </cell>
          <cell r="CA446">
            <v>100</v>
          </cell>
          <cell r="CB446" t="str">
            <v/>
          </cell>
          <cell r="CC446" t="str">
            <v/>
          </cell>
          <cell r="CD446" t="str">
            <v/>
          </cell>
          <cell r="CE446" t="str">
            <v/>
          </cell>
          <cell r="CF446" t="str">
            <v/>
          </cell>
          <cell r="CG446" t="str">
            <v/>
          </cell>
          <cell r="CH446" t="str">
            <v/>
          </cell>
          <cell r="CI446" t="str">
            <v/>
          </cell>
          <cell r="CJ446" t="str">
            <v/>
          </cell>
          <cell r="CK446" t="str">
            <v/>
          </cell>
          <cell r="CL446" t="str">
            <v/>
          </cell>
          <cell r="CM446" t="str">
            <v/>
          </cell>
          <cell r="CN446" t="str">
            <v/>
          </cell>
          <cell r="CO446" t="str">
            <v/>
          </cell>
          <cell r="CP446" t="str">
            <v/>
          </cell>
          <cell r="CQ446" t="str">
            <v/>
          </cell>
          <cell r="CR446" t="str">
            <v/>
          </cell>
          <cell r="CS446" t="str">
            <v>Nota 1: Este solo es un Análisis de Precios Unitario de referencia. De ser necesario, se debe ajustar a las particularidades de cada proyecto.
Nota 2: Cuando se trate de Análisis de precios unitarios correspondientes a ítems de la propuesta económica apro</v>
          </cell>
          <cell r="CT446" t="str">
            <v>B</v>
          </cell>
        </row>
        <row r="447">
          <cell r="C447" t="str">
            <v>811,1,2</v>
          </cell>
          <cell r="D447" t="str">
            <v>m2</v>
          </cell>
          <cell r="E447" t="str">
            <v>PROTECCION DE TALUDES CON PRODUCTO ENROLLADO PARA CONTROL DE EROSION DE TIPO _________
(Analisis aplicado para el suministro e instalacion de un Manto temporal para control de erosión (MCE) sobre taludes con inclinación de relacion 3:1 a 2:1 )</v>
          </cell>
          <cell r="F447" t="str">
            <v>HERMENINV</v>
          </cell>
          <cell r="G447">
            <v>0.01</v>
          </cell>
          <cell r="H447" t="str">
            <v>C0010120</v>
          </cell>
          <cell r="I447">
            <v>0.08</v>
          </cell>
          <cell r="J447" t="str">
            <v/>
          </cell>
          <cell r="K447" t="str">
            <v/>
          </cell>
          <cell r="L447" t="str">
            <v/>
          </cell>
          <cell r="M447" t="str">
            <v/>
          </cell>
          <cell r="N447" t="str">
            <v/>
          </cell>
          <cell r="O447" t="str">
            <v/>
          </cell>
          <cell r="P447" t="str">
            <v/>
          </cell>
          <cell r="Q447" t="str">
            <v/>
          </cell>
          <cell r="R447" t="str">
            <v/>
          </cell>
          <cell r="S447" t="str">
            <v/>
          </cell>
          <cell r="T447" t="str">
            <v/>
          </cell>
          <cell r="U447" t="str">
            <v/>
          </cell>
          <cell r="V447" t="str">
            <v/>
          </cell>
          <cell r="W447" t="str">
            <v/>
          </cell>
          <cell r="X447" t="str">
            <v/>
          </cell>
          <cell r="Y447" t="str">
            <v/>
          </cell>
          <cell r="Z447" t="str">
            <v/>
          </cell>
          <cell r="AA447" t="str">
            <v/>
          </cell>
          <cell r="AB447" t="str">
            <v/>
          </cell>
          <cell r="AC447" t="str">
            <v/>
          </cell>
          <cell r="AD447" t="str">
            <v/>
          </cell>
          <cell r="AE447" t="str">
            <v/>
          </cell>
          <cell r="AF447" t="str">
            <v/>
          </cell>
          <cell r="AG447" t="str">
            <v/>
          </cell>
          <cell r="AH447" t="str">
            <v>B0014267</v>
          </cell>
          <cell r="AI447">
            <v>1.05</v>
          </cell>
          <cell r="AJ447" t="str">
            <v>B0014601</v>
          </cell>
          <cell r="AK447">
            <v>1</v>
          </cell>
          <cell r="AL447" t="str">
            <v>B0113260</v>
          </cell>
          <cell r="AM447">
            <v>2</v>
          </cell>
          <cell r="AN447" t="str">
            <v/>
          </cell>
          <cell r="AO447" t="str">
            <v/>
          </cell>
          <cell r="AP447" t="str">
            <v/>
          </cell>
          <cell r="AQ447" t="str">
            <v/>
          </cell>
          <cell r="AR447" t="str">
            <v/>
          </cell>
          <cell r="AS447" t="str">
            <v/>
          </cell>
          <cell r="AT447" t="str">
            <v/>
          </cell>
          <cell r="AU447" t="str">
            <v/>
          </cell>
          <cell r="AV447" t="str">
            <v/>
          </cell>
          <cell r="AW447" t="str">
            <v/>
          </cell>
          <cell r="AX447" t="str">
            <v/>
          </cell>
          <cell r="AY447" t="str">
            <v/>
          </cell>
          <cell r="AZ447" t="str">
            <v/>
          </cell>
          <cell r="BA447" t="str">
            <v/>
          </cell>
          <cell r="BB447" t="str">
            <v/>
          </cell>
          <cell r="BC447" t="str">
            <v/>
          </cell>
          <cell r="BD447" t="str">
            <v/>
          </cell>
          <cell r="BE447" t="str">
            <v/>
          </cell>
          <cell r="BF447" t="str">
            <v/>
          </cell>
          <cell r="BG447" t="str">
            <v/>
          </cell>
          <cell r="BH447" t="str">
            <v/>
          </cell>
          <cell r="BI447" t="str">
            <v/>
          </cell>
          <cell r="BJ447" t="str">
            <v/>
          </cell>
          <cell r="BK447" t="str">
            <v/>
          </cell>
          <cell r="BL447"/>
          <cell r="BM447"/>
          <cell r="BN447" t="str">
            <v/>
          </cell>
          <cell r="BO447" t="str">
            <v/>
          </cell>
          <cell r="BP447" t="str">
            <v/>
          </cell>
          <cell r="BQ447" t="str">
            <v/>
          </cell>
          <cell r="BR447" t="str">
            <v/>
          </cell>
          <cell r="BS447" t="str">
            <v/>
          </cell>
          <cell r="BT447" t="str">
            <v/>
          </cell>
          <cell r="BU447" t="str">
            <v/>
          </cell>
          <cell r="BV447" t="str">
            <v/>
          </cell>
          <cell r="BW447" t="str">
            <v/>
          </cell>
          <cell r="BX447" t="str">
            <v>A0030030</v>
          </cell>
          <cell r="BY447">
            <v>100</v>
          </cell>
          <cell r="BZ447" t="str">
            <v>A0040010</v>
          </cell>
          <cell r="CA447">
            <v>100</v>
          </cell>
          <cell r="CB447" t="str">
            <v/>
          </cell>
          <cell r="CC447" t="str">
            <v/>
          </cell>
          <cell r="CD447" t="str">
            <v/>
          </cell>
          <cell r="CE447" t="str">
            <v/>
          </cell>
          <cell r="CF447" t="str">
            <v/>
          </cell>
          <cell r="CG447" t="str">
            <v/>
          </cell>
          <cell r="CH447" t="str">
            <v/>
          </cell>
          <cell r="CI447" t="str">
            <v/>
          </cell>
          <cell r="CJ447" t="str">
            <v/>
          </cell>
          <cell r="CK447" t="str">
            <v/>
          </cell>
          <cell r="CL447" t="str">
            <v/>
          </cell>
          <cell r="CM447" t="str">
            <v/>
          </cell>
          <cell r="CN447" t="str">
            <v/>
          </cell>
          <cell r="CO447" t="str">
            <v/>
          </cell>
          <cell r="CP447" t="str">
            <v/>
          </cell>
          <cell r="CQ447" t="str">
            <v/>
          </cell>
          <cell r="CR447"/>
          <cell r="CS447" t="str">
            <v>Nota 1: Este solo es un Análisis de Precios Unitario de referencia. De ser necesario, se debe ajustar a las particularidades de cada proyecto.
Nota 2: Cuando se trate de Análisis de precios unitarios correspondientes a ítems de la propuesta económica apro</v>
          </cell>
          <cell r="CT447" t="str">
            <v>B</v>
          </cell>
        </row>
        <row r="448">
          <cell r="C448" t="str">
            <v>811,1,3</v>
          </cell>
          <cell r="D448" t="str">
            <v>m2</v>
          </cell>
          <cell r="E448" t="str">
            <v>PROTECCION DE TALUDES CON PRODUCTO ENROLLADO PARA CONTROL DE EROSION DE TIPO _________
(Analisis aplicado para el suministro e instalacion de un Manto permanente para refuerzo de la vegetación (MRV) TIPO 5E sobre taludes con inclinación de relacion 1:1 )</v>
          </cell>
          <cell r="F448" t="str">
            <v>HERMENINV</v>
          </cell>
          <cell r="G448">
            <v>0.01</v>
          </cell>
          <cell r="H448" t="str">
            <v>C0010120</v>
          </cell>
          <cell r="I448">
            <v>0.08</v>
          </cell>
          <cell r="J448" t="str">
            <v/>
          </cell>
          <cell r="K448" t="str">
            <v/>
          </cell>
          <cell r="L448" t="str">
            <v/>
          </cell>
          <cell r="M448" t="str">
            <v/>
          </cell>
          <cell r="N448" t="str">
            <v/>
          </cell>
          <cell r="O448" t="str">
            <v/>
          </cell>
          <cell r="P448" t="str">
            <v/>
          </cell>
          <cell r="Q448" t="str">
            <v/>
          </cell>
          <cell r="R448" t="str">
            <v/>
          </cell>
          <cell r="S448" t="str">
            <v/>
          </cell>
          <cell r="T448" t="str">
            <v/>
          </cell>
          <cell r="U448" t="str">
            <v/>
          </cell>
          <cell r="V448" t="str">
            <v/>
          </cell>
          <cell r="W448" t="str">
            <v/>
          </cell>
          <cell r="X448" t="str">
            <v/>
          </cell>
          <cell r="Y448" t="str">
            <v/>
          </cell>
          <cell r="Z448" t="str">
            <v/>
          </cell>
          <cell r="AA448" t="str">
            <v/>
          </cell>
          <cell r="AB448" t="str">
            <v/>
          </cell>
          <cell r="AC448" t="str">
            <v/>
          </cell>
          <cell r="AD448" t="str">
            <v/>
          </cell>
          <cell r="AE448" t="str">
            <v/>
          </cell>
          <cell r="AF448" t="str">
            <v/>
          </cell>
          <cell r="AG448" t="str">
            <v/>
          </cell>
          <cell r="AH448" t="str">
            <v>B0033098</v>
          </cell>
          <cell r="AI448">
            <v>1.05</v>
          </cell>
          <cell r="AJ448" t="str">
            <v>B0014601</v>
          </cell>
          <cell r="AK448">
            <v>1</v>
          </cell>
          <cell r="AL448" t="str">
            <v>B0033099</v>
          </cell>
          <cell r="AM448">
            <v>0.5</v>
          </cell>
          <cell r="AN448" t="str">
            <v>B0033100</v>
          </cell>
          <cell r="AO448">
            <v>4</v>
          </cell>
          <cell r="AP448" t="str">
            <v/>
          </cell>
          <cell r="AQ448" t="str">
            <v/>
          </cell>
          <cell r="AR448" t="str">
            <v/>
          </cell>
          <cell r="AS448" t="str">
            <v/>
          </cell>
          <cell r="AT448" t="str">
            <v/>
          </cell>
          <cell r="AU448" t="str">
            <v/>
          </cell>
          <cell r="AV448" t="str">
            <v/>
          </cell>
          <cell r="AW448" t="str">
            <v/>
          </cell>
          <cell r="AX448" t="str">
            <v/>
          </cell>
          <cell r="AY448" t="str">
            <v/>
          </cell>
          <cell r="AZ448" t="str">
            <v/>
          </cell>
          <cell r="BA448" t="str">
            <v/>
          </cell>
          <cell r="BB448" t="str">
            <v/>
          </cell>
          <cell r="BC448" t="str">
            <v/>
          </cell>
          <cell r="BD448" t="str">
            <v/>
          </cell>
          <cell r="BE448" t="str">
            <v/>
          </cell>
          <cell r="BF448" t="str">
            <v/>
          </cell>
          <cell r="BG448" t="str">
            <v/>
          </cell>
          <cell r="BH448" t="str">
            <v/>
          </cell>
          <cell r="BI448" t="str">
            <v/>
          </cell>
          <cell r="BJ448" t="str">
            <v/>
          </cell>
          <cell r="BK448" t="str">
            <v/>
          </cell>
          <cell r="BL448"/>
          <cell r="BM448"/>
          <cell r="BN448" t="str">
            <v/>
          </cell>
          <cell r="BO448" t="str">
            <v/>
          </cell>
          <cell r="BP448" t="str">
            <v/>
          </cell>
          <cell r="BQ448" t="str">
            <v/>
          </cell>
          <cell r="BR448" t="str">
            <v/>
          </cell>
          <cell r="BS448" t="str">
            <v/>
          </cell>
          <cell r="BT448" t="str">
            <v/>
          </cell>
          <cell r="BU448" t="str">
            <v/>
          </cell>
          <cell r="BV448" t="str">
            <v/>
          </cell>
          <cell r="BW448" t="str">
            <v/>
          </cell>
          <cell r="BX448" t="str">
            <v>A0030030</v>
          </cell>
          <cell r="BY448">
            <v>100</v>
          </cell>
          <cell r="BZ448" t="str">
            <v>A0040010</v>
          </cell>
          <cell r="CA448">
            <v>100</v>
          </cell>
          <cell r="CB448" t="str">
            <v/>
          </cell>
          <cell r="CC448" t="str">
            <v/>
          </cell>
          <cell r="CD448" t="str">
            <v/>
          </cell>
          <cell r="CE448" t="str">
            <v/>
          </cell>
          <cell r="CF448" t="str">
            <v/>
          </cell>
          <cell r="CG448" t="str">
            <v/>
          </cell>
          <cell r="CH448" t="str">
            <v/>
          </cell>
          <cell r="CI448" t="str">
            <v/>
          </cell>
          <cell r="CJ448" t="str">
            <v/>
          </cell>
          <cell r="CK448" t="str">
            <v/>
          </cell>
          <cell r="CL448" t="str">
            <v/>
          </cell>
          <cell r="CM448" t="str">
            <v/>
          </cell>
          <cell r="CN448" t="str">
            <v/>
          </cell>
          <cell r="CO448" t="str">
            <v/>
          </cell>
          <cell r="CP448" t="str">
            <v/>
          </cell>
          <cell r="CQ448" t="str">
            <v/>
          </cell>
          <cell r="CR448" t="str">
            <v/>
          </cell>
          <cell r="CS448" t="str">
            <v>Nota 1: Este solo es un Análisis de Precios Unitario de referencia. De ser necesario, se debe ajustar a las particularidades de cada proyecto.
Nota 2: Cuando se trate de Análisis de precios unitarios correspondientes a ítems de la propuesta económica apro</v>
          </cell>
          <cell r="CT448" t="str">
            <v>B</v>
          </cell>
        </row>
        <row r="449">
          <cell r="C449" t="str">
            <v>811,1,4</v>
          </cell>
          <cell r="D449" t="str">
            <v>m2</v>
          </cell>
          <cell r="E449" t="str">
            <v>PROTECCION DE TALUDES CON PRODUCTO ENROLLADO PARA CONTROL DE EROSION DE TIPO _________
(Analisis aplicado para el suministro e instalacion de un Manto permanente para refuerzo de la vegetación (MRV) TIPO 5D sobre taludes con inclinación de relacion 1:1 )</v>
          </cell>
          <cell r="F449" t="str">
            <v>HERMENINV</v>
          </cell>
          <cell r="G449">
            <v>0.01</v>
          </cell>
          <cell r="H449" t="str">
            <v>C0010120</v>
          </cell>
          <cell r="I449">
            <v>0.08</v>
          </cell>
          <cell r="J449" t="str">
            <v/>
          </cell>
          <cell r="K449" t="str">
            <v/>
          </cell>
          <cell r="L449" t="str">
            <v/>
          </cell>
          <cell r="M449" t="str">
            <v/>
          </cell>
          <cell r="N449" t="str">
            <v/>
          </cell>
          <cell r="O449" t="str">
            <v/>
          </cell>
          <cell r="P449" t="str">
            <v/>
          </cell>
          <cell r="Q449" t="str">
            <v/>
          </cell>
          <cell r="R449" t="str">
            <v/>
          </cell>
          <cell r="S449" t="str">
            <v/>
          </cell>
          <cell r="T449" t="str">
            <v/>
          </cell>
          <cell r="U449" t="str">
            <v/>
          </cell>
          <cell r="V449" t="str">
            <v/>
          </cell>
          <cell r="W449" t="str">
            <v/>
          </cell>
          <cell r="X449" t="str">
            <v/>
          </cell>
          <cell r="Y449" t="str">
            <v/>
          </cell>
          <cell r="Z449" t="str">
            <v/>
          </cell>
          <cell r="AA449" t="str">
            <v/>
          </cell>
          <cell r="AB449" t="str">
            <v/>
          </cell>
          <cell r="AC449" t="str">
            <v/>
          </cell>
          <cell r="AD449" t="str">
            <v/>
          </cell>
          <cell r="AE449" t="str">
            <v/>
          </cell>
          <cell r="AF449" t="str">
            <v/>
          </cell>
          <cell r="AG449" t="str">
            <v/>
          </cell>
          <cell r="AH449" t="str">
            <v>B0014264</v>
          </cell>
          <cell r="AI449">
            <v>1.05</v>
          </cell>
          <cell r="AJ449" t="str">
            <v>B0014601</v>
          </cell>
          <cell r="AK449">
            <v>1</v>
          </cell>
          <cell r="AL449" t="str">
            <v>B0033101</v>
          </cell>
          <cell r="AM449">
            <v>0.5</v>
          </cell>
          <cell r="AN449" t="str">
            <v>B0033100</v>
          </cell>
          <cell r="AO449">
            <v>4</v>
          </cell>
          <cell r="AP449" t="str">
            <v/>
          </cell>
          <cell r="AQ449" t="str">
            <v/>
          </cell>
          <cell r="AR449" t="str">
            <v/>
          </cell>
          <cell r="AS449" t="str">
            <v/>
          </cell>
          <cell r="AT449" t="str">
            <v/>
          </cell>
          <cell r="AU449" t="str">
            <v/>
          </cell>
          <cell r="AV449" t="str">
            <v/>
          </cell>
          <cell r="AW449" t="str">
            <v/>
          </cell>
          <cell r="AX449" t="str">
            <v/>
          </cell>
          <cell r="AY449" t="str">
            <v/>
          </cell>
          <cell r="AZ449" t="str">
            <v/>
          </cell>
          <cell r="BA449" t="str">
            <v/>
          </cell>
          <cell r="BB449" t="str">
            <v/>
          </cell>
          <cell r="BC449" t="str">
            <v/>
          </cell>
          <cell r="BD449" t="str">
            <v/>
          </cell>
          <cell r="BE449" t="str">
            <v/>
          </cell>
          <cell r="BF449" t="str">
            <v/>
          </cell>
          <cell r="BG449" t="str">
            <v/>
          </cell>
          <cell r="BH449" t="str">
            <v/>
          </cell>
          <cell r="BI449" t="str">
            <v/>
          </cell>
          <cell r="BJ449" t="str">
            <v/>
          </cell>
          <cell r="BK449" t="str">
            <v/>
          </cell>
          <cell r="BL449"/>
          <cell r="BM449"/>
          <cell r="BN449" t="str">
            <v/>
          </cell>
          <cell r="BO449" t="str">
            <v/>
          </cell>
          <cell r="BP449" t="str">
            <v/>
          </cell>
          <cell r="BQ449" t="str">
            <v/>
          </cell>
          <cell r="BR449" t="str">
            <v/>
          </cell>
          <cell r="BS449" t="str">
            <v/>
          </cell>
          <cell r="BT449" t="str">
            <v/>
          </cell>
          <cell r="BU449" t="str">
            <v/>
          </cell>
          <cell r="BV449" t="str">
            <v/>
          </cell>
          <cell r="BW449" t="str">
            <v/>
          </cell>
          <cell r="BX449" t="str">
            <v>A0030030</v>
          </cell>
          <cell r="BY449">
            <v>100</v>
          </cell>
          <cell r="BZ449" t="str">
            <v>A0040010</v>
          </cell>
          <cell r="CA449">
            <v>100</v>
          </cell>
          <cell r="CB449" t="str">
            <v/>
          </cell>
          <cell r="CC449" t="str">
            <v/>
          </cell>
          <cell r="CD449" t="str">
            <v/>
          </cell>
          <cell r="CE449" t="str">
            <v/>
          </cell>
          <cell r="CF449" t="str">
            <v/>
          </cell>
          <cell r="CG449" t="str">
            <v/>
          </cell>
          <cell r="CH449" t="str">
            <v/>
          </cell>
          <cell r="CI449" t="str">
            <v/>
          </cell>
          <cell r="CJ449" t="str">
            <v/>
          </cell>
          <cell r="CK449" t="str">
            <v/>
          </cell>
          <cell r="CL449" t="str">
            <v/>
          </cell>
          <cell r="CM449" t="str">
            <v/>
          </cell>
          <cell r="CN449" t="str">
            <v/>
          </cell>
          <cell r="CO449" t="str">
            <v/>
          </cell>
          <cell r="CP449" t="str">
            <v/>
          </cell>
          <cell r="CQ449" t="str">
            <v/>
          </cell>
          <cell r="CR449" t="str">
            <v/>
          </cell>
          <cell r="CS449" t="str">
            <v>Nota 1: Este solo es un Análisis de Precios Unitario de referencia. De ser necesario, se debe ajustar a las particularidades de cada proyecto.
Nota 2: Cuando se trate de Análisis de precios unitarios correspondientes a ítems de la propuesta económica apro</v>
          </cell>
          <cell r="CT449" t="str">
            <v>B</v>
          </cell>
        </row>
        <row r="450">
          <cell r="C450" t="str">
            <v>811,1,5</v>
          </cell>
          <cell r="D450" t="str">
            <v>m2</v>
          </cell>
          <cell r="E450" t="str">
            <v>PROTECCION DE TALUDES CON PRODUCTO ENROLLADO PARA CONTROL DE EROSION DE TIPO _________
(Analisis aplicado para el suministro e instalacion de un Manto permanente para refuerzo de la vegetación (MRV) TIPO 5F sobre taludes con inclinación de relacion 1:1 )</v>
          </cell>
          <cell r="F450" t="str">
            <v>HERMENINV</v>
          </cell>
          <cell r="G450">
            <v>0.01</v>
          </cell>
          <cell r="H450" t="str">
            <v>C0010120</v>
          </cell>
          <cell r="I450">
            <v>0.08</v>
          </cell>
          <cell r="J450" t="str">
            <v/>
          </cell>
          <cell r="K450" t="str">
            <v/>
          </cell>
          <cell r="L450" t="str">
            <v/>
          </cell>
          <cell r="M450" t="str">
            <v/>
          </cell>
          <cell r="N450" t="str">
            <v/>
          </cell>
          <cell r="O450" t="str">
            <v/>
          </cell>
          <cell r="P450" t="str">
            <v/>
          </cell>
          <cell r="Q450" t="str">
            <v/>
          </cell>
          <cell r="R450" t="str">
            <v/>
          </cell>
          <cell r="S450" t="str">
            <v/>
          </cell>
          <cell r="T450" t="str">
            <v/>
          </cell>
          <cell r="U450" t="str">
            <v/>
          </cell>
          <cell r="V450" t="str">
            <v/>
          </cell>
          <cell r="W450" t="str">
            <v/>
          </cell>
          <cell r="X450" t="str">
            <v/>
          </cell>
          <cell r="Y450" t="str">
            <v/>
          </cell>
          <cell r="Z450" t="str">
            <v/>
          </cell>
          <cell r="AA450" t="str">
            <v/>
          </cell>
          <cell r="AB450" t="str">
            <v/>
          </cell>
          <cell r="AC450" t="str">
            <v/>
          </cell>
          <cell r="AD450" t="str">
            <v/>
          </cell>
          <cell r="AE450" t="str">
            <v/>
          </cell>
          <cell r="AF450" t="str">
            <v/>
          </cell>
          <cell r="AG450" t="str">
            <v/>
          </cell>
          <cell r="AH450" t="str">
            <v>B0033143</v>
          </cell>
          <cell r="AI450">
            <v>1.05</v>
          </cell>
          <cell r="AJ450" t="str">
            <v>B0014601</v>
          </cell>
          <cell r="AK450">
            <v>1</v>
          </cell>
          <cell r="AL450" t="str">
            <v>B0033103</v>
          </cell>
          <cell r="AM450">
            <v>0.5</v>
          </cell>
          <cell r="AN450" t="str">
            <v>B0033100</v>
          </cell>
          <cell r="AO450">
            <v>4</v>
          </cell>
          <cell r="AP450" t="str">
            <v/>
          </cell>
          <cell r="AQ450" t="str">
            <v/>
          </cell>
          <cell r="AR450" t="str">
            <v/>
          </cell>
          <cell r="AS450" t="str">
            <v/>
          </cell>
          <cell r="AT450" t="str">
            <v/>
          </cell>
          <cell r="AU450" t="str">
            <v/>
          </cell>
          <cell r="AV450" t="str">
            <v/>
          </cell>
          <cell r="AW450" t="str">
            <v/>
          </cell>
          <cell r="AX450" t="str">
            <v/>
          </cell>
          <cell r="AY450" t="str">
            <v/>
          </cell>
          <cell r="AZ450" t="str">
            <v/>
          </cell>
          <cell r="BA450" t="str">
            <v/>
          </cell>
          <cell r="BB450" t="str">
            <v/>
          </cell>
          <cell r="BC450" t="str">
            <v/>
          </cell>
          <cell r="BD450" t="str">
            <v/>
          </cell>
          <cell r="BE450" t="str">
            <v/>
          </cell>
          <cell r="BF450" t="str">
            <v/>
          </cell>
          <cell r="BG450" t="str">
            <v/>
          </cell>
          <cell r="BH450" t="str">
            <v/>
          </cell>
          <cell r="BI450" t="str">
            <v/>
          </cell>
          <cell r="BJ450" t="str">
            <v/>
          </cell>
          <cell r="BK450" t="str">
            <v/>
          </cell>
          <cell r="BL450"/>
          <cell r="BM450"/>
          <cell r="BN450" t="str">
            <v/>
          </cell>
          <cell r="BO450" t="str">
            <v/>
          </cell>
          <cell r="BP450" t="str">
            <v/>
          </cell>
          <cell r="BQ450" t="str">
            <v/>
          </cell>
          <cell r="BR450" t="str">
            <v/>
          </cell>
          <cell r="BS450" t="str">
            <v/>
          </cell>
          <cell r="BT450" t="str">
            <v/>
          </cell>
          <cell r="BU450" t="str">
            <v/>
          </cell>
          <cell r="BV450" t="str">
            <v/>
          </cell>
          <cell r="BW450" t="str">
            <v/>
          </cell>
          <cell r="BX450" t="str">
            <v>A0030030</v>
          </cell>
          <cell r="BY450">
            <v>100</v>
          </cell>
          <cell r="BZ450" t="str">
            <v>A0040010</v>
          </cell>
          <cell r="CA450">
            <v>100</v>
          </cell>
          <cell r="CB450" t="str">
            <v/>
          </cell>
          <cell r="CC450" t="str">
            <v/>
          </cell>
          <cell r="CD450" t="str">
            <v/>
          </cell>
          <cell r="CE450" t="str">
            <v/>
          </cell>
          <cell r="CF450" t="str">
            <v/>
          </cell>
          <cell r="CG450" t="str">
            <v/>
          </cell>
          <cell r="CH450" t="str">
            <v/>
          </cell>
          <cell r="CI450" t="str">
            <v/>
          </cell>
          <cell r="CJ450" t="str">
            <v/>
          </cell>
          <cell r="CK450" t="str">
            <v/>
          </cell>
          <cell r="CL450" t="str">
            <v/>
          </cell>
          <cell r="CM450" t="str">
            <v/>
          </cell>
          <cell r="CN450" t="str">
            <v/>
          </cell>
          <cell r="CO450" t="str">
            <v/>
          </cell>
          <cell r="CP450" t="str">
            <v/>
          </cell>
          <cell r="CQ450" t="str">
            <v/>
          </cell>
          <cell r="CR450" t="str">
            <v>La cuadrilla deberá cumplir con las funciones de siembra, fertilización y control.</v>
          </cell>
          <cell r="CS450" t="str">
            <v>Nota 1: Este solo es un Análisis de Precios Unitario de referencia. De ser necesario, se debe ajustar a las particularidades de cada proyecto.
Nota 2: Cuando se trate de Análisis de precios unitarios correspondientes a ítems de la propuesta económica apro</v>
          </cell>
          <cell r="CT450" t="str">
            <v>B</v>
          </cell>
        </row>
        <row r="451">
          <cell r="C451" t="str">
            <v>812,1</v>
          </cell>
          <cell r="D451" t="str">
            <v>m3</v>
          </cell>
          <cell r="E451" t="str">
            <v>MORTERO F'M = 12,4 MPa DE e = _____cm, PARA RECUBRIMIENTO DE TALUDES CON MALLA ELECTROSOLDADA Y MORTERO
(Analisis aplicado para el sumnistro e instalacion de un Mortero estructural relacion 1:4 lanzado sobre malla electrosoldada)</v>
          </cell>
          <cell r="F451" t="str">
            <v>HERMENINV</v>
          </cell>
          <cell r="G451">
            <v>0.01</v>
          </cell>
          <cell r="H451" t="str">
            <v>C0010030</v>
          </cell>
          <cell r="I451">
            <v>0.01</v>
          </cell>
          <cell r="J451" t="str">
            <v>C0010120</v>
          </cell>
          <cell r="K451">
            <v>0.01</v>
          </cell>
          <cell r="L451" t="str">
            <v/>
          </cell>
          <cell r="M451" t="str">
            <v/>
          </cell>
          <cell r="N451" t="str">
            <v/>
          </cell>
          <cell r="O451" t="str">
            <v/>
          </cell>
          <cell r="P451" t="str">
            <v/>
          </cell>
          <cell r="Q451" t="str">
            <v/>
          </cell>
          <cell r="R451" t="str">
            <v/>
          </cell>
          <cell r="S451" t="str">
            <v/>
          </cell>
          <cell r="T451" t="str">
            <v/>
          </cell>
          <cell r="U451" t="str">
            <v/>
          </cell>
          <cell r="V451" t="str">
            <v/>
          </cell>
          <cell r="W451" t="str">
            <v/>
          </cell>
          <cell r="X451" t="str">
            <v/>
          </cell>
          <cell r="Y451" t="str">
            <v/>
          </cell>
          <cell r="Z451" t="str">
            <v/>
          </cell>
          <cell r="AA451" t="str">
            <v/>
          </cell>
          <cell r="AB451" t="str">
            <v/>
          </cell>
          <cell r="AC451" t="str">
            <v/>
          </cell>
          <cell r="AD451" t="str">
            <v/>
          </cell>
          <cell r="AE451" t="str">
            <v/>
          </cell>
          <cell r="AF451" t="str">
            <v/>
          </cell>
          <cell r="AG451" t="str">
            <v/>
          </cell>
          <cell r="AH451" t="str">
            <v>B0014612</v>
          </cell>
          <cell r="AI451">
            <v>1.05</v>
          </cell>
          <cell r="AJ451" t="str">
            <v/>
          </cell>
          <cell r="AK451" t="str">
            <v/>
          </cell>
          <cell r="AL451" t="str">
            <v/>
          </cell>
          <cell r="AM451" t="str">
            <v/>
          </cell>
          <cell r="AN451" t="str">
            <v/>
          </cell>
          <cell r="AO451" t="str">
            <v/>
          </cell>
          <cell r="AP451" t="str">
            <v/>
          </cell>
          <cell r="AQ451" t="str">
            <v/>
          </cell>
          <cell r="AR451" t="str">
            <v/>
          </cell>
          <cell r="AS451" t="str">
            <v/>
          </cell>
          <cell r="AT451" t="str">
            <v/>
          </cell>
          <cell r="AU451" t="str">
            <v/>
          </cell>
          <cell r="AV451" t="str">
            <v/>
          </cell>
          <cell r="AW451" t="str">
            <v/>
          </cell>
          <cell r="AX451" t="str">
            <v/>
          </cell>
          <cell r="AY451" t="str">
            <v/>
          </cell>
          <cell r="AZ451" t="str">
            <v/>
          </cell>
          <cell r="BA451" t="str">
            <v/>
          </cell>
          <cell r="BB451" t="str">
            <v/>
          </cell>
          <cell r="BC451" t="str">
            <v/>
          </cell>
          <cell r="BD451" t="str">
            <v/>
          </cell>
          <cell r="BE451" t="str">
            <v/>
          </cell>
          <cell r="BF451" t="str">
            <v/>
          </cell>
          <cell r="BG451" t="str">
            <v/>
          </cell>
          <cell r="BH451" t="str">
            <v/>
          </cell>
          <cell r="BI451" t="str">
            <v/>
          </cell>
          <cell r="BJ451" t="str">
            <v/>
          </cell>
          <cell r="BK451" t="str">
            <v/>
          </cell>
          <cell r="BL451"/>
          <cell r="BM451"/>
          <cell r="BN451" t="str">
            <v/>
          </cell>
          <cell r="BO451" t="str">
            <v/>
          </cell>
          <cell r="BP451" t="str">
            <v/>
          </cell>
          <cell r="BQ451" t="str">
            <v/>
          </cell>
          <cell r="BR451" t="str">
            <v/>
          </cell>
          <cell r="BS451" t="str">
            <v/>
          </cell>
          <cell r="BT451" t="str">
            <v/>
          </cell>
          <cell r="BU451" t="str">
            <v/>
          </cell>
          <cell r="BV451" t="str">
            <v/>
          </cell>
          <cell r="BW451" t="str">
            <v/>
          </cell>
          <cell r="BX451" t="str">
            <v>A0030040</v>
          </cell>
          <cell r="BY451">
            <v>800</v>
          </cell>
          <cell r="BZ451" t="str">
            <v>A0040010</v>
          </cell>
          <cell r="CA451">
            <v>800</v>
          </cell>
          <cell r="CB451" t="str">
            <v/>
          </cell>
          <cell r="CC451" t="str">
            <v/>
          </cell>
          <cell r="CD451" t="str">
            <v/>
          </cell>
          <cell r="CE451" t="str">
            <v/>
          </cell>
          <cell r="CF451" t="str">
            <v/>
          </cell>
          <cell r="CG451" t="str">
            <v/>
          </cell>
          <cell r="CH451" t="str">
            <v/>
          </cell>
          <cell r="CI451" t="str">
            <v/>
          </cell>
          <cell r="CJ451" t="str">
            <v/>
          </cell>
          <cell r="CK451" t="str">
            <v/>
          </cell>
          <cell r="CL451" t="str">
            <v/>
          </cell>
          <cell r="CM451" t="str">
            <v/>
          </cell>
          <cell r="CN451" t="str">
            <v/>
          </cell>
          <cell r="CO451" t="str">
            <v/>
          </cell>
          <cell r="CP451" t="str">
            <v/>
          </cell>
          <cell r="CQ451" t="str">
            <v/>
          </cell>
          <cell r="CR451" t="str">
            <v>Nota 1: Se establece que la cuadrilla deberá cumplir con las funciones de siembra, fertilización y control.</v>
          </cell>
          <cell r="CS451" t="str">
            <v>Nota 1: Este solo es un Análisis de Precios Unitario de referencia. De ser necesario, se debe ajustar a las particularidades de cada proyecto.
Nota 2: Cuando se trate de Análisis de precios unitarios correspondientes a ítems de la propuesta económica apro</v>
          </cell>
          <cell r="CT451" t="str">
            <v>B</v>
          </cell>
        </row>
        <row r="452">
          <cell r="C452" t="str">
            <v>812,2</v>
          </cell>
          <cell r="D452" t="str">
            <v>kg</v>
          </cell>
          <cell r="E452" t="str">
            <v>MALLA ELECTROSOLDADA PARA RECUBRIMIENTO DE TALUDES Y MORTERO
(Analisis aplicado para el suministro e instalacion de malla electrosoldada con varilla de 5/16" (≈ 7.9 mm de diámetro) y empleada como soporte estructural del mortero).</v>
          </cell>
          <cell r="F452" t="str">
            <v>HERMENINV</v>
          </cell>
          <cell r="G452">
            <v>0.01</v>
          </cell>
          <cell r="H452" t="str">
            <v>C0010120</v>
          </cell>
          <cell r="I452">
            <v>0.01</v>
          </cell>
          <cell r="J452" t="str">
            <v/>
          </cell>
          <cell r="K452" t="str">
            <v/>
          </cell>
          <cell r="L452" t="str">
            <v/>
          </cell>
          <cell r="M452" t="str">
            <v/>
          </cell>
          <cell r="N452" t="str">
            <v/>
          </cell>
          <cell r="O452" t="str">
            <v/>
          </cell>
          <cell r="P452" t="str">
            <v/>
          </cell>
          <cell r="Q452" t="str">
            <v/>
          </cell>
          <cell r="R452" t="str">
            <v/>
          </cell>
          <cell r="S452" t="str">
            <v/>
          </cell>
          <cell r="T452" t="str">
            <v/>
          </cell>
          <cell r="U452" t="str">
            <v/>
          </cell>
          <cell r="V452" t="str">
            <v/>
          </cell>
          <cell r="W452" t="str">
            <v/>
          </cell>
          <cell r="X452" t="str">
            <v/>
          </cell>
          <cell r="Y452" t="str">
            <v/>
          </cell>
          <cell r="Z452" t="str">
            <v/>
          </cell>
          <cell r="AA452" t="str">
            <v/>
          </cell>
          <cell r="AB452" t="str">
            <v/>
          </cell>
          <cell r="AC452" t="str">
            <v/>
          </cell>
          <cell r="AD452" t="str">
            <v/>
          </cell>
          <cell r="AE452" t="str">
            <v/>
          </cell>
          <cell r="AF452" t="str">
            <v/>
          </cell>
          <cell r="AG452" t="str">
            <v/>
          </cell>
          <cell r="AH452" t="str">
            <v>B0015361</v>
          </cell>
          <cell r="AI452">
            <v>1.1000000000000001</v>
          </cell>
          <cell r="AJ452" t="str">
            <v>B033010</v>
          </cell>
          <cell r="AK452">
            <v>1</v>
          </cell>
          <cell r="AL452" t="str">
            <v/>
          </cell>
          <cell r="AM452" t="str">
            <v/>
          </cell>
          <cell r="AN452" t="str">
            <v/>
          </cell>
          <cell r="AO452" t="str">
            <v/>
          </cell>
          <cell r="AP452" t="str">
            <v/>
          </cell>
          <cell r="AQ452" t="str">
            <v/>
          </cell>
          <cell r="AR452" t="str">
            <v/>
          </cell>
          <cell r="AS452" t="str">
            <v/>
          </cell>
          <cell r="AT452" t="str">
            <v/>
          </cell>
          <cell r="AU452" t="str">
            <v/>
          </cell>
          <cell r="AV452" t="str">
            <v/>
          </cell>
          <cell r="AW452" t="str">
            <v/>
          </cell>
          <cell r="AX452" t="str">
            <v/>
          </cell>
          <cell r="AY452" t="str">
            <v/>
          </cell>
          <cell r="AZ452" t="str">
            <v/>
          </cell>
          <cell r="BA452" t="str">
            <v/>
          </cell>
          <cell r="BB452" t="str">
            <v/>
          </cell>
          <cell r="BC452" t="str">
            <v/>
          </cell>
          <cell r="BD452" t="str">
            <v/>
          </cell>
          <cell r="BE452" t="str">
            <v/>
          </cell>
          <cell r="BF452" t="str">
            <v/>
          </cell>
          <cell r="BG452" t="str">
            <v/>
          </cell>
          <cell r="BH452" t="str">
            <v/>
          </cell>
          <cell r="BI452" t="str">
            <v/>
          </cell>
          <cell r="BJ452" t="str">
            <v/>
          </cell>
          <cell r="BK452" t="str">
            <v/>
          </cell>
          <cell r="BL452"/>
          <cell r="BM452"/>
          <cell r="BN452" t="str">
            <v/>
          </cell>
          <cell r="BO452" t="str">
            <v/>
          </cell>
          <cell r="BP452" t="str">
            <v/>
          </cell>
          <cell r="BQ452" t="str">
            <v/>
          </cell>
          <cell r="BR452" t="str">
            <v/>
          </cell>
          <cell r="BS452" t="str">
            <v/>
          </cell>
          <cell r="BT452" t="str">
            <v/>
          </cell>
          <cell r="BU452" t="str">
            <v/>
          </cell>
          <cell r="BV452" t="str">
            <v/>
          </cell>
          <cell r="BW452" t="str">
            <v/>
          </cell>
          <cell r="BX452" t="str">
            <v>A0030020</v>
          </cell>
          <cell r="BY452">
            <v>800</v>
          </cell>
          <cell r="BZ452" t="str">
            <v>A0040010</v>
          </cell>
          <cell r="CA452">
            <v>800</v>
          </cell>
          <cell r="CB452" t="str">
            <v/>
          </cell>
          <cell r="CC452" t="str">
            <v/>
          </cell>
          <cell r="CD452" t="str">
            <v/>
          </cell>
          <cell r="CE452" t="str">
            <v/>
          </cell>
          <cell r="CF452" t="str">
            <v/>
          </cell>
          <cell r="CG452" t="str">
            <v/>
          </cell>
          <cell r="CH452" t="str">
            <v/>
          </cell>
          <cell r="CI452" t="str">
            <v/>
          </cell>
          <cell r="CJ452" t="str">
            <v/>
          </cell>
          <cell r="CK452" t="str">
            <v/>
          </cell>
          <cell r="CL452" t="str">
            <v/>
          </cell>
          <cell r="CM452" t="str">
            <v/>
          </cell>
          <cell r="CN452" t="str">
            <v/>
          </cell>
          <cell r="CO452" t="str">
            <v/>
          </cell>
          <cell r="CP452" t="str">
            <v/>
          </cell>
          <cell r="CQ452" t="str">
            <v/>
          </cell>
          <cell r="CR452" t="str">
            <v>Nota 1: Se establece que la cuadrilla deberá cumplir con las funciones de fertilización, poda y control.</v>
          </cell>
          <cell r="CS452" t="str">
            <v>Nota 1: Este solo es un Análisis de Precios Unitario de referencia. De ser necesario, se debe ajustar a las particularidades de cada proyecto.
Nota 2: Cuando se trate de Análisis de precios unitarios correspondientes a ítems de la propuesta económica apro</v>
          </cell>
          <cell r="CT452" t="str">
            <v>B</v>
          </cell>
        </row>
        <row r="453">
          <cell r="C453" t="str">
            <v>812,3</v>
          </cell>
          <cell r="D453" t="str">
            <v>kg</v>
          </cell>
          <cell r="E453" t="str">
            <v>MALLA DE ACERO CON RECUBRIMIENTO METÁLICO PARA GAVIONES PARA RECUBRIMIENTO DE TALUDES Y MORTERO
(Analisis aplicado para el suministro e instalacion de malla eslabonada galvanizada Calibre: 12 (≈ 2.68 mm de diámetro), y empleada como soporte estructural de</v>
          </cell>
          <cell r="F453" t="str">
            <v>HERMENINV</v>
          </cell>
          <cell r="G453">
            <v>0.01</v>
          </cell>
          <cell r="H453" t="str">
            <v>C0010120</v>
          </cell>
          <cell r="I453">
            <v>0.01</v>
          </cell>
          <cell r="J453" t="str">
            <v/>
          </cell>
          <cell r="K453" t="str">
            <v/>
          </cell>
          <cell r="L453" t="str">
            <v/>
          </cell>
          <cell r="M453" t="str">
            <v/>
          </cell>
          <cell r="N453" t="str">
            <v/>
          </cell>
          <cell r="O453" t="str">
            <v/>
          </cell>
          <cell r="P453" t="str">
            <v/>
          </cell>
          <cell r="Q453" t="str">
            <v/>
          </cell>
          <cell r="R453" t="str">
            <v/>
          </cell>
          <cell r="S453" t="str">
            <v/>
          </cell>
          <cell r="T453" t="str">
            <v/>
          </cell>
          <cell r="U453" t="str">
            <v/>
          </cell>
          <cell r="V453" t="str">
            <v/>
          </cell>
          <cell r="W453" t="str">
            <v/>
          </cell>
          <cell r="X453" t="str">
            <v/>
          </cell>
          <cell r="Y453" t="str">
            <v/>
          </cell>
          <cell r="Z453" t="str">
            <v/>
          </cell>
          <cell r="AA453" t="str">
            <v/>
          </cell>
          <cell r="AB453" t="str">
            <v/>
          </cell>
          <cell r="AC453" t="str">
            <v/>
          </cell>
          <cell r="AD453" t="str">
            <v/>
          </cell>
          <cell r="AE453" t="str">
            <v/>
          </cell>
          <cell r="AF453" t="str">
            <v/>
          </cell>
          <cell r="AG453" t="str">
            <v/>
          </cell>
          <cell r="AH453" t="str">
            <v>B0015361</v>
          </cell>
          <cell r="AI453">
            <v>1.1000000000000001</v>
          </cell>
          <cell r="AJ453" t="str">
            <v>B033001</v>
          </cell>
          <cell r="AK453">
            <v>1.5</v>
          </cell>
          <cell r="AL453" t="str">
            <v/>
          </cell>
          <cell r="AM453" t="str">
            <v/>
          </cell>
          <cell r="AN453" t="str">
            <v/>
          </cell>
          <cell r="AO453" t="str">
            <v/>
          </cell>
          <cell r="AP453" t="str">
            <v/>
          </cell>
          <cell r="AQ453" t="str">
            <v/>
          </cell>
          <cell r="AR453" t="str">
            <v/>
          </cell>
          <cell r="AS453" t="str">
            <v/>
          </cell>
          <cell r="AT453" t="str">
            <v/>
          </cell>
          <cell r="AU453" t="str">
            <v/>
          </cell>
          <cell r="AV453" t="str">
            <v/>
          </cell>
          <cell r="AW453" t="str">
            <v/>
          </cell>
          <cell r="AX453" t="str">
            <v/>
          </cell>
          <cell r="AY453" t="str">
            <v/>
          </cell>
          <cell r="AZ453" t="str">
            <v/>
          </cell>
          <cell r="BA453" t="str">
            <v/>
          </cell>
          <cell r="BB453" t="str">
            <v/>
          </cell>
          <cell r="BC453" t="str">
            <v/>
          </cell>
          <cell r="BD453" t="str">
            <v/>
          </cell>
          <cell r="BE453" t="str">
            <v/>
          </cell>
          <cell r="BF453" t="str">
            <v/>
          </cell>
          <cell r="BG453" t="str">
            <v/>
          </cell>
          <cell r="BH453" t="str">
            <v/>
          </cell>
          <cell r="BI453" t="str">
            <v/>
          </cell>
          <cell r="BJ453" t="str">
            <v/>
          </cell>
          <cell r="BK453" t="str">
            <v/>
          </cell>
          <cell r="BL453"/>
          <cell r="BM453"/>
          <cell r="BN453" t="str">
            <v/>
          </cell>
          <cell r="BO453" t="str">
            <v/>
          </cell>
          <cell r="BP453" t="str">
            <v/>
          </cell>
          <cell r="BQ453" t="str">
            <v/>
          </cell>
          <cell r="BR453" t="str">
            <v/>
          </cell>
          <cell r="BS453" t="str">
            <v/>
          </cell>
          <cell r="BT453" t="str">
            <v/>
          </cell>
          <cell r="BU453" t="str">
            <v/>
          </cell>
          <cell r="BV453" t="str">
            <v/>
          </cell>
          <cell r="BW453" t="str">
            <v/>
          </cell>
          <cell r="BX453" t="str">
            <v>A0030020</v>
          </cell>
          <cell r="BY453">
            <v>800</v>
          </cell>
          <cell r="BZ453" t="str">
            <v>A0040010</v>
          </cell>
          <cell r="CA453">
            <v>800</v>
          </cell>
          <cell r="CB453" t="str">
            <v/>
          </cell>
          <cell r="CC453" t="str">
            <v/>
          </cell>
          <cell r="CD453" t="str">
            <v/>
          </cell>
          <cell r="CE453" t="str">
            <v/>
          </cell>
          <cell r="CF453" t="str">
            <v/>
          </cell>
          <cell r="CG453" t="str">
            <v/>
          </cell>
          <cell r="CH453" t="str">
            <v/>
          </cell>
          <cell r="CI453" t="str">
            <v/>
          </cell>
          <cell r="CJ453" t="str">
            <v/>
          </cell>
          <cell r="CK453" t="str">
            <v/>
          </cell>
          <cell r="CL453" t="str">
            <v/>
          </cell>
          <cell r="CM453" t="str">
            <v/>
          </cell>
          <cell r="CN453" t="str">
            <v/>
          </cell>
          <cell r="CO453" t="str">
            <v/>
          </cell>
          <cell r="CP453" t="str">
            <v/>
          </cell>
          <cell r="CQ453" t="str">
            <v/>
          </cell>
          <cell r="CR453" t="str">
            <v>Nota 1: Se establece que la cuadrilla deberá cumplir con las funciones de limpieza, fertilización, poda y control.
Nota 2: El plan de ejecución y tiempo de mantenimiento de los arboles variara según el proyecto.</v>
          </cell>
          <cell r="CS453" t="str">
            <v>Nota 1: Este solo es un Análisis de Precios Unitario de referencia. De ser necesario, se debe ajustar a las particularidades de cada proyecto.
Nota 2: Cuando se trate de Análisis de precios unitarios correspondientes a ítems de la propuesta económica apro</v>
          </cell>
          <cell r="CT453" t="str">
            <v>B</v>
          </cell>
        </row>
        <row r="454">
          <cell r="C454" t="str">
            <v>812,4</v>
          </cell>
          <cell r="D454" t="str">
            <v>kg</v>
          </cell>
          <cell r="E454" t="str">
            <v>MALLA DE GALLINERO PARA RECUBRIMIENTO DE TALUDES Y MORTERO 
(Analisis aplicado para el suministro e instalacion de malla de gallinero y empleada como soporte estructural del mortero).</v>
          </cell>
          <cell r="F454" t="str">
            <v>HERMENINV</v>
          </cell>
          <cell r="G454">
            <v>0.01</v>
          </cell>
          <cell r="H454" t="str">
            <v>C0010120</v>
          </cell>
          <cell r="I454">
            <v>0.01</v>
          </cell>
          <cell r="J454" t="str">
            <v/>
          </cell>
          <cell r="K454" t="str">
            <v/>
          </cell>
          <cell r="L454" t="str">
            <v/>
          </cell>
          <cell r="M454" t="str">
            <v/>
          </cell>
          <cell r="N454" t="str">
            <v/>
          </cell>
          <cell r="O454" t="str">
            <v/>
          </cell>
          <cell r="P454" t="str">
            <v/>
          </cell>
          <cell r="Q454" t="str">
            <v/>
          </cell>
          <cell r="R454" t="str">
            <v/>
          </cell>
          <cell r="S454" t="str">
            <v/>
          </cell>
          <cell r="T454" t="str">
            <v/>
          </cell>
          <cell r="U454" t="str">
            <v/>
          </cell>
          <cell r="V454" t="str">
            <v/>
          </cell>
          <cell r="W454" t="str">
            <v/>
          </cell>
          <cell r="X454" t="str">
            <v/>
          </cell>
          <cell r="Y454" t="str">
            <v/>
          </cell>
          <cell r="Z454" t="str">
            <v/>
          </cell>
          <cell r="AA454" t="str">
            <v/>
          </cell>
          <cell r="AB454" t="str">
            <v/>
          </cell>
          <cell r="AC454" t="str">
            <v/>
          </cell>
          <cell r="AD454" t="str">
            <v/>
          </cell>
          <cell r="AE454" t="str">
            <v/>
          </cell>
          <cell r="AF454" t="str">
            <v/>
          </cell>
          <cell r="AG454" t="str">
            <v/>
          </cell>
          <cell r="AH454" t="str">
            <v>B0033055</v>
          </cell>
          <cell r="AI454">
            <v>3</v>
          </cell>
          <cell r="AJ454" t="str">
            <v/>
          </cell>
          <cell r="AK454" t="str">
            <v/>
          </cell>
          <cell r="AL454" t="str">
            <v/>
          </cell>
          <cell r="AM454" t="str">
            <v/>
          </cell>
          <cell r="AN454" t="str">
            <v/>
          </cell>
          <cell r="AO454" t="str">
            <v/>
          </cell>
          <cell r="AP454" t="str">
            <v/>
          </cell>
          <cell r="AQ454" t="str">
            <v/>
          </cell>
          <cell r="AR454" t="str">
            <v/>
          </cell>
          <cell r="AS454" t="str">
            <v/>
          </cell>
          <cell r="AT454" t="str">
            <v/>
          </cell>
          <cell r="AU454" t="str">
            <v/>
          </cell>
          <cell r="AV454" t="str">
            <v/>
          </cell>
          <cell r="AW454" t="str">
            <v/>
          </cell>
          <cell r="AX454" t="str">
            <v/>
          </cell>
          <cell r="AY454" t="str">
            <v/>
          </cell>
          <cell r="AZ454" t="str">
            <v/>
          </cell>
          <cell r="BA454" t="str">
            <v/>
          </cell>
          <cell r="BB454" t="str">
            <v/>
          </cell>
          <cell r="BC454" t="str">
            <v/>
          </cell>
          <cell r="BD454" t="str">
            <v/>
          </cell>
          <cell r="BE454" t="str">
            <v/>
          </cell>
          <cell r="BF454" t="str">
            <v/>
          </cell>
          <cell r="BG454" t="str">
            <v/>
          </cell>
          <cell r="BH454" t="str">
            <v/>
          </cell>
          <cell r="BI454" t="str">
            <v/>
          </cell>
          <cell r="BJ454" t="str">
            <v/>
          </cell>
          <cell r="BK454" t="str">
            <v/>
          </cell>
          <cell r="BL454"/>
          <cell r="BM454"/>
          <cell r="BN454" t="str">
            <v/>
          </cell>
          <cell r="BO454" t="str">
            <v/>
          </cell>
          <cell r="BP454" t="str">
            <v/>
          </cell>
          <cell r="BQ454" t="str">
            <v/>
          </cell>
          <cell r="BR454" t="str">
            <v/>
          </cell>
          <cell r="BS454" t="str">
            <v/>
          </cell>
          <cell r="BT454" t="str">
            <v/>
          </cell>
          <cell r="BU454" t="str">
            <v/>
          </cell>
          <cell r="BV454" t="str">
            <v/>
          </cell>
          <cell r="BW454" t="str">
            <v/>
          </cell>
          <cell r="BX454" t="str">
            <v>A0030020</v>
          </cell>
          <cell r="BY454">
            <v>800</v>
          </cell>
          <cell r="BZ454" t="str">
            <v>A0040010</v>
          </cell>
          <cell r="CA454">
            <v>800</v>
          </cell>
          <cell r="CB454" t="str">
            <v/>
          </cell>
          <cell r="CC454" t="str">
            <v/>
          </cell>
          <cell r="CD454" t="str">
            <v/>
          </cell>
          <cell r="CE454" t="str">
            <v/>
          </cell>
          <cell r="CF454" t="str">
            <v/>
          </cell>
          <cell r="CG454" t="str">
            <v/>
          </cell>
          <cell r="CH454" t="str">
            <v/>
          </cell>
          <cell r="CI454" t="str">
            <v/>
          </cell>
          <cell r="CJ454" t="str">
            <v/>
          </cell>
          <cell r="CK454" t="str">
            <v/>
          </cell>
          <cell r="CL454" t="str">
            <v/>
          </cell>
          <cell r="CM454" t="str">
            <v/>
          </cell>
          <cell r="CN454" t="str">
            <v/>
          </cell>
          <cell r="CO454" t="str">
            <v/>
          </cell>
          <cell r="CP454" t="str">
            <v/>
          </cell>
          <cell r="CQ454" t="str">
            <v/>
          </cell>
          <cell r="CR454" t="str">
            <v>Nota 1: El número de guaduas oscila entre 16 y 20 unidades o toletes, según lo establecido en las recomendaciones del especialista y en el diseño básico.
Nota 2: El número de guaduas podra variar según el diseño del proyecto</v>
          </cell>
          <cell r="CS454" t="str">
            <v>Nota 1: Este solo es un Análisis de Precios Unitario de referencia. De ser necesario, se debe ajustar a las particularidades de cada proyecto.
Nota 2: Cuando se trate de Análisis de precios unitarios correspondientes a ítems de la propuesta económica apro</v>
          </cell>
          <cell r="CT454" t="str">
            <v>B</v>
          </cell>
        </row>
        <row r="455">
          <cell r="C455" t="str">
            <v>820,1,1</v>
          </cell>
          <cell r="D455" t="str">
            <v>u</v>
          </cell>
          <cell r="E455" t="str">
            <v xml:space="preserve">PLANTACIÓN DE ÁRBOLES - TIPO PAISAJÍSTICO 
(Análisis aplicado para suministro del árbol de especie nativa u ornamental (según diseño paisajístico), para una altura promedio de 1.20 m, incluye excavación manual de hueco, preparación del suelo con enmienda </v>
          </cell>
          <cell r="F455" t="str">
            <v>HERMENINV</v>
          </cell>
          <cell r="G455">
            <v>0.05</v>
          </cell>
          <cell r="H455" t="str">
            <v>C0010105</v>
          </cell>
          <cell r="I455">
            <v>0.4</v>
          </cell>
          <cell r="J455" t="str">
            <v/>
          </cell>
          <cell r="K455" t="str">
            <v/>
          </cell>
          <cell r="L455" t="str">
            <v/>
          </cell>
          <cell r="M455" t="str">
            <v/>
          </cell>
          <cell r="N455" t="str">
            <v/>
          </cell>
          <cell r="O455" t="str">
            <v/>
          </cell>
          <cell r="P455" t="str">
            <v/>
          </cell>
          <cell r="Q455" t="str">
            <v/>
          </cell>
          <cell r="R455" t="str">
            <v/>
          </cell>
          <cell r="S455" t="str">
            <v/>
          </cell>
          <cell r="T455" t="str">
            <v/>
          </cell>
          <cell r="U455" t="str">
            <v/>
          </cell>
          <cell r="V455" t="str">
            <v/>
          </cell>
          <cell r="W455" t="str">
            <v/>
          </cell>
          <cell r="X455" t="str">
            <v/>
          </cell>
          <cell r="Y455" t="str">
            <v/>
          </cell>
          <cell r="Z455" t="str">
            <v/>
          </cell>
          <cell r="AA455" t="str">
            <v/>
          </cell>
          <cell r="AB455" t="str">
            <v/>
          </cell>
          <cell r="AC455" t="str">
            <v/>
          </cell>
          <cell r="AD455" t="str">
            <v/>
          </cell>
          <cell r="AE455" t="str">
            <v/>
          </cell>
          <cell r="AF455" t="str">
            <v/>
          </cell>
          <cell r="AG455" t="str">
            <v/>
          </cell>
          <cell r="AH455" t="str">
            <v>B0303310</v>
          </cell>
          <cell r="AI455">
            <v>1</v>
          </cell>
          <cell r="AJ455" t="str">
            <v>B0015130</v>
          </cell>
          <cell r="AK455">
            <v>0.25</v>
          </cell>
          <cell r="AL455" t="str">
            <v>B0033056</v>
          </cell>
          <cell r="AM455">
            <v>0.6</v>
          </cell>
          <cell r="AN455" t="str">
            <v>B0014229</v>
          </cell>
          <cell r="AO455">
            <v>1</v>
          </cell>
          <cell r="AP455" t="str">
            <v>B0014237</v>
          </cell>
          <cell r="AQ455">
            <v>0.11250000000000002</v>
          </cell>
          <cell r="AR455" t="str">
            <v>B0033057</v>
          </cell>
          <cell r="AS455">
            <v>0.05</v>
          </cell>
          <cell r="AT455" t="str">
            <v>B0063200</v>
          </cell>
          <cell r="AU455">
            <v>10</v>
          </cell>
          <cell r="AV455" t="str">
            <v/>
          </cell>
          <cell r="AW455" t="str">
            <v/>
          </cell>
          <cell r="AX455" t="str">
            <v/>
          </cell>
          <cell r="AY455" t="str">
            <v/>
          </cell>
          <cell r="AZ455" t="str">
            <v/>
          </cell>
          <cell r="BA455" t="str">
            <v/>
          </cell>
          <cell r="BB455" t="str">
            <v/>
          </cell>
          <cell r="BC455" t="str">
            <v/>
          </cell>
          <cell r="BD455" t="str">
            <v/>
          </cell>
          <cell r="BE455" t="str">
            <v/>
          </cell>
          <cell r="BF455" t="str">
            <v/>
          </cell>
          <cell r="BG455" t="str">
            <v/>
          </cell>
          <cell r="BH455" t="str">
            <v/>
          </cell>
          <cell r="BI455" t="str">
            <v/>
          </cell>
          <cell r="BJ455" t="str">
            <v/>
          </cell>
          <cell r="BK455" t="str">
            <v/>
          </cell>
          <cell r="BL455"/>
          <cell r="BM455"/>
          <cell r="BN455" t="str">
            <v/>
          </cell>
          <cell r="BO455" t="str">
            <v/>
          </cell>
          <cell r="BP455" t="str">
            <v/>
          </cell>
          <cell r="BQ455" t="str">
            <v/>
          </cell>
          <cell r="BR455" t="str">
            <v/>
          </cell>
          <cell r="BS455" t="str">
            <v/>
          </cell>
          <cell r="BT455" t="str">
            <v/>
          </cell>
          <cell r="BU455" t="str">
            <v/>
          </cell>
          <cell r="BV455" t="str">
            <v/>
          </cell>
          <cell r="BW455" t="str">
            <v/>
          </cell>
          <cell r="BX455" t="str">
            <v>A0030020</v>
          </cell>
          <cell r="BY455">
            <v>20</v>
          </cell>
          <cell r="BZ455" t="str">
            <v>A0100270</v>
          </cell>
          <cell r="CA455">
            <v>20</v>
          </cell>
          <cell r="CB455" t="str">
            <v/>
          </cell>
          <cell r="CC455" t="str">
            <v/>
          </cell>
          <cell r="CD455" t="str">
            <v/>
          </cell>
          <cell r="CE455" t="str">
            <v/>
          </cell>
          <cell r="CF455" t="str">
            <v/>
          </cell>
          <cell r="CG455" t="str">
            <v/>
          </cell>
          <cell r="CH455" t="str">
            <v/>
          </cell>
          <cell r="CI455" t="str">
            <v/>
          </cell>
          <cell r="CJ455" t="str">
            <v/>
          </cell>
          <cell r="CK455" t="str">
            <v/>
          </cell>
          <cell r="CL455" t="str">
            <v/>
          </cell>
          <cell r="CM455" t="str">
            <v/>
          </cell>
          <cell r="CN455" t="str">
            <v/>
          </cell>
          <cell r="CO455" t="str">
            <v/>
          </cell>
          <cell r="CP455" t="str">
            <v/>
          </cell>
          <cell r="CQ455" t="str">
            <v/>
          </cell>
          <cell r="CR455" t="str">
            <v>Nota 1: La cuadrilla deberá cumplir con las funciones de siembra, fertilización y control.</v>
          </cell>
          <cell r="CS455" t="str">
            <v>Nota 1: Este solo es un Análisis de Precios Unitario de referencia. De ser necesario, se debe ajustar a las particularidades de cada proyecto.
Nota 2: Cuando se trate de Análisis de precios unitarios correspondientes a ítems de la propuesta económica apro</v>
          </cell>
          <cell r="CT455" t="str">
            <v>B</v>
          </cell>
        </row>
        <row r="456">
          <cell r="C456" t="str">
            <v>820,1,2</v>
          </cell>
          <cell r="D456" t="str">
            <v>ha</v>
          </cell>
          <cell r="E456" t="str">
            <v>PLANTACIÓN DE ÁRBOLES  
REFORESTACIÓN PROTECTORA DENSIDAD 1100 
(Análisis aplicado para una densidad típica de 1.100 árboles por hectárea, e, incluye suministro, transporte interno, apertura manual del hoyo, acondicionamiento del suelo, plantación, tutora</v>
          </cell>
          <cell r="F456" t="str">
            <v>HERMENINV</v>
          </cell>
          <cell r="G456">
            <v>0.15</v>
          </cell>
          <cell r="H456" t="str">
            <v>C0010105</v>
          </cell>
          <cell r="I456">
            <v>53.333333333333336</v>
          </cell>
          <cell r="J456" t="str">
            <v>C0010150</v>
          </cell>
          <cell r="K456">
            <v>53.333333333333336</v>
          </cell>
          <cell r="L456" t="str">
            <v/>
          </cell>
          <cell r="M456" t="str">
            <v/>
          </cell>
          <cell r="N456" t="str">
            <v/>
          </cell>
          <cell r="O456" t="str">
            <v/>
          </cell>
          <cell r="P456" t="str">
            <v/>
          </cell>
          <cell r="Q456" t="str">
            <v/>
          </cell>
          <cell r="R456" t="str">
            <v/>
          </cell>
          <cell r="S456" t="str">
            <v/>
          </cell>
          <cell r="T456" t="str">
            <v/>
          </cell>
          <cell r="U456" t="str">
            <v/>
          </cell>
          <cell r="V456" t="str">
            <v/>
          </cell>
          <cell r="W456" t="str">
            <v/>
          </cell>
          <cell r="X456" t="str">
            <v/>
          </cell>
          <cell r="Y456" t="str">
            <v/>
          </cell>
          <cell r="Z456" t="str">
            <v/>
          </cell>
          <cell r="AA456" t="str">
            <v/>
          </cell>
          <cell r="AB456" t="str">
            <v/>
          </cell>
          <cell r="AC456" t="str">
            <v/>
          </cell>
          <cell r="AD456" t="str">
            <v/>
          </cell>
          <cell r="AE456" t="str">
            <v/>
          </cell>
          <cell r="AF456" t="str">
            <v/>
          </cell>
          <cell r="AG456" t="str">
            <v/>
          </cell>
          <cell r="AH456" t="str">
            <v>B0013791</v>
          </cell>
          <cell r="AI456">
            <v>11</v>
          </cell>
          <cell r="AJ456" t="str">
            <v>B0303300</v>
          </cell>
          <cell r="AK456">
            <v>1100</v>
          </cell>
          <cell r="AL456" t="str">
            <v>B0015130</v>
          </cell>
          <cell r="AM456">
            <v>22</v>
          </cell>
          <cell r="AN456" t="str">
            <v>B0033056</v>
          </cell>
          <cell r="AO456">
            <v>660</v>
          </cell>
          <cell r="AP456" t="str">
            <v>B0014229</v>
          </cell>
          <cell r="AQ456">
            <v>550</v>
          </cell>
          <cell r="AR456" t="str">
            <v>B0014237</v>
          </cell>
          <cell r="AS456">
            <v>124.3</v>
          </cell>
          <cell r="AT456" t="str">
            <v>B0033057</v>
          </cell>
          <cell r="AU456">
            <v>55</v>
          </cell>
          <cell r="AV456" t="str">
            <v>B0063200</v>
          </cell>
          <cell r="AW456">
            <v>5500</v>
          </cell>
          <cell r="AX456" t="str">
            <v/>
          </cell>
          <cell r="AY456" t="str">
            <v/>
          </cell>
          <cell r="AZ456" t="str">
            <v/>
          </cell>
          <cell r="BA456" t="str">
            <v/>
          </cell>
          <cell r="BB456" t="str">
            <v/>
          </cell>
          <cell r="BC456" t="str">
            <v/>
          </cell>
          <cell r="BD456" t="str">
            <v/>
          </cell>
          <cell r="BE456" t="str">
            <v/>
          </cell>
          <cell r="BF456" t="str">
            <v/>
          </cell>
          <cell r="BG456" t="str">
            <v/>
          </cell>
          <cell r="BH456" t="str">
            <v/>
          </cell>
          <cell r="BI456" t="str">
            <v/>
          </cell>
          <cell r="BJ456" t="str">
            <v/>
          </cell>
          <cell r="BK456" t="str">
            <v/>
          </cell>
          <cell r="BL456"/>
          <cell r="BM456"/>
          <cell r="BN456" t="str">
            <v>T0010032</v>
          </cell>
          <cell r="BO456">
            <v>22</v>
          </cell>
          <cell r="BP456" t="str">
            <v>T0010062</v>
          </cell>
          <cell r="BQ456">
            <v>11</v>
          </cell>
          <cell r="BR456" t="str">
            <v/>
          </cell>
          <cell r="BS456" t="str">
            <v/>
          </cell>
          <cell r="BT456" t="str">
            <v/>
          </cell>
          <cell r="BU456" t="str">
            <v/>
          </cell>
          <cell r="BV456" t="str">
            <v/>
          </cell>
          <cell r="BW456" t="str">
            <v/>
          </cell>
          <cell r="BX456" t="str">
            <v>A0030050</v>
          </cell>
          <cell r="BY456">
            <v>0.15</v>
          </cell>
          <cell r="BZ456" t="str">
            <v>A0100270</v>
          </cell>
          <cell r="CA456">
            <v>0.15</v>
          </cell>
          <cell r="CB456" t="str">
            <v/>
          </cell>
          <cell r="CC456" t="str">
            <v/>
          </cell>
          <cell r="CD456" t="str">
            <v/>
          </cell>
          <cell r="CE456" t="str">
            <v/>
          </cell>
          <cell r="CF456" t="str">
            <v/>
          </cell>
          <cell r="CG456" t="str">
            <v/>
          </cell>
          <cell r="CH456" t="str">
            <v/>
          </cell>
          <cell r="CI456" t="str">
            <v/>
          </cell>
          <cell r="CJ456" t="str">
            <v/>
          </cell>
          <cell r="CK456" t="str">
            <v/>
          </cell>
          <cell r="CL456" t="str">
            <v/>
          </cell>
          <cell r="CM456" t="str">
            <v/>
          </cell>
          <cell r="CN456" t="str">
            <v/>
          </cell>
          <cell r="CO456" t="str">
            <v/>
          </cell>
          <cell r="CP456" t="str">
            <v/>
          </cell>
          <cell r="CQ456" t="str">
            <v/>
          </cell>
          <cell r="CR456" t="str">
            <v>Nota 1: La cuadrilla deberá cumplir con las funciones de siembra, fertilización y control.</v>
          </cell>
          <cell r="CS456" t="str">
            <v>Nota 1: Este solo es un Análisis de Precios Unitario de referencia. De ser necesario, se debe ajustar a las particularidades de cada proyecto.
Nota 2: Cuando se trate de Análisis de precios unitarios correspondientes a ítems de la propuesta económica apro</v>
          </cell>
          <cell r="CT456" t="str">
            <v>B</v>
          </cell>
        </row>
        <row r="457">
          <cell r="C457" t="str">
            <v>820,1,3</v>
          </cell>
          <cell r="D457" t="str">
            <v>u</v>
          </cell>
          <cell r="E457" t="str">
            <v xml:space="preserve">MANTENIMIENTO A PLANTACIÓN DE ÁRBOLES - TIPO PAISAJÍSTICO  
(Incluye dos mantenimientos semestrales a especie nativa u ornamental ≥1,20 m, con limpieza de base, control manual de maleza, riego, fertilización ligera, revisión sanitaria visual, poda menor, </v>
          </cell>
          <cell r="F457" t="str">
            <v>HERMENINV</v>
          </cell>
          <cell r="G457">
            <v>0.05</v>
          </cell>
          <cell r="H457" t="str">
            <v>C0010105</v>
          </cell>
          <cell r="I457">
            <v>2.5000000000000001E-2</v>
          </cell>
          <cell r="J457" t="str">
            <v>C0010530</v>
          </cell>
          <cell r="K457">
            <v>2.5000000000000001E-2</v>
          </cell>
          <cell r="L457" t="str">
            <v>C0010150</v>
          </cell>
          <cell r="M457">
            <v>2.5000000000000001E-2</v>
          </cell>
          <cell r="N457" t="str">
            <v/>
          </cell>
          <cell r="O457" t="str">
            <v/>
          </cell>
          <cell r="P457" t="str">
            <v/>
          </cell>
          <cell r="Q457" t="str">
            <v/>
          </cell>
          <cell r="R457" t="str">
            <v/>
          </cell>
          <cell r="S457" t="str">
            <v/>
          </cell>
          <cell r="T457" t="str">
            <v/>
          </cell>
          <cell r="U457" t="str">
            <v/>
          </cell>
          <cell r="V457" t="str">
            <v/>
          </cell>
          <cell r="W457" t="str">
            <v/>
          </cell>
          <cell r="X457" t="str">
            <v/>
          </cell>
          <cell r="Y457" t="str">
            <v/>
          </cell>
          <cell r="Z457" t="str">
            <v/>
          </cell>
          <cell r="AA457" t="str">
            <v/>
          </cell>
          <cell r="AB457" t="str">
            <v/>
          </cell>
          <cell r="AC457" t="str">
            <v/>
          </cell>
          <cell r="AD457" t="str">
            <v/>
          </cell>
          <cell r="AE457" t="str">
            <v/>
          </cell>
          <cell r="AF457" t="str">
            <v/>
          </cell>
          <cell r="AG457" t="str">
            <v/>
          </cell>
          <cell r="AH457" t="str">
            <v>B0033056</v>
          </cell>
          <cell r="AI457">
            <v>1.2</v>
          </cell>
          <cell r="AJ457" t="str">
            <v>B0033057</v>
          </cell>
          <cell r="AK457">
            <v>4.0000000000000001E-3</v>
          </cell>
          <cell r="AL457" t="str">
            <v>B0063200</v>
          </cell>
          <cell r="AM457">
            <v>20</v>
          </cell>
          <cell r="AN457" t="str">
            <v>B0014229</v>
          </cell>
          <cell r="AO457">
            <v>1</v>
          </cell>
          <cell r="AP457" t="str">
            <v/>
          </cell>
          <cell r="AQ457" t="str">
            <v/>
          </cell>
          <cell r="AR457" t="str">
            <v/>
          </cell>
          <cell r="AS457" t="str">
            <v/>
          </cell>
          <cell r="AT457" t="str">
            <v/>
          </cell>
          <cell r="AU457" t="str">
            <v/>
          </cell>
          <cell r="AV457" t="str">
            <v/>
          </cell>
          <cell r="AW457" t="str">
            <v/>
          </cell>
          <cell r="AX457" t="str">
            <v/>
          </cell>
          <cell r="AY457" t="str">
            <v/>
          </cell>
          <cell r="AZ457" t="str">
            <v/>
          </cell>
          <cell r="BA457" t="str">
            <v/>
          </cell>
          <cell r="BB457" t="str">
            <v/>
          </cell>
          <cell r="BC457" t="str">
            <v/>
          </cell>
          <cell r="BD457" t="str">
            <v/>
          </cell>
          <cell r="BE457" t="str">
            <v/>
          </cell>
          <cell r="BF457" t="str">
            <v/>
          </cell>
          <cell r="BG457" t="str">
            <v/>
          </cell>
          <cell r="BH457" t="str">
            <v/>
          </cell>
          <cell r="BI457" t="str">
            <v/>
          </cell>
          <cell r="BJ457" t="str">
            <v/>
          </cell>
          <cell r="BK457" t="str">
            <v/>
          </cell>
          <cell r="BL457"/>
          <cell r="BM457"/>
          <cell r="BN457" t="str">
            <v/>
          </cell>
          <cell r="BO457" t="str">
            <v/>
          </cell>
          <cell r="BP457" t="str">
            <v/>
          </cell>
          <cell r="BQ457" t="str">
            <v/>
          </cell>
          <cell r="BR457" t="str">
            <v/>
          </cell>
          <cell r="BS457" t="str">
            <v/>
          </cell>
          <cell r="BT457" t="str">
            <v/>
          </cell>
          <cell r="BU457" t="str">
            <v/>
          </cell>
          <cell r="BV457" t="str">
            <v/>
          </cell>
          <cell r="BW457" t="str">
            <v/>
          </cell>
          <cell r="BX457" t="str">
            <v>A0030030</v>
          </cell>
          <cell r="BY457">
            <v>320</v>
          </cell>
          <cell r="BZ457" t="str">
            <v>A0100270</v>
          </cell>
          <cell r="CA457">
            <v>320</v>
          </cell>
          <cell r="CB457" t="str">
            <v/>
          </cell>
          <cell r="CC457" t="str">
            <v/>
          </cell>
          <cell r="CD457" t="str">
            <v/>
          </cell>
          <cell r="CE457" t="str">
            <v/>
          </cell>
          <cell r="CF457" t="str">
            <v/>
          </cell>
          <cell r="CG457" t="str">
            <v/>
          </cell>
          <cell r="CH457" t="str">
            <v/>
          </cell>
          <cell r="CI457" t="str">
            <v/>
          </cell>
          <cell r="CJ457" t="str">
            <v/>
          </cell>
          <cell r="CK457" t="str">
            <v/>
          </cell>
          <cell r="CL457" t="str">
            <v/>
          </cell>
          <cell r="CM457" t="str">
            <v/>
          </cell>
          <cell r="CN457" t="str">
            <v/>
          </cell>
          <cell r="CO457" t="str">
            <v/>
          </cell>
          <cell r="CP457" t="str">
            <v/>
          </cell>
          <cell r="CQ457" t="str">
            <v/>
          </cell>
          <cell r="CR457" t="str">
            <v>Nota 1: La cuadrilla deberá cumplir con las funciones de siembra, fertilización y control.
Nota 2: El plan de ejecución y tiempo de mantenimiento de los arboles variara según el proyecto</v>
          </cell>
          <cell r="CS457" t="str">
            <v>Nota 1: Este solo es un Análisis de Precios Unitario de referencia. De ser necesario, se debe ajustar a las particularidades de cada proyecto.
Nota 2: Cuando se trate de Análisis de precios unitarios correspondientes a ítems de la propuesta económica apro</v>
          </cell>
          <cell r="CT457" t="str">
            <v>B</v>
          </cell>
        </row>
        <row r="458">
          <cell r="C458" t="str">
            <v>820,1,4</v>
          </cell>
          <cell r="D458" t="str">
            <v>ha</v>
          </cell>
          <cell r="E458" t="str">
            <v>MANTENIMIENTO A PLANTACIÓN DE ÁRBOLES -REFORESTACIÓN PROTECTORA DENSIDAD 1100
(Incluye dos mantenimientos semestrales a plantación forestal de densidad 1.100 árboles/ha. Comprende deshierbe manual, riego, fertilización ligera, revisión sanitaria visual, r</v>
          </cell>
          <cell r="F458" t="str">
            <v>HERMENINV</v>
          </cell>
          <cell r="G458">
            <v>0.15</v>
          </cell>
          <cell r="H458" t="str">
            <v>C0010105</v>
          </cell>
          <cell r="I458">
            <v>20</v>
          </cell>
          <cell r="J458" t="str">
            <v>C0010530</v>
          </cell>
          <cell r="K458">
            <v>20</v>
          </cell>
          <cell r="L458" t="str">
            <v>C0010150</v>
          </cell>
          <cell r="M458">
            <v>20</v>
          </cell>
          <cell r="N458" t="str">
            <v/>
          </cell>
          <cell r="O458" t="str">
            <v/>
          </cell>
          <cell r="P458" t="str">
            <v/>
          </cell>
          <cell r="Q458" t="str">
            <v/>
          </cell>
          <cell r="R458" t="str">
            <v/>
          </cell>
          <cell r="S458" t="str">
            <v/>
          </cell>
          <cell r="T458" t="str">
            <v/>
          </cell>
          <cell r="U458" t="str">
            <v/>
          </cell>
          <cell r="V458" t="str">
            <v/>
          </cell>
          <cell r="W458" t="str">
            <v/>
          </cell>
          <cell r="X458" t="str">
            <v/>
          </cell>
          <cell r="Y458" t="str">
            <v/>
          </cell>
          <cell r="Z458" t="str">
            <v/>
          </cell>
          <cell r="AA458" t="str">
            <v/>
          </cell>
          <cell r="AB458" t="str">
            <v/>
          </cell>
          <cell r="AC458" t="str">
            <v/>
          </cell>
          <cell r="AD458" t="str">
            <v/>
          </cell>
          <cell r="AE458" t="str">
            <v/>
          </cell>
          <cell r="AF458" t="str">
            <v/>
          </cell>
          <cell r="AG458" t="str">
            <v/>
          </cell>
          <cell r="AH458" t="str">
            <v>B0033057</v>
          </cell>
          <cell r="AI458">
            <v>2.2000000000000002</v>
          </cell>
          <cell r="AJ458" t="str">
            <v>B0063200</v>
          </cell>
          <cell r="AK458">
            <v>11000</v>
          </cell>
          <cell r="AL458" t="str">
            <v>B0033056</v>
          </cell>
          <cell r="AM458">
            <v>660</v>
          </cell>
          <cell r="AN458" t="str">
            <v>B0013791</v>
          </cell>
          <cell r="AO458">
            <v>11</v>
          </cell>
          <cell r="AP458" t="str">
            <v>B0014229</v>
          </cell>
          <cell r="AQ458">
            <v>1</v>
          </cell>
          <cell r="AR458" t="str">
            <v/>
          </cell>
          <cell r="AS458" t="str">
            <v/>
          </cell>
          <cell r="AT458" t="str">
            <v/>
          </cell>
          <cell r="AU458" t="str">
            <v/>
          </cell>
          <cell r="AV458" t="str">
            <v/>
          </cell>
          <cell r="AW458" t="str">
            <v/>
          </cell>
          <cell r="AX458" t="str">
            <v/>
          </cell>
          <cell r="AY458" t="str">
            <v/>
          </cell>
          <cell r="AZ458" t="str">
            <v/>
          </cell>
          <cell r="BA458" t="str">
            <v/>
          </cell>
          <cell r="BB458" t="str">
            <v/>
          </cell>
          <cell r="BC458" t="str">
            <v/>
          </cell>
          <cell r="BD458" t="str">
            <v/>
          </cell>
          <cell r="BE458" t="str">
            <v/>
          </cell>
          <cell r="BF458" t="str">
            <v/>
          </cell>
          <cell r="BG458" t="str">
            <v/>
          </cell>
          <cell r="BH458" t="str">
            <v/>
          </cell>
          <cell r="BI458" t="str">
            <v/>
          </cell>
          <cell r="BJ458" t="str">
            <v/>
          </cell>
          <cell r="BK458" t="str">
            <v/>
          </cell>
          <cell r="BL458"/>
          <cell r="BM458"/>
          <cell r="BN458" t="str">
            <v/>
          </cell>
          <cell r="BO458" t="str">
            <v/>
          </cell>
          <cell r="BP458" t="str">
            <v/>
          </cell>
          <cell r="BQ458" t="str">
            <v/>
          </cell>
          <cell r="BR458" t="str">
            <v/>
          </cell>
          <cell r="BS458" t="str">
            <v/>
          </cell>
          <cell r="BT458" t="str">
            <v/>
          </cell>
          <cell r="BU458" t="str">
            <v/>
          </cell>
          <cell r="BV458" t="str">
            <v/>
          </cell>
          <cell r="BW458" t="str">
            <v/>
          </cell>
          <cell r="BX458" t="str">
            <v>A0030050</v>
          </cell>
          <cell r="BY458">
            <v>0.4</v>
          </cell>
          <cell r="BZ458" t="str">
            <v>A0100270</v>
          </cell>
          <cell r="CA458">
            <v>0.4</v>
          </cell>
          <cell r="CB458" t="str">
            <v/>
          </cell>
          <cell r="CC458" t="str">
            <v/>
          </cell>
          <cell r="CD458" t="str">
            <v/>
          </cell>
          <cell r="CE458" t="str">
            <v/>
          </cell>
          <cell r="CF458" t="str">
            <v/>
          </cell>
          <cell r="CG458" t="str">
            <v/>
          </cell>
          <cell r="CH458" t="str">
            <v/>
          </cell>
          <cell r="CI458" t="str">
            <v/>
          </cell>
          <cell r="CJ458" t="str">
            <v/>
          </cell>
          <cell r="CK458" t="str">
            <v/>
          </cell>
          <cell r="CL458" t="str">
            <v/>
          </cell>
          <cell r="CM458" t="str">
            <v/>
          </cell>
          <cell r="CN458" t="str">
            <v/>
          </cell>
          <cell r="CO458" t="str">
            <v/>
          </cell>
          <cell r="CP458" t="str">
            <v/>
          </cell>
          <cell r="CQ458" t="str">
            <v/>
          </cell>
          <cell r="CR458" t="str">
            <v>Nota 1: La cuadrilla deberá cumplir con las funciones de siembra, fertilización y control.
Nota 2: El plan de ejecución y tiempo de mantenimiento de los arboles variara según el proyecto</v>
          </cell>
          <cell r="CS458" t="str">
            <v>Nota 1: Este solo es un Análisis de Precios Unitario de referencia. De ser necesario, se debe ajustar a las particularidades de cada proyecto.
Nota 2: Cuando se trate de Análisis de precios unitarios correspondientes a ítems de la propuesta económica apro</v>
          </cell>
          <cell r="CT458" t="str">
            <v>B</v>
          </cell>
        </row>
        <row r="459">
          <cell r="C459" t="str">
            <v>840,01</v>
          </cell>
          <cell r="D459" t="str">
            <v>m</v>
          </cell>
          <cell r="E459" t="str">
            <v>CONSTRUCCIÓN FILTRO VIVO TIPO 1 O PRINCIPAL 
(Análisis aplicado para Instalación de una barrera vegetal principal en zonas de escorrentía, Incluye colocación de estacas vivas o postes de guadua, relleno y anclaje con tierra del sitio, incorporación de mat</v>
          </cell>
          <cell r="F459" t="str">
            <v>HERMENINV</v>
          </cell>
          <cell r="G459">
            <v>0.1</v>
          </cell>
          <cell r="H459" t="str">
            <v>C0010220</v>
          </cell>
          <cell r="I459">
            <v>0.65040650406504064</v>
          </cell>
          <cell r="J459" t="str">
            <v/>
          </cell>
          <cell r="K459" t="str">
            <v/>
          </cell>
          <cell r="L459" t="str">
            <v/>
          </cell>
          <cell r="M459" t="str">
            <v/>
          </cell>
          <cell r="N459" t="str">
            <v/>
          </cell>
          <cell r="O459" t="str">
            <v/>
          </cell>
          <cell r="P459" t="str">
            <v/>
          </cell>
          <cell r="Q459" t="str">
            <v/>
          </cell>
          <cell r="R459" t="str">
            <v/>
          </cell>
          <cell r="S459" t="str">
            <v/>
          </cell>
          <cell r="T459" t="str">
            <v/>
          </cell>
          <cell r="U459" t="str">
            <v/>
          </cell>
          <cell r="V459" t="str">
            <v/>
          </cell>
          <cell r="W459" t="str">
            <v/>
          </cell>
          <cell r="X459" t="str">
            <v/>
          </cell>
          <cell r="Y459" t="str">
            <v/>
          </cell>
          <cell r="Z459" t="str">
            <v/>
          </cell>
          <cell r="AA459" t="str">
            <v/>
          </cell>
          <cell r="AB459" t="str">
            <v/>
          </cell>
          <cell r="AC459" t="str">
            <v/>
          </cell>
          <cell r="AD459" t="str">
            <v/>
          </cell>
          <cell r="AE459" t="str">
            <v/>
          </cell>
          <cell r="AF459" t="str">
            <v/>
          </cell>
          <cell r="AG459" t="str">
            <v/>
          </cell>
          <cell r="AH459" t="str">
            <v>B0033250</v>
          </cell>
          <cell r="AI459">
            <v>20</v>
          </cell>
          <cell r="AJ459" t="str">
            <v/>
          </cell>
          <cell r="AK459" t="str">
            <v/>
          </cell>
          <cell r="AL459" t="str">
            <v/>
          </cell>
          <cell r="AM459" t="str">
            <v/>
          </cell>
          <cell r="AN459" t="str">
            <v/>
          </cell>
          <cell r="AO459" t="str">
            <v/>
          </cell>
          <cell r="AP459" t="str">
            <v/>
          </cell>
          <cell r="AQ459" t="str">
            <v/>
          </cell>
          <cell r="AR459" t="str">
            <v/>
          </cell>
          <cell r="AS459" t="str">
            <v/>
          </cell>
          <cell r="AT459" t="str">
            <v/>
          </cell>
          <cell r="AU459" t="str">
            <v/>
          </cell>
          <cell r="AV459" t="str">
            <v/>
          </cell>
          <cell r="AW459" t="str">
            <v/>
          </cell>
          <cell r="AX459" t="str">
            <v/>
          </cell>
          <cell r="AY459" t="str">
            <v/>
          </cell>
          <cell r="AZ459" t="str">
            <v/>
          </cell>
          <cell r="BA459" t="str">
            <v/>
          </cell>
          <cell r="BB459" t="str">
            <v/>
          </cell>
          <cell r="BC459" t="str">
            <v/>
          </cell>
          <cell r="BD459" t="str">
            <v/>
          </cell>
          <cell r="BE459" t="str">
            <v/>
          </cell>
          <cell r="BF459" t="str">
            <v/>
          </cell>
          <cell r="BG459" t="str">
            <v/>
          </cell>
          <cell r="BH459" t="str">
            <v/>
          </cell>
          <cell r="BI459" t="str">
            <v/>
          </cell>
          <cell r="BJ459" t="str">
            <v/>
          </cell>
          <cell r="BK459" t="str">
            <v/>
          </cell>
          <cell r="BL459"/>
          <cell r="BM459"/>
          <cell r="BN459" t="str">
            <v/>
          </cell>
          <cell r="BO459" t="str">
            <v/>
          </cell>
          <cell r="BP459" t="str">
            <v/>
          </cell>
          <cell r="BQ459" t="str">
            <v/>
          </cell>
          <cell r="BR459" t="str">
            <v/>
          </cell>
          <cell r="BS459" t="str">
            <v/>
          </cell>
          <cell r="BT459" t="str">
            <v/>
          </cell>
          <cell r="BU459" t="str">
            <v/>
          </cell>
          <cell r="BV459" t="str">
            <v/>
          </cell>
          <cell r="BW459" t="str">
            <v/>
          </cell>
          <cell r="BX459" t="str">
            <v>A0040010</v>
          </cell>
          <cell r="BY459">
            <v>12.3</v>
          </cell>
          <cell r="BZ459" t="str">
            <v>A0030080</v>
          </cell>
          <cell r="CA459">
            <v>12.3</v>
          </cell>
          <cell r="CB459" t="str">
            <v>A0100160</v>
          </cell>
          <cell r="CC459">
            <v>12.3</v>
          </cell>
          <cell r="CD459" t="str">
            <v/>
          </cell>
          <cell r="CE459" t="str">
            <v/>
          </cell>
          <cell r="CF459" t="str">
            <v/>
          </cell>
          <cell r="CG459" t="str">
            <v/>
          </cell>
          <cell r="CH459" t="str">
            <v/>
          </cell>
          <cell r="CI459" t="str">
            <v/>
          </cell>
          <cell r="CJ459" t="str">
            <v/>
          </cell>
          <cell r="CK459" t="str">
            <v/>
          </cell>
          <cell r="CL459" t="str">
            <v/>
          </cell>
          <cell r="CM459" t="str">
            <v/>
          </cell>
          <cell r="CN459" t="str">
            <v/>
          </cell>
          <cell r="CO459" t="str">
            <v/>
          </cell>
          <cell r="CP459" t="str">
            <v/>
          </cell>
          <cell r="CQ459" t="str">
            <v/>
          </cell>
          <cell r="CR459" t="str">
            <v xml:space="preserve">1.	El número de guaduas oscila entre 16 y 20 unidades o toletes, según lo establecido en las recomendaciones del especialista y en el diseño básico.							
2.	El número de guaduas podrá variar según el diseño del proyecto	</v>
          </cell>
          <cell r="CS459" t="str">
            <v>Nota 1: Este solo es un Análisis de Precios Unitario de referencia. De ser necesario, se debe ajustar a las particularidades de cada proyecto.
Nota 2: Cuando se trate de Análisis de precios unitarios correspondientes a ítems de la propuesta económica apro</v>
          </cell>
          <cell r="CT459" t="str">
            <v>B</v>
          </cell>
        </row>
        <row r="460">
          <cell r="C460" t="str">
            <v>840,10</v>
          </cell>
          <cell r="D460" t="str">
            <v>m3</v>
          </cell>
          <cell r="E460" t="str">
            <v>EXCAVACIÓN ESPECIAL H &gt; 1.8 M
(Análisis aplicado para Excavación mecánica para cimentaciones,en terreno suelo natural tipo A-2, A-3, A-4 (no incluye roca ni suelo con agua freática). incluye el corte, con una profundidad mayor a 1.80 m, realizada de forma</v>
          </cell>
          <cell r="F460" t="str">
            <v>HERMENINV</v>
          </cell>
          <cell r="G460">
            <v>0.01</v>
          </cell>
          <cell r="H460" t="str">
            <v>C0010765</v>
          </cell>
          <cell r="I460">
            <v>2.8571428571428571E-2</v>
          </cell>
          <cell r="J460" t="str">
            <v/>
          </cell>
          <cell r="K460" t="str">
            <v/>
          </cell>
          <cell r="L460" t="str">
            <v/>
          </cell>
          <cell r="M460" t="str">
            <v/>
          </cell>
          <cell r="N460" t="str">
            <v/>
          </cell>
          <cell r="O460" t="str">
            <v/>
          </cell>
          <cell r="P460" t="str">
            <v/>
          </cell>
          <cell r="Q460" t="str">
            <v/>
          </cell>
          <cell r="R460" t="str">
            <v/>
          </cell>
          <cell r="S460" t="str">
            <v/>
          </cell>
          <cell r="T460" t="str">
            <v/>
          </cell>
          <cell r="U460" t="str">
            <v/>
          </cell>
          <cell r="V460" t="str">
            <v/>
          </cell>
          <cell r="W460" t="str">
            <v/>
          </cell>
          <cell r="X460" t="str">
            <v/>
          </cell>
          <cell r="Y460" t="str">
            <v/>
          </cell>
          <cell r="Z460" t="str">
            <v/>
          </cell>
          <cell r="AA460" t="str">
            <v/>
          </cell>
          <cell r="AB460" t="str">
            <v/>
          </cell>
          <cell r="AC460" t="str">
            <v/>
          </cell>
          <cell r="AD460" t="str">
            <v/>
          </cell>
          <cell r="AE460" t="str">
            <v/>
          </cell>
          <cell r="AF460" t="str">
            <v/>
          </cell>
          <cell r="AG460" t="str">
            <v/>
          </cell>
          <cell r="AH460" t="str">
            <v/>
          </cell>
          <cell r="AI460" t="str">
            <v/>
          </cell>
          <cell r="AJ460" t="str">
            <v/>
          </cell>
          <cell r="AK460" t="str">
            <v/>
          </cell>
          <cell r="AL460" t="str">
            <v/>
          </cell>
          <cell r="AM460" t="str">
            <v/>
          </cell>
          <cell r="AN460" t="str">
            <v/>
          </cell>
          <cell r="AO460" t="str">
            <v/>
          </cell>
          <cell r="AP460" t="str">
            <v/>
          </cell>
          <cell r="AQ460" t="str">
            <v/>
          </cell>
          <cell r="AR460" t="str">
            <v/>
          </cell>
          <cell r="AS460" t="str">
            <v/>
          </cell>
          <cell r="AT460" t="str">
            <v/>
          </cell>
          <cell r="AU460" t="str">
            <v/>
          </cell>
          <cell r="AV460" t="str">
            <v/>
          </cell>
          <cell r="AW460" t="str">
            <v/>
          </cell>
          <cell r="AX460" t="str">
            <v/>
          </cell>
          <cell r="AY460" t="str">
            <v/>
          </cell>
          <cell r="AZ460" t="str">
            <v/>
          </cell>
          <cell r="BA460" t="str">
            <v/>
          </cell>
          <cell r="BB460" t="str">
            <v/>
          </cell>
          <cell r="BC460" t="str">
            <v/>
          </cell>
          <cell r="BD460" t="str">
            <v/>
          </cell>
          <cell r="BE460" t="str">
            <v/>
          </cell>
          <cell r="BF460" t="str">
            <v/>
          </cell>
          <cell r="BG460" t="str">
            <v/>
          </cell>
          <cell r="BH460" t="str">
            <v/>
          </cell>
          <cell r="BI460" t="str">
            <v/>
          </cell>
          <cell r="BJ460" t="str">
            <v/>
          </cell>
          <cell r="BK460" t="str">
            <v/>
          </cell>
          <cell r="BL460"/>
          <cell r="BM460"/>
          <cell r="BN460" t="str">
            <v/>
          </cell>
          <cell r="BO460" t="str">
            <v/>
          </cell>
          <cell r="BP460" t="str">
            <v/>
          </cell>
          <cell r="BQ460" t="str">
            <v/>
          </cell>
          <cell r="BR460" t="str">
            <v/>
          </cell>
          <cell r="BS460" t="str">
            <v/>
          </cell>
          <cell r="BT460" t="str">
            <v/>
          </cell>
          <cell r="BU460" t="str">
            <v/>
          </cell>
          <cell r="BV460" t="str">
            <v/>
          </cell>
          <cell r="BW460" t="str">
            <v/>
          </cell>
          <cell r="BX460" t="str">
            <v>A0040010</v>
          </cell>
          <cell r="BY460">
            <v>280</v>
          </cell>
          <cell r="BZ460" t="str">
            <v>A0030030</v>
          </cell>
          <cell r="CA460">
            <v>280</v>
          </cell>
          <cell r="CB460" t="str">
            <v/>
          </cell>
          <cell r="CC460" t="str">
            <v/>
          </cell>
          <cell r="CD460" t="str">
            <v/>
          </cell>
          <cell r="CE460" t="str">
            <v/>
          </cell>
          <cell r="CF460" t="str">
            <v/>
          </cell>
          <cell r="CG460" t="str">
            <v/>
          </cell>
          <cell r="CH460" t="str">
            <v/>
          </cell>
          <cell r="CI460" t="str">
            <v/>
          </cell>
          <cell r="CJ460" t="str">
            <v/>
          </cell>
          <cell r="CK460" t="str">
            <v/>
          </cell>
          <cell r="CL460" t="str">
            <v/>
          </cell>
          <cell r="CM460" t="str">
            <v/>
          </cell>
          <cell r="CN460" t="str">
            <v/>
          </cell>
          <cell r="CO460" t="str">
            <v/>
          </cell>
          <cell r="CP460" t="str">
            <v/>
          </cell>
          <cell r="CQ460" t="str">
            <v/>
          </cell>
          <cell r="CR460" t="str">
            <v/>
          </cell>
          <cell r="CS460" t="str">
            <v>Nota 1: Este solo es un Análisis de Precios Unitario de referencia. De ser necesario, se debe ajustar a las particularidades de cada proyecto.
Nota 2: Cuando se trate de Análisis de precios unitarios correspondientes a ítems de la propuesta económica apro</v>
          </cell>
          <cell r="CT460" t="str">
            <v>B</v>
          </cell>
        </row>
        <row r="461">
          <cell r="C461" t="str">
            <v>840,11</v>
          </cell>
          <cell r="D461" t="str">
            <v>m</v>
          </cell>
          <cell r="E461" t="str">
            <v>PAGO DE GUADUA DISTANCIAS MAYORES A 100 M
(Incluye corte, limpieza, acarreo y apilamiento manual o asistido de guaduas desde el sitio de corte hasta acopio o cargue, en distancias entre 100 m y 1.000 m. Considera cargue a vehículo. Longitud típica de la g</v>
          </cell>
          <cell r="F461" t="str">
            <v>HERMENINV</v>
          </cell>
          <cell r="G461">
            <v>0.1</v>
          </cell>
          <cell r="H461" t="str">
            <v/>
          </cell>
          <cell r="I461" t="str">
            <v/>
          </cell>
          <cell r="J461" t="str">
            <v/>
          </cell>
          <cell r="K461" t="str">
            <v/>
          </cell>
          <cell r="L461" t="str">
            <v/>
          </cell>
          <cell r="M461" t="str">
            <v/>
          </cell>
          <cell r="N461" t="str">
            <v/>
          </cell>
          <cell r="O461" t="str">
            <v/>
          </cell>
          <cell r="P461" t="str">
            <v/>
          </cell>
          <cell r="Q461" t="str">
            <v/>
          </cell>
          <cell r="R461" t="str">
            <v/>
          </cell>
          <cell r="S461" t="str">
            <v/>
          </cell>
          <cell r="T461" t="str">
            <v/>
          </cell>
          <cell r="U461" t="str">
            <v/>
          </cell>
          <cell r="V461" t="str">
            <v/>
          </cell>
          <cell r="W461" t="str">
            <v/>
          </cell>
          <cell r="X461" t="str">
            <v/>
          </cell>
          <cell r="Y461" t="str">
            <v/>
          </cell>
          <cell r="Z461" t="str">
            <v/>
          </cell>
          <cell r="AA461" t="str">
            <v/>
          </cell>
          <cell r="AB461" t="str">
            <v/>
          </cell>
          <cell r="AC461" t="str">
            <v/>
          </cell>
          <cell r="AD461" t="str">
            <v/>
          </cell>
          <cell r="AE461" t="str">
            <v/>
          </cell>
          <cell r="AF461" t="str">
            <v/>
          </cell>
          <cell r="AG461" t="str">
            <v/>
          </cell>
          <cell r="AH461"/>
          <cell r="AI461"/>
          <cell r="AJ461" t="str">
            <v/>
          </cell>
          <cell r="AK461" t="str">
            <v/>
          </cell>
          <cell r="AL461" t="str">
            <v/>
          </cell>
          <cell r="AM461" t="str">
            <v/>
          </cell>
          <cell r="AN461" t="str">
            <v/>
          </cell>
          <cell r="AO461" t="str">
            <v/>
          </cell>
          <cell r="AP461" t="str">
            <v/>
          </cell>
          <cell r="AQ461" t="str">
            <v/>
          </cell>
          <cell r="AR461" t="str">
            <v/>
          </cell>
          <cell r="AS461" t="str">
            <v/>
          </cell>
          <cell r="AT461" t="str">
            <v/>
          </cell>
          <cell r="AU461" t="str">
            <v/>
          </cell>
          <cell r="AV461" t="str">
            <v/>
          </cell>
          <cell r="AW461" t="str">
            <v/>
          </cell>
          <cell r="AX461" t="str">
            <v/>
          </cell>
          <cell r="AY461" t="str">
            <v/>
          </cell>
          <cell r="AZ461" t="str">
            <v/>
          </cell>
          <cell r="BA461" t="str">
            <v/>
          </cell>
          <cell r="BB461" t="str">
            <v/>
          </cell>
          <cell r="BC461" t="str">
            <v/>
          </cell>
          <cell r="BD461" t="str">
            <v/>
          </cell>
          <cell r="BE461" t="str">
            <v/>
          </cell>
          <cell r="BF461" t="str">
            <v/>
          </cell>
          <cell r="BG461" t="str">
            <v/>
          </cell>
          <cell r="BH461" t="str">
            <v/>
          </cell>
          <cell r="BI461" t="str">
            <v/>
          </cell>
          <cell r="BJ461" t="str">
            <v/>
          </cell>
          <cell r="BK461" t="str">
            <v/>
          </cell>
          <cell r="BL461"/>
          <cell r="BM461"/>
          <cell r="BN461" t="str">
            <v>T0010088</v>
          </cell>
          <cell r="BO461">
            <v>130</v>
          </cell>
          <cell r="BP461" t="str">
            <v/>
          </cell>
          <cell r="BQ461" t="str">
            <v/>
          </cell>
          <cell r="BR461" t="str">
            <v/>
          </cell>
          <cell r="BS461" t="str">
            <v/>
          </cell>
          <cell r="BT461" t="str">
            <v/>
          </cell>
          <cell r="BU461" t="str">
            <v/>
          </cell>
          <cell r="BV461" t="str">
            <v/>
          </cell>
          <cell r="BW461" t="str">
            <v/>
          </cell>
          <cell r="BX461" t="str">
            <v>A0040010</v>
          </cell>
          <cell r="BY461">
            <v>500</v>
          </cell>
          <cell r="BZ461" t="str">
            <v>A0030020</v>
          </cell>
          <cell r="CA461">
            <v>500</v>
          </cell>
          <cell r="CB461" t="str">
            <v/>
          </cell>
          <cell r="CC461" t="str">
            <v/>
          </cell>
          <cell r="CD461" t="str">
            <v/>
          </cell>
          <cell r="CE461" t="str">
            <v/>
          </cell>
          <cell r="CF461" t="str">
            <v/>
          </cell>
          <cell r="CG461" t="str">
            <v/>
          </cell>
          <cell r="CH461" t="str">
            <v/>
          </cell>
          <cell r="CI461" t="str">
            <v/>
          </cell>
          <cell r="CJ461" t="str">
            <v/>
          </cell>
          <cell r="CK461" t="str">
            <v/>
          </cell>
          <cell r="CL461" t="str">
            <v/>
          </cell>
          <cell r="CM461" t="str">
            <v/>
          </cell>
          <cell r="CN461" t="str">
            <v/>
          </cell>
          <cell r="CO461" t="str">
            <v/>
          </cell>
          <cell r="CP461" t="str">
            <v/>
          </cell>
          <cell r="CQ461" t="str">
            <v/>
          </cell>
          <cell r="CR461" t="str">
            <v/>
          </cell>
          <cell r="CS461" t="str">
            <v>Nota 1: Este solo es un Análisis de Precios Unitario de referencia. De ser necesario, se debe ajustar a las particularidades de cada proyecto.
Nota 2: Cuando se trate de Análisis de precios unitarios correspondientes a ítems de la propuesta económica apro</v>
          </cell>
          <cell r="CT461" t="str">
            <v>C</v>
          </cell>
        </row>
        <row r="462">
          <cell r="C462" t="str">
            <v>840,2</v>
          </cell>
          <cell r="D462" t="str">
            <v>m</v>
          </cell>
          <cell r="E462" t="str">
            <v>CONSTRUCCIÓN FILTRO VIVO TIPO 2 O SECUNDARIO
(Análisis aplicado para Instalación de una barrera vegetal secundaria en zonas de escorrentía, Incluye colocación de estacas vivas o postes de guadua, relleno y anclaje con tierra del sitio, incorporación de ma</v>
          </cell>
          <cell r="F462" t="str">
            <v>HERMENINV</v>
          </cell>
          <cell r="G462">
            <v>0.1</v>
          </cell>
          <cell r="H462" t="str">
            <v>C0010220</v>
          </cell>
          <cell r="I462">
            <v>0.55172413793103448</v>
          </cell>
          <cell r="J462"/>
          <cell r="K462"/>
          <cell r="L462" t="str">
            <v/>
          </cell>
          <cell r="M462" t="str">
            <v/>
          </cell>
          <cell r="N462" t="str">
            <v/>
          </cell>
          <cell r="O462" t="str">
            <v/>
          </cell>
          <cell r="P462" t="str">
            <v/>
          </cell>
          <cell r="Q462" t="str">
            <v/>
          </cell>
          <cell r="R462" t="str">
            <v/>
          </cell>
          <cell r="S462" t="str">
            <v/>
          </cell>
          <cell r="T462" t="str">
            <v/>
          </cell>
          <cell r="U462" t="str">
            <v/>
          </cell>
          <cell r="V462" t="str">
            <v/>
          </cell>
          <cell r="W462" t="str">
            <v/>
          </cell>
          <cell r="X462" t="str">
            <v/>
          </cell>
          <cell r="Y462" t="str">
            <v/>
          </cell>
          <cell r="Z462" t="str">
            <v/>
          </cell>
          <cell r="AA462" t="str">
            <v/>
          </cell>
          <cell r="AB462" t="str">
            <v/>
          </cell>
          <cell r="AC462" t="str">
            <v/>
          </cell>
          <cell r="AD462" t="str">
            <v/>
          </cell>
          <cell r="AE462" t="str">
            <v/>
          </cell>
          <cell r="AF462" t="str">
            <v/>
          </cell>
          <cell r="AG462" t="str">
            <v/>
          </cell>
          <cell r="AH462" t="str">
            <v>B0033250</v>
          </cell>
          <cell r="AI462">
            <v>14</v>
          </cell>
          <cell r="AJ462" t="str">
            <v/>
          </cell>
          <cell r="AK462" t="str">
            <v/>
          </cell>
          <cell r="AL462" t="str">
            <v/>
          </cell>
          <cell r="AM462" t="str">
            <v/>
          </cell>
          <cell r="AN462" t="str">
            <v/>
          </cell>
          <cell r="AO462" t="str">
            <v/>
          </cell>
          <cell r="AP462" t="str">
            <v/>
          </cell>
          <cell r="AQ462" t="str">
            <v/>
          </cell>
          <cell r="AR462" t="str">
            <v/>
          </cell>
          <cell r="AS462" t="str">
            <v/>
          </cell>
          <cell r="AT462" t="str">
            <v/>
          </cell>
          <cell r="AU462" t="str">
            <v/>
          </cell>
          <cell r="AV462" t="str">
            <v/>
          </cell>
          <cell r="AW462" t="str">
            <v/>
          </cell>
          <cell r="AX462" t="str">
            <v/>
          </cell>
          <cell r="AY462" t="str">
            <v/>
          </cell>
          <cell r="AZ462" t="str">
            <v/>
          </cell>
          <cell r="BA462" t="str">
            <v/>
          </cell>
          <cell r="BB462" t="str">
            <v/>
          </cell>
          <cell r="BC462" t="str">
            <v/>
          </cell>
          <cell r="BD462" t="str">
            <v/>
          </cell>
          <cell r="BE462" t="str">
            <v/>
          </cell>
          <cell r="BF462" t="str">
            <v/>
          </cell>
          <cell r="BG462" t="str">
            <v/>
          </cell>
          <cell r="BH462" t="str">
            <v/>
          </cell>
          <cell r="BI462" t="str">
            <v/>
          </cell>
          <cell r="BJ462" t="str">
            <v/>
          </cell>
          <cell r="BK462" t="str">
            <v/>
          </cell>
          <cell r="BL462"/>
          <cell r="BM462"/>
          <cell r="BN462" t="str">
            <v/>
          </cell>
          <cell r="BO462" t="str">
            <v/>
          </cell>
          <cell r="BP462" t="str">
            <v/>
          </cell>
          <cell r="BQ462" t="str">
            <v/>
          </cell>
          <cell r="BR462" t="str">
            <v/>
          </cell>
          <cell r="BS462" t="str">
            <v/>
          </cell>
          <cell r="BT462" t="str">
            <v/>
          </cell>
          <cell r="BU462" t="str">
            <v/>
          </cell>
          <cell r="BV462" t="str">
            <v/>
          </cell>
          <cell r="BW462" t="str">
            <v/>
          </cell>
          <cell r="BX462" t="str">
            <v>A0040010</v>
          </cell>
          <cell r="BY462">
            <v>14.5</v>
          </cell>
          <cell r="BZ462" t="str">
            <v>A0030080</v>
          </cell>
          <cell r="CA462">
            <v>14.5</v>
          </cell>
          <cell r="CB462" t="str">
            <v>A0100160</v>
          </cell>
          <cell r="CC462">
            <v>14.5</v>
          </cell>
          <cell r="CD462" t="str">
            <v/>
          </cell>
          <cell r="CE462" t="str">
            <v/>
          </cell>
          <cell r="CF462" t="str">
            <v/>
          </cell>
          <cell r="CG462" t="str">
            <v/>
          </cell>
          <cell r="CH462" t="str">
            <v/>
          </cell>
          <cell r="CI462" t="str">
            <v/>
          </cell>
          <cell r="CJ462" t="str">
            <v/>
          </cell>
          <cell r="CK462" t="str">
            <v/>
          </cell>
          <cell r="CL462" t="str">
            <v/>
          </cell>
          <cell r="CM462" t="str">
            <v/>
          </cell>
          <cell r="CN462" t="str">
            <v/>
          </cell>
          <cell r="CO462" t="str">
            <v/>
          </cell>
          <cell r="CP462" t="str">
            <v/>
          </cell>
          <cell r="CQ462" t="str">
            <v/>
          </cell>
          <cell r="CR462" t="str">
            <v>1.	El número de guaduas oscila entre 14 y 18 unidades o toletes, según lo establecido en las recomendaciones del especialista y en el diseño básico.								
2.	El número de guaduas podrá variar según el diseño del proyecto</v>
          </cell>
          <cell r="CS462" t="str">
            <v>Nota 1: Este solo es un Análisis de Precios Unitario de referencia. De ser necesario, se debe ajustar a las particularidades de cada proyecto.
Nota 2: Cuando se trate de Análisis de precios unitarios correspondientes a ítems de la propuesta económica apro</v>
          </cell>
          <cell r="CT462" t="str">
            <v>B</v>
          </cell>
        </row>
        <row r="463">
          <cell r="C463" t="str">
            <v>840,3</v>
          </cell>
          <cell r="D463" t="str">
            <v>m</v>
          </cell>
          <cell r="E463" t="str">
            <v>TRINCHOS ESCALONADOS
(Análisis aplicado para  estructura de contención  que incluye el tapado y relleno con material de excavación)</v>
          </cell>
          <cell r="F463" t="str">
            <v>HERMENINV</v>
          </cell>
          <cell r="G463">
            <v>0.1</v>
          </cell>
          <cell r="H463" t="str">
            <v>C0010220</v>
          </cell>
          <cell r="I463">
            <v>0.66666666666666663</v>
          </cell>
          <cell r="J463" t="str">
            <v/>
          </cell>
          <cell r="K463" t="str">
            <v/>
          </cell>
          <cell r="L463" t="str">
            <v/>
          </cell>
          <cell r="M463" t="str">
            <v/>
          </cell>
          <cell r="N463" t="str">
            <v/>
          </cell>
          <cell r="O463" t="str">
            <v/>
          </cell>
          <cell r="P463" t="str">
            <v/>
          </cell>
          <cell r="Q463" t="str">
            <v/>
          </cell>
          <cell r="R463" t="str">
            <v/>
          </cell>
          <cell r="S463" t="str">
            <v/>
          </cell>
          <cell r="T463" t="str">
            <v/>
          </cell>
          <cell r="U463" t="str">
            <v/>
          </cell>
          <cell r="V463" t="str">
            <v/>
          </cell>
          <cell r="W463" t="str">
            <v/>
          </cell>
          <cell r="X463" t="str">
            <v/>
          </cell>
          <cell r="Y463" t="str">
            <v/>
          </cell>
          <cell r="Z463" t="str">
            <v/>
          </cell>
          <cell r="AA463" t="str">
            <v/>
          </cell>
          <cell r="AB463" t="str">
            <v/>
          </cell>
          <cell r="AC463" t="str">
            <v/>
          </cell>
          <cell r="AD463" t="str">
            <v/>
          </cell>
          <cell r="AE463" t="str">
            <v/>
          </cell>
          <cell r="AF463" t="str">
            <v/>
          </cell>
          <cell r="AG463" t="str">
            <v/>
          </cell>
          <cell r="AH463" t="str">
            <v>B0033250</v>
          </cell>
          <cell r="AI463">
            <v>16</v>
          </cell>
          <cell r="AJ463" t="str">
            <v/>
          </cell>
          <cell r="AK463" t="str">
            <v/>
          </cell>
          <cell r="AL463" t="str">
            <v/>
          </cell>
          <cell r="AM463" t="str">
            <v/>
          </cell>
          <cell r="AN463" t="str">
            <v/>
          </cell>
          <cell r="AO463" t="str">
            <v/>
          </cell>
          <cell r="AP463" t="str">
            <v/>
          </cell>
          <cell r="AQ463" t="str">
            <v/>
          </cell>
          <cell r="AR463" t="str">
            <v/>
          </cell>
          <cell r="AS463" t="str">
            <v/>
          </cell>
          <cell r="AT463" t="str">
            <v/>
          </cell>
          <cell r="AU463" t="str">
            <v/>
          </cell>
          <cell r="AV463" t="str">
            <v/>
          </cell>
          <cell r="AW463" t="str">
            <v/>
          </cell>
          <cell r="AX463" t="str">
            <v/>
          </cell>
          <cell r="AY463" t="str">
            <v/>
          </cell>
          <cell r="AZ463" t="str">
            <v/>
          </cell>
          <cell r="BA463" t="str">
            <v/>
          </cell>
          <cell r="BB463" t="str">
            <v/>
          </cell>
          <cell r="BC463" t="str">
            <v/>
          </cell>
          <cell r="BD463" t="str">
            <v/>
          </cell>
          <cell r="BE463" t="str">
            <v/>
          </cell>
          <cell r="BF463" t="str">
            <v/>
          </cell>
          <cell r="BG463" t="str">
            <v/>
          </cell>
          <cell r="BH463" t="str">
            <v/>
          </cell>
          <cell r="BI463" t="str">
            <v/>
          </cell>
          <cell r="BJ463" t="str">
            <v/>
          </cell>
          <cell r="BK463" t="str">
            <v/>
          </cell>
          <cell r="BL463"/>
          <cell r="BM463"/>
          <cell r="BN463" t="str">
            <v/>
          </cell>
          <cell r="BO463" t="str">
            <v/>
          </cell>
          <cell r="BP463" t="str">
            <v/>
          </cell>
          <cell r="BQ463" t="str">
            <v/>
          </cell>
          <cell r="BR463" t="str">
            <v/>
          </cell>
          <cell r="BS463" t="str">
            <v/>
          </cell>
          <cell r="BT463" t="str">
            <v/>
          </cell>
          <cell r="BU463" t="str">
            <v/>
          </cell>
          <cell r="BV463" t="str">
            <v/>
          </cell>
          <cell r="BW463" t="str">
            <v/>
          </cell>
          <cell r="BX463" t="str">
            <v>A0040010</v>
          </cell>
          <cell r="BY463">
            <v>12</v>
          </cell>
          <cell r="BZ463" t="str">
            <v>A0030080</v>
          </cell>
          <cell r="CA463">
            <v>12</v>
          </cell>
          <cell r="CB463" t="str">
            <v>A0100160</v>
          </cell>
          <cell r="CC463">
            <v>12</v>
          </cell>
          <cell r="CD463" t="str">
            <v/>
          </cell>
          <cell r="CE463" t="str">
            <v/>
          </cell>
          <cell r="CF463" t="str">
            <v/>
          </cell>
          <cell r="CG463" t="str">
            <v/>
          </cell>
          <cell r="CH463" t="str">
            <v/>
          </cell>
          <cell r="CI463" t="str">
            <v/>
          </cell>
          <cell r="CJ463" t="str">
            <v/>
          </cell>
          <cell r="CK463" t="str">
            <v/>
          </cell>
          <cell r="CL463" t="str">
            <v/>
          </cell>
          <cell r="CM463" t="str">
            <v/>
          </cell>
          <cell r="CN463" t="str">
            <v/>
          </cell>
          <cell r="CO463" t="str">
            <v/>
          </cell>
          <cell r="CP463" t="str">
            <v/>
          </cell>
          <cell r="CQ463" t="str">
            <v/>
          </cell>
          <cell r="CR463" t="str">
            <v xml:space="preserve">1.	El número de guaduas oscila entre 12 y 14 unidades o toletes, según lo establecido en las recomendaciones del especialista y en el diseño básico.													
2.	El número de guaduas podrá variar según el diseño del proyecto	</v>
          </cell>
          <cell r="CS463" t="str">
            <v>Nota 1: Este solo es un Análisis de Precios Unitario de referencia. De ser necesario, se debe ajustar a las particularidades de cada proyecto.
Nota 2: Cuando se trate de Análisis de precios unitarios correspondientes a ítems de la propuesta económica apro</v>
          </cell>
          <cell r="CT463" t="str">
            <v>B</v>
          </cell>
        </row>
        <row r="464">
          <cell r="C464" t="str">
            <v>840,4</v>
          </cell>
          <cell r="D464" t="str">
            <v>m</v>
          </cell>
          <cell r="E464" t="str">
            <v>ZANJA DE DRENAJE
(Incluye trazado, excavación manual, perfilado y conformación de zanjas para conducción de aguas superficiales. Contempla disposición lateral o retiro del material excavado. No incluye revestimientos, tuberías ni material filtrante.)</v>
          </cell>
          <cell r="F464" t="str">
            <v>HERMENINV</v>
          </cell>
          <cell r="G464">
            <v>0.1</v>
          </cell>
          <cell r="H464" t="str">
            <v>C0010220</v>
          </cell>
          <cell r="I464">
            <v>0.08</v>
          </cell>
          <cell r="J464" t="str">
            <v/>
          </cell>
          <cell r="K464" t="str">
            <v/>
          </cell>
          <cell r="L464" t="str">
            <v/>
          </cell>
          <cell r="M464" t="str">
            <v/>
          </cell>
          <cell r="N464" t="str">
            <v/>
          </cell>
          <cell r="O464" t="str">
            <v/>
          </cell>
          <cell r="P464" t="str">
            <v/>
          </cell>
          <cell r="Q464" t="str">
            <v/>
          </cell>
          <cell r="R464" t="str">
            <v/>
          </cell>
          <cell r="S464" t="str">
            <v/>
          </cell>
          <cell r="T464" t="str">
            <v/>
          </cell>
          <cell r="U464" t="str">
            <v/>
          </cell>
          <cell r="V464" t="str">
            <v/>
          </cell>
          <cell r="W464" t="str">
            <v/>
          </cell>
          <cell r="X464" t="str">
            <v/>
          </cell>
          <cell r="Y464" t="str">
            <v/>
          </cell>
          <cell r="Z464" t="str">
            <v/>
          </cell>
          <cell r="AA464" t="str">
            <v/>
          </cell>
          <cell r="AB464" t="str">
            <v/>
          </cell>
          <cell r="AC464" t="str">
            <v/>
          </cell>
          <cell r="AD464" t="str">
            <v/>
          </cell>
          <cell r="AE464" t="str">
            <v/>
          </cell>
          <cell r="AF464" t="str">
            <v/>
          </cell>
          <cell r="AG464" t="str">
            <v/>
          </cell>
          <cell r="AH464" t="str">
            <v/>
          </cell>
          <cell r="AI464" t="str">
            <v/>
          </cell>
          <cell r="AJ464" t="str">
            <v/>
          </cell>
          <cell r="AK464" t="str">
            <v/>
          </cell>
          <cell r="AL464" t="str">
            <v/>
          </cell>
          <cell r="AM464" t="str">
            <v/>
          </cell>
          <cell r="AN464" t="str">
            <v/>
          </cell>
          <cell r="AO464" t="str">
            <v/>
          </cell>
          <cell r="AP464" t="str">
            <v/>
          </cell>
          <cell r="AQ464" t="str">
            <v/>
          </cell>
          <cell r="AR464" t="str">
            <v/>
          </cell>
          <cell r="AS464" t="str">
            <v/>
          </cell>
          <cell r="AT464" t="str">
            <v/>
          </cell>
          <cell r="AU464" t="str">
            <v/>
          </cell>
          <cell r="AV464" t="str">
            <v/>
          </cell>
          <cell r="AW464" t="str">
            <v/>
          </cell>
          <cell r="AX464" t="str">
            <v/>
          </cell>
          <cell r="AY464" t="str">
            <v/>
          </cell>
          <cell r="AZ464" t="str">
            <v/>
          </cell>
          <cell r="BA464" t="str">
            <v/>
          </cell>
          <cell r="BB464" t="str">
            <v/>
          </cell>
          <cell r="BC464" t="str">
            <v/>
          </cell>
          <cell r="BD464" t="str">
            <v/>
          </cell>
          <cell r="BE464" t="str">
            <v/>
          </cell>
          <cell r="BF464" t="str">
            <v/>
          </cell>
          <cell r="BG464" t="str">
            <v/>
          </cell>
          <cell r="BH464" t="str">
            <v/>
          </cell>
          <cell r="BI464" t="str">
            <v/>
          </cell>
          <cell r="BJ464" t="str">
            <v/>
          </cell>
          <cell r="BK464" t="str">
            <v/>
          </cell>
          <cell r="BL464"/>
          <cell r="BM464"/>
          <cell r="BN464" t="str">
            <v/>
          </cell>
          <cell r="BO464" t="str">
            <v/>
          </cell>
          <cell r="BP464" t="str">
            <v/>
          </cell>
          <cell r="BQ464" t="str">
            <v/>
          </cell>
          <cell r="BR464" t="str">
            <v/>
          </cell>
          <cell r="BS464" t="str">
            <v/>
          </cell>
          <cell r="BT464" t="str">
            <v/>
          </cell>
          <cell r="BU464" t="str">
            <v/>
          </cell>
          <cell r="BV464" t="str">
            <v/>
          </cell>
          <cell r="BW464" t="str">
            <v/>
          </cell>
          <cell r="BX464" t="str">
            <v>A0040010</v>
          </cell>
          <cell r="BY464">
            <v>100</v>
          </cell>
          <cell r="BZ464" t="str">
            <v>A0030080</v>
          </cell>
          <cell r="CA464">
            <v>100</v>
          </cell>
          <cell r="CB464" t="str">
            <v>A0100160</v>
          </cell>
          <cell r="CC464">
            <v>100</v>
          </cell>
          <cell r="CD464" t="str">
            <v/>
          </cell>
          <cell r="CE464" t="str">
            <v/>
          </cell>
          <cell r="CF464" t="str">
            <v/>
          </cell>
          <cell r="CG464" t="str">
            <v/>
          </cell>
          <cell r="CH464" t="str">
            <v/>
          </cell>
          <cell r="CI464" t="str">
            <v/>
          </cell>
          <cell r="CJ464" t="str">
            <v/>
          </cell>
          <cell r="CK464" t="str">
            <v/>
          </cell>
          <cell r="CL464" t="str">
            <v/>
          </cell>
          <cell r="CM464" t="str">
            <v/>
          </cell>
          <cell r="CN464" t="str">
            <v/>
          </cell>
          <cell r="CO464" t="str">
            <v/>
          </cell>
          <cell r="CP464" t="str">
            <v/>
          </cell>
          <cell r="CQ464" t="str">
            <v/>
          </cell>
          <cell r="CR464" t="str">
            <v/>
          </cell>
          <cell r="CS464" t="str">
            <v>Nota 1: Este solo es un Análisis de Precios Unitario de referencia. De ser necesario, se debe ajustar a las particularidades de cada proyecto.
Nota 2: Cuando se trate de Análisis de precios unitarios correspondientes a ítems de la propuesta económica apro</v>
          </cell>
          <cell r="CT464" t="str">
            <v>B</v>
          </cell>
        </row>
        <row r="465">
          <cell r="C465" t="str">
            <v>840,5</v>
          </cell>
          <cell r="D465" t="str">
            <v>m</v>
          </cell>
          <cell r="E465" t="str">
            <v>GUSANILLO O MONTÍCULO
(Incluye suministro, conformación y compactación manual de cordón longitudinal de material de excavación en forma de gusanillo o montículo de 1,00 x 0,70 m sobre terreno natural. Se utiliza saco de fique para su formación.)</v>
          </cell>
          <cell r="F465" t="str">
            <v>HERMENINV</v>
          </cell>
          <cell r="G465">
            <v>0.1</v>
          </cell>
          <cell r="H465" t="str">
            <v/>
          </cell>
          <cell r="I465" t="str">
            <v/>
          </cell>
          <cell r="J465" t="str">
            <v/>
          </cell>
          <cell r="K465" t="str">
            <v/>
          </cell>
          <cell r="L465" t="str">
            <v/>
          </cell>
          <cell r="M465" t="str">
            <v/>
          </cell>
          <cell r="N465" t="str">
            <v/>
          </cell>
          <cell r="O465" t="str">
            <v/>
          </cell>
          <cell r="P465" t="str">
            <v/>
          </cell>
          <cell r="Q465" t="str">
            <v/>
          </cell>
          <cell r="R465" t="str">
            <v/>
          </cell>
          <cell r="S465" t="str">
            <v/>
          </cell>
          <cell r="T465" t="str">
            <v/>
          </cell>
          <cell r="U465" t="str">
            <v/>
          </cell>
          <cell r="V465" t="str">
            <v/>
          </cell>
          <cell r="W465" t="str">
            <v/>
          </cell>
          <cell r="X465" t="str">
            <v/>
          </cell>
          <cell r="Y465" t="str">
            <v/>
          </cell>
          <cell r="Z465" t="str">
            <v/>
          </cell>
          <cell r="AA465" t="str">
            <v/>
          </cell>
          <cell r="AB465" t="str">
            <v/>
          </cell>
          <cell r="AC465" t="str">
            <v/>
          </cell>
          <cell r="AD465" t="str">
            <v/>
          </cell>
          <cell r="AE465" t="str">
            <v/>
          </cell>
          <cell r="AF465" t="str">
            <v/>
          </cell>
          <cell r="AG465" t="str">
            <v/>
          </cell>
          <cell r="AH465" t="str">
            <v>B0033097</v>
          </cell>
          <cell r="AI465">
            <v>1</v>
          </cell>
          <cell r="AJ465" t="str">
            <v/>
          </cell>
          <cell r="AK465" t="str">
            <v/>
          </cell>
          <cell r="AL465" t="str">
            <v/>
          </cell>
          <cell r="AM465" t="str">
            <v/>
          </cell>
          <cell r="AN465" t="str">
            <v/>
          </cell>
          <cell r="AO465" t="str">
            <v/>
          </cell>
          <cell r="AP465" t="str">
            <v/>
          </cell>
          <cell r="AQ465" t="str">
            <v/>
          </cell>
          <cell r="AR465" t="str">
            <v/>
          </cell>
          <cell r="AS465" t="str">
            <v/>
          </cell>
          <cell r="AT465" t="str">
            <v/>
          </cell>
          <cell r="AU465" t="str">
            <v/>
          </cell>
          <cell r="AV465" t="str">
            <v/>
          </cell>
          <cell r="AW465" t="str">
            <v/>
          </cell>
          <cell r="AX465" t="str">
            <v/>
          </cell>
          <cell r="AY465" t="str">
            <v/>
          </cell>
          <cell r="AZ465" t="str">
            <v/>
          </cell>
          <cell r="BA465" t="str">
            <v/>
          </cell>
          <cell r="BB465" t="str">
            <v/>
          </cell>
          <cell r="BC465" t="str">
            <v/>
          </cell>
          <cell r="BD465" t="str">
            <v/>
          </cell>
          <cell r="BE465" t="str">
            <v/>
          </cell>
          <cell r="BF465" t="str">
            <v/>
          </cell>
          <cell r="BG465" t="str">
            <v/>
          </cell>
          <cell r="BH465" t="str">
            <v/>
          </cell>
          <cell r="BI465" t="str">
            <v/>
          </cell>
          <cell r="BJ465" t="str">
            <v/>
          </cell>
          <cell r="BK465" t="str">
            <v/>
          </cell>
          <cell r="BL465"/>
          <cell r="BM465"/>
          <cell r="BN465" t="str">
            <v/>
          </cell>
          <cell r="BO465" t="str">
            <v/>
          </cell>
          <cell r="BP465" t="str">
            <v/>
          </cell>
          <cell r="BQ465" t="str">
            <v/>
          </cell>
          <cell r="BR465" t="str">
            <v/>
          </cell>
          <cell r="BS465" t="str">
            <v/>
          </cell>
          <cell r="BT465" t="str">
            <v/>
          </cell>
          <cell r="BU465" t="str">
            <v/>
          </cell>
          <cell r="BV465" t="str">
            <v/>
          </cell>
          <cell r="BW465" t="str">
            <v/>
          </cell>
          <cell r="BX465" t="str">
            <v>A0040010</v>
          </cell>
          <cell r="BY465">
            <v>200</v>
          </cell>
          <cell r="BZ465" t="str">
            <v>A0030080</v>
          </cell>
          <cell r="CA465">
            <v>200</v>
          </cell>
          <cell r="CB465" t="str">
            <v>A0100160</v>
          </cell>
          <cell r="CC465">
            <v>200</v>
          </cell>
          <cell r="CD465" t="str">
            <v/>
          </cell>
          <cell r="CE465" t="str">
            <v/>
          </cell>
          <cell r="CF465" t="str">
            <v/>
          </cell>
          <cell r="CG465" t="str">
            <v/>
          </cell>
          <cell r="CH465" t="str">
            <v/>
          </cell>
          <cell r="CI465" t="str">
            <v/>
          </cell>
          <cell r="CJ465" t="str">
            <v/>
          </cell>
          <cell r="CK465" t="str">
            <v/>
          </cell>
          <cell r="CL465" t="str">
            <v/>
          </cell>
          <cell r="CM465" t="str">
            <v/>
          </cell>
          <cell r="CN465" t="str">
            <v/>
          </cell>
          <cell r="CO465" t="str">
            <v/>
          </cell>
          <cell r="CP465" t="str">
            <v/>
          </cell>
          <cell r="CQ465" t="str">
            <v/>
          </cell>
          <cell r="CR465" t="str">
            <v/>
          </cell>
          <cell r="CS465" t="str">
            <v>Nota 1: Este solo es un Análisis de Precios Unitario de referencia. De ser necesario, se debe ajustar a las particularidades de cada proyecto.
Nota 2: Cuando se trate de Análisis de precios unitarios correspondientes a ítems de la propuesta económica apro</v>
          </cell>
          <cell r="CT465" t="str">
            <v>C</v>
          </cell>
        </row>
        <row r="466">
          <cell r="C466" t="str">
            <v>840,6</v>
          </cell>
          <cell r="D466" t="str">
            <v>m</v>
          </cell>
          <cell r="E466" t="str">
            <v>TAPONAMIENTO DE GRIETAS
(Incluye limpieza, apertura manual y relleno de grietas de &lt;10 cm de ancho y &lt;50 cm de profundidad, con material de excavación seleccionado. Comprende colocación por capas, compactación manual y perfilado final. No incluye material</v>
          </cell>
          <cell r="F466" t="str">
            <v>HERMENINV</v>
          </cell>
          <cell r="G466">
            <v>0.1</v>
          </cell>
          <cell r="H466" t="str">
            <v/>
          </cell>
          <cell r="I466" t="str">
            <v/>
          </cell>
          <cell r="J466" t="str">
            <v/>
          </cell>
          <cell r="K466" t="str">
            <v/>
          </cell>
          <cell r="L466" t="str">
            <v/>
          </cell>
          <cell r="M466" t="str">
            <v/>
          </cell>
          <cell r="N466" t="str">
            <v/>
          </cell>
          <cell r="O466" t="str">
            <v/>
          </cell>
          <cell r="P466" t="str">
            <v/>
          </cell>
          <cell r="Q466" t="str">
            <v/>
          </cell>
          <cell r="R466" t="str">
            <v/>
          </cell>
          <cell r="S466" t="str">
            <v/>
          </cell>
          <cell r="T466" t="str">
            <v/>
          </cell>
          <cell r="U466" t="str">
            <v/>
          </cell>
          <cell r="V466" t="str">
            <v/>
          </cell>
          <cell r="W466" t="str">
            <v/>
          </cell>
          <cell r="X466" t="str">
            <v/>
          </cell>
          <cell r="Y466" t="str">
            <v/>
          </cell>
          <cell r="Z466" t="str">
            <v/>
          </cell>
          <cell r="AA466" t="str">
            <v/>
          </cell>
          <cell r="AB466" t="str">
            <v/>
          </cell>
          <cell r="AC466" t="str">
            <v/>
          </cell>
          <cell r="AD466" t="str">
            <v/>
          </cell>
          <cell r="AE466" t="str">
            <v/>
          </cell>
          <cell r="AF466" t="str">
            <v/>
          </cell>
          <cell r="AG466" t="str">
            <v/>
          </cell>
          <cell r="AH466" t="str">
            <v/>
          </cell>
          <cell r="AI466" t="str">
            <v/>
          </cell>
          <cell r="AJ466" t="str">
            <v/>
          </cell>
          <cell r="AK466" t="str">
            <v/>
          </cell>
          <cell r="AL466" t="str">
            <v/>
          </cell>
          <cell r="AM466" t="str">
            <v/>
          </cell>
          <cell r="AN466" t="str">
            <v/>
          </cell>
          <cell r="AO466" t="str">
            <v/>
          </cell>
          <cell r="AP466" t="str">
            <v/>
          </cell>
          <cell r="AQ466" t="str">
            <v/>
          </cell>
          <cell r="AR466" t="str">
            <v/>
          </cell>
          <cell r="AS466" t="str">
            <v/>
          </cell>
          <cell r="AT466" t="str">
            <v/>
          </cell>
          <cell r="AU466" t="str">
            <v/>
          </cell>
          <cell r="AV466" t="str">
            <v/>
          </cell>
          <cell r="AW466" t="str">
            <v/>
          </cell>
          <cell r="AX466" t="str">
            <v/>
          </cell>
          <cell r="AY466" t="str">
            <v/>
          </cell>
          <cell r="AZ466" t="str">
            <v/>
          </cell>
          <cell r="BA466" t="str">
            <v/>
          </cell>
          <cell r="BB466" t="str">
            <v/>
          </cell>
          <cell r="BC466" t="str">
            <v/>
          </cell>
          <cell r="BD466" t="str">
            <v/>
          </cell>
          <cell r="BE466" t="str">
            <v/>
          </cell>
          <cell r="BF466" t="str">
            <v/>
          </cell>
          <cell r="BG466" t="str">
            <v/>
          </cell>
          <cell r="BH466" t="str">
            <v/>
          </cell>
          <cell r="BI466" t="str">
            <v/>
          </cell>
          <cell r="BJ466" t="str">
            <v/>
          </cell>
          <cell r="BK466" t="str">
            <v/>
          </cell>
          <cell r="BL466"/>
          <cell r="BM466"/>
          <cell r="BN466" t="str">
            <v/>
          </cell>
          <cell r="BO466" t="str">
            <v/>
          </cell>
          <cell r="BP466" t="str">
            <v/>
          </cell>
          <cell r="BQ466" t="str">
            <v/>
          </cell>
          <cell r="BR466" t="str">
            <v/>
          </cell>
          <cell r="BS466" t="str">
            <v/>
          </cell>
          <cell r="BT466" t="str">
            <v/>
          </cell>
          <cell r="BU466" t="str">
            <v/>
          </cell>
          <cell r="BV466" t="str">
            <v/>
          </cell>
          <cell r="BW466" t="str">
            <v/>
          </cell>
          <cell r="BX466" t="str">
            <v>A0040010</v>
          </cell>
          <cell r="BY466">
            <v>240</v>
          </cell>
          <cell r="BZ466" t="str">
            <v>A0030080</v>
          </cell>
          <cell r="CA466">
            <v>240</v>
          </cell>
          <cell r="CB466" t="str">
            <v>A0100160</v>
          </cell>
          <cell r="CC466">
            <v>240</v>
          </cell>
          <cell r="CD466" t="str">
            <v/>
          </cell>
          <cell r="CE466" t="str">
            <v/>
          </cell>
          <cell r="CF466" t="str">
            <v/>
          </cell>
          <cell r="CG466" t="str">
            <v/>
          </cell>
          <cell r="CH466" t="str">
            <v/>
          </cell>
          <cell r="CI466" t="str">
            <v/>
          </cell>
          <cell r="CJ466" t="str">
            <v/>
          </cell>
          <cell r="CK466" t="str">
            <v/>
          </cell>
          <cell r="CL466" t="str">
            <v/>
          </cell>
          <cell r="CM466" t="str">
            <v/>
          </cell>
          <cell r="CN466" t="str">
            <v/>
          </cell>
          <cell r="CO466" t="str">
            <v/>
          </cell>
          <cell r="CP466" t="str">
            <v/>
          </cell>
          <cell r="CQ466" t="str">
            <v/>
          </cell>
          <cell r="CR466" t="str">
            <v/>
          </cell>
          <cell r="CS466" t="str">
            <v>Nota 1: Este solo es un Análisis de Precios Unitario de referencia. De ser necesario, se debe ajustar a las particularidades de cada proyecto.
Nota 2: Cuando se trate de Análisis de precios unitarios correspondientes a ítems de la propuesta económica apro</v>
          </cell>
          <cell r="CT466" t="str">
            <v>C</v>
          </cell>
        </row>
        <row r="467">
          <cell r="C467" t="str">
            <v>840,7</v>
          </cell>
          <cell r="D467" t="str">
            <v>u</v>
          </cell>
          <cell r="E467" t="str">
            <v>REVEGETALIZACIÓN MULTIESTRATO CON ESPECIES ARBÓREAS Y ARBUSTIVAS Ó ESTABLECIMIENTO DE BOSQUE DE SUCESIÓN NATURAL SECUNDARIO
(Incluye alistamiento, hoyado y plantación de especies nativas arbóreas y arbustivas con enmiendas orgánicas. Aplica en zonas degra</v>
          </cell>
          <cell r="F467" t="str">
            <v>HERMENINV</v>
          </cell>
          <cell r="G467">
            <v>0.05</v>
          </cell>
          <cell r="H467" t="str">
            <v>C0010105</v>
          </cell>
          <cell r="I467">
            <v>0.02</v>
          </cell>
          <cell r="J467" t="str">
            <v/>
          </cell>
          <cell r="K467" t="str">
            <v/>
          </cell>
          <cell r="L467" t="str">
            <v/>
          </cell>
          <cell r="M467" t="str">
            <v/>
          </cell>
          <cell r="N467" t="str">
            <v/>
          </cell>
          <cell r="O467" t="str">
            <v/>
          </cell>
          <cell r="P467" t="str">
            <v/>
          </cell>
          <cell r="Q467" t="str">
            <v/>
          </cell>
          <cell r="R467" t="str">
            <v/>
          </cell>
          <cell r="S467" t="str">
            <v/>
          </cell>
          <cell r="T467" t="str">
            <v/>
          </cell>
          <cell r="U467" t="str">
            <v/>
          </cell>
          <cell r="V467" t="str">
            <v/>
          </cell>
          <cell r="W467" t="str">
            <v/>
          </cell>
          <cell r="X467" t="str">
            <v/>
          </cell>
          <cell r="Y467" t="str">
            <v/>
          </cell>
          <cell r="Z467" t="str">
            <v/>
          </cell>
          <cell r="AA467" t="str">
            <v/>
          </cell>
          <cell r="AB467" t="str">
            <v/>
          </cell>
          <cell r="AC467" t="str">
            <v/>
          </cell>
          <cell r="AD467" t="str">
            <v/>
          </cell>
          <cell r="AE467" t="str">
            <v/>
          </cell>
          <cell r="AF467" t="str">
            <v/>
          </cell>
          <cell r="AG467" t="str">
            <v/>
          </cell>
          <cell r="AH467" t="str">
            <v>B0303300</v>
          </cell>
          <cell r="AI467">
            <v>1</v>
          </cell>
          <cell r="AJ467" t="str">
            <v>B0033226</v>
          </cell>
          <cell r="AK467">
            <v>1.5</v>
          </cell>
          <cell r="AL467" t="str">
            <v>B0033228</v>
          </cell>
          <cell r="AM467">
            <v>0.1</v>
          </cell>
          <cell r="AN467" t="str">
            <v>B0033227</v>
          </cell>
          <cell r="AO467">
            <v>0.1</v>
          </cell>
          <cell r="AP467" t="str">
            <v>B0063200</v>
          </cell>
          <cell r="AQ467">
            <v>10</v>
          </cell>
          <cell r="AR467" t="str">
            <v/>
          </cell>
          <cell r="AS467" t="str">
            <v/>
          </cell>
          <cell r="AT467" t="str">
            <v/>
          </cell>
          <cell r="AU467" t="str">
            <v/>
          </cell>
          <cell r="AV467" t="str">
            <v/>
          </cell>
          <cell r="AW467" t="str">
            <v/>
          </cell>
          <cell r="AX467" t="str">
            <v/>
          </cell>
          <cell r="AY467" t="str">
            <v/>
          </cell>
          <cell r="AZ467" t="str">
            <v/>
          </cell>
          <cell r="BA467" t="str">
            <v/>
          </cell>
          <cell r="BB467" t="str">
            <v/>
          </cell>
          <cell r="BC467" t="str">
            <v/>
          </cell>
          <cell r="BD467" t="str">
            <v/>
          </cell>
          <cell r="BE467" t="str">
            <v/>
          </cell>
          <cell r="BF467" t="str">
            <v/>
          </cell>
          <cell r="BG467" t="str">
            <v/>
          </cell>
          <cell r="BH467" t="str">
            <v/>
          </cell>
          <cell r="BI467" t="str">
            <v/>
          </cell>
          <cell r="BJ467" t="str">
            <v/>
          </cell>
          <cell r="BK467" t="str">
            <v/>
          </cell>
          <cell r="BL467"/>
          <cell r="BM467"/>
          <cell r="BN467" t="str">
            <v/>
          </cell>
          <cell r="BO467" t="str">
            <v/>
          </cell>
          <cell r="BP467" t="str">
            <v/>
          </cell>
          <cell r="BQ467" t="str">
            <v/>
          </cell>
          <cell r="BR467" t="str">
            <v/>
          </cell>
          <cell r="BS467" t="str">
            <v/>
          </cell>
          <cell r="BT467" t="str">
            <v/>
          </cell>
          <cell r="BU467" t="str">
            <v/>
          </cell>
          <cell r="BV467" t="str">
            <v/>
          </cell>
          <cell r="BW467" t="str">
            <v/>
          </cell>
          <cell r="BX467" t="str">
            <v>A0040010</v>
          </cell>
          <cell r="BY467">
            <v>400</v>
          </cell>
          <cell r="BZ467" t="str">
            <v>A0030080</v>
          </cell>
          <cell r="CA467">
            <v>400</v>
          </cell>
          <cell r="CB467" t="str">
            <v>A0100270</v>
          </cell>
          <cell r="CC467">
            <v>400</v>
          </cell>
          <cell r="CD467" t="str">
            <v>A0100160</v>
          </cell>
          <cell r="CE467">
            <v>400</v>
          </cell>
          <cell r="CF467" t="str">
            <v/>
          </cell>
          <cell r="CG467" t="str">
            <v/>
          </cell>
          <cell r="CH467" t="str">
            <v/>
          </cell>
          <cell r="CI467" t="str">
            <v/>
          </cell>
          <cell r="CJ467" t="str">
            <v/>
          </cell>
          <cell r="CK467" t="str">
            <v/>
          </cell>
          <cell r="CL467" t="str">
            <v/>
          </cell>
          <cell r="CM467" t="str">
            <v/>
          </cell>
          <cell r="CN467" t="str">
            <v/>
          </cell>
          <cell r="CO467" t="str">
            <v/>
          </cell>
          <cell r="CP467" t="str">
            <v/>
          </cell>
          <cell r="CQ467" t="str">
            <v/>
          </cell>
          <cell r="CR467" t="str">
            <v xml:space="preserve">En el caso de utilización del bosque de sucesión nativas sucundario:  Las especies para el establecimiento de bosques de sucesión natural (porte alto, medio y sotobosque), se selecciona un 33% de cada uno de estos tipos, pero de diferentes especies en lo </v>
          </cell>
          <cell r="CS467" t="str">
            <v>Nota 1: Este solo es un Análisis de Precios Unitario de referencia. De ser necesario, se debe ajustar a las particularidades de cada proyecto.
Nota 2: Cuando se trate de Análisis de precios unitarios correspondientes a ítems de la propuesta económica apro</v>
          </cell>
          <cell r="CT467" t="str">
            <v>B</v>
          </cell>
        </row>
        <row r="468">
          <cell r="C468" t="str">
            <v>840,8</v>
          </cell>
          <cell r="D468" t="str">
            <v>m2</v>
          </cell>
          <cell r="E468" t="str">
            <v>REVEGETALIZACIÓN CON ESPECIES RASTRERAS
(Incluye preparación del terreno, aplicación de enmienda orgánica, siembra o plantación de especies rastreras, riego inicial y control básico de maleza. No incluye mantenimiento posterior.)</v>
          </cell>
          <cell r="F468" t="str">
            <v>HERMENINV</v>
          </cell>
          <cell r="G468">
            <v>0.05</v>
          </cell>
          <cell r="H468" t="str">
            <v>C0010105</v>
          </cell>
          <cell r="I468">
            <v>4.3243243243243246E-2</v>
          </cell>
          <cell r="J468" t="str">
            <v/>
          </cell>
          <cell r="K468" t="str">
            <v/>
          </cell>
          <cell r="L468" t="str">
            <v/>
          </cell>
          <cell r="M468" t="str">
            <v/>
          </cell>
          <cell r="N468" t="str">
            <v/>
          </cell>
          <cell r="O468" t="str">
            <v/>
          </cell>
          <cell r="P468" t="str">
            <v/>
          </cell>
          <cell r="Q468" t="str">
            <v/>
          </cell>
          <cell r="R468" t="str">
            <v/>
          </cell>
          <cell r="S468" t="str">
            <v/>
          </cell>
          <cell r="T468" t="str">
            <v/>
          </cell>
          <cell r="U468" t="str">
            <v/>
          </cell>
          <cell r="V468" t="str">
            <v/>
          </cell>
          <cell r="W468" t="str">
            <v/>
          </cell>
          <cell r="X468" t="str">
            <v/>
          </cell>
          <cell r="Y468" t="str">
            <v/>
          </cell>
          <cell r="Z468" t="str">
            <v/>
          </cell>
          <cell r="AA468" t="str">
            <v/>
          </cell>
          <cell r="AB468" t="str">
            <v/>
          </cell>
          <cell r="AC468" t="str">
            <v/>
          </cell>
          <cell r="AD468" t="str">
            <v/>
          </cell>
          <cell r="AE468" t="str">
            <v/>
          </cell>
          <cell r="AF468" t="str">
            <v/>
          </cell>
          <cell r="AG468" t="str">
            <v/>
          </cell>
          <cell r="AH468" t="str">
            <v>B0033058</v>
          </cell>
          <cell r="AI468">
            <v>1</v>
          </cell>
          <cell r="AJ468" t="str">
            <v>B0033226</v>
          </cell>
          <cell r="AK468">
            <v>0.3</v>
          </cell>
          <cell r="AL468" t="str">
            <v>B0033227</v>
          </cell>
          <cell r="AM468">
            <v>0.1</v>
          </cell>
          <cell r="AN468" t="str">
            <v>B0033190</v>
          </cell>
          <cell r="AO468">
            <v>6.0000000000000001E-3</v>
          </cell>
          <cell r="AP468" t="str">
            <v>B0033191</v>
          </cell>
          <cell r="AQ468">
            <v>5.0000000000000001E-3</v>
          </cell>
          <cell r="AR468" t="str">
            <v>B0033192</v>
          </cell>
          <cell r="AS468">
            <v>5.0000000000000001E-4</v>
          </cell>
          <cell r="AT468" t="str">
            <v>B0033228</v>
          </cell>
          <cell r="AU468">
            <v>1.4999999999999999E-2</v>
          </cell>
          <cell r="AV468" t="str">
            <v>B0063200</v>
          </cell>
          <cell r="AW468">
            <v>10</v>
          </cell>
          <cell r="AX468" t="str">
            <v/>
          </cell>
          <cell r="AY468" t="str">
            <v/>
          </cell>
          <cell r="AZ468" t="str">
            <v/>
          </cell>
          <cell r="BA468" t="str">
            <v/>
          </cell>
          <cell r="BB468" t="str">
            <v/>
          </cell>
          <cell r="BC468" t="str">
            <v/>
          </cell>
          <cell r="BD468" t="str">
            <v/>
          </cell>
          <cell r="BE468" t="str">
            <v/>
          </cell>
          <cell r="BF468" t="str">
            <v/>
          </cell>
          <cell r="BG468" t="str">
            <v/>
          </cell>
          <cell r="BH468" t="str">
            <v/>
          </cell>
          <cell r="BI468" t="str">
            <v/>
          </cell>
          <cell r="BJ468" t="str">
            <v/>
          </cell>
          <cell r="BK468" t="str">
            <v/>
          </cell>
          <cell r="BL468"/>
          <cell r="BM468"/>
          <cell r="BN468" t="str">
            <v/>
          </cell>
          <cell r="BO468" t="str">
            <v/>
          </cell>
          <cell r="BP468" t="str">
            <v/>
          </cell>
          <cell r="BQ468" t="str">
            <v/>
          </cell>
          <cell r="BR468" t="str">
            <v/>
          </cell>
          <cell r="BS468" t="str">
            <v/>
          </cell>
          <cell r="BT468" t="str">
            <v/>
          </cell>
          <cell r="BU468" t="str">
            <v/>
          </cell>
          <cell r="BV468" t="str">
            <v/>
          </cell>
          <cell r="BW468" t="str">
            <v/>
          </cell>
          <cell r="BX468" t="str">
            <v>A0040010</v>
          </cell>
          <cell r="BY468">
            <v>185</v>
          </cell>
          <cell r="BZ468" t="str">
            <v>A0030080</v>
          </cell>
          <cell r="CA468">
            <v>185</v>
          </cell>
          <cell r="CB468" t="str">
            <v>A0100160</v>
          </cell>
          <cell r="CC468">
            <v>185</v>
          </cell>
          <cell r="CD468" t="str">
            <v/>
          </cell>
          <cell r="CE468" t="str">
            <v/>
          </cell>
          <cell r="CF468" t="str">
            <v/>
          </cell>
          <cell r="CG468" t="str">
            <v/>
          </cell>
          <cell r="CH468" t="str">
            <v/>
          </cell>
          <cell r="CI468" t="str">
            <v/>
          </cell>
          <cell r="CJ468" t="str">
            <v/>
          </cell>
          <cell r="CK468" t="str">
            <v/>
          </cell>
          <cell r="CL468" t="str">
            <v/>
          </cell>
          <cell r="CM468" t="str">
            <v/>
          </cell>
          <cell r="CN468" t="str">
            <v/>
          </cell>
          <cell r="CO468" t="str">
            <v/>
          </cell>
          <cell r="CP468" t="str">
            <v/>
          </cell>
          <cell r="CQ468" t="str">
            <v/>
          </cell>
          <cell r="CR468" t="str">
            <v>Nota 1:Esto incluye Abonos orgánicos, por ejemplo, gallinaza, humus, compost;  Fertilizantes compuestos; • Enmiendas tipo cal, cal dolomita, calfos; Semillas de trébol rojo, raigrass, vicia atropurpúrea u otra especies de rápido crecimiento y buena cobert</v>
          </cell>
          <cell r="CS468" t="str">
            <v>Nota 1: Este solo es un Análisis de Precios Unitario de referencia. De ser necesario, se debe ajustar a las particularidades de cada proyecto.
Nota 2: Cuando se trate de Análisis de precios unitarios correspondientes a ítems de la propuesta económica apro</v>
          </cell>
          <cell r="CT468" t="str">
            <v>B</v>
          </cell>
        </row>
        <row r="469">
          <cell r="C469" t="str">
            <v>840,9</v>
          </cell>
          <cell r="D469" t="str">
            <v>m2</v>
          </cell>
          <cell r="E469" t="str">
            <v>ENTIBADO (OPCIONAL) 
(Incluye suministro, corte, transporte e instalación de entibado provisional en madera para excavaciones profundas o inestables. Aplica a excavaciones de 1 m³. Compuesto por tableros, codales y anclajes. No considera desmonte ni reuti</v>
          </cell>
          <cell r="F469" t="str">
            <v>HERMENINV</v>
          </cell>
          <cell r="G469">
            <v>0.1</v>
          </cell>
          <cell r="H469" t="str">
            <v/>
          </cell>
          <cell r="I469" t="str">
            <v/>
          </cell>
          <cell r="J469" t="str">
            <v/>
          </cell>
          <cell r="K469" t="str">
            <v/>
          </cell>
          <cell r="L469" t="str">
            <v/>
          </cell>
          <cell r="M469" t="str">
            <v/>
          </cell>
          <cell r="N469" t="str">
            <v/>
          </cell>
          <cell r="O469" t="str">
            <v/>
          </cell>
          <cell r="P469" t="str">
            <v/>
          </cell>
          <cell r="Q469" t="str">
            <v/>
          </cell>
          <cell r="R469" t="str">
            <v/>
          </cell>
          <cell r="S469" t="str">
            <v/>
          </cell>
          <cell r="T469" t="str">
            <v/>
          </cell>
          <cell r="U469" t="str">
            <v/>
          </cell>
          <cell r="V469" t="str">
            <v/>
          </cell>
          <cell r="W469" t="str">
            <v/>
          </cell>
          <cell r="X469" t="str">
            <v/>
          </cell>
          <cell r="Y469" t="str">
            <v/>
          </cell>
          <cell r="Z469" t="str">
            <v/>
          </cell>
          <cell r="AA469" t="str">
            <v/>
          </cell>
          <cell r="AB469" t="str">
            <v/>
          </cell>
          <cell r="AC469" t="str">
            <v/>
          </cell>
          <cell r="AD469" t="str">
            <v/>
          </cell>
          <cell r="AE469" t="str">
            <v/>
          </cell>
          <cell r="AF469" t="str">
            <v/>
          </cell>
          <cell r="AG469" t="str">
            <v/>
          </cell>
          <cell r="AH469" t="str">
            <v>B0015071</v>
          </cell>
          <cell r="AI469">
            <v>0.26600000000000001</v>
          </cell>
          <cell r="AJ469" t="str">
            <v>B0033267</v>
          </cell>
          <cell r="AK469">
            <v>0.2</v>
          </cell>
          <cell r="AL469" t="str">
            <v>B0033295</v>
          </cell>
          <cell r="AM469">
            <v>0.05</v>
          </cell>
          <cell r="AN469" t="str">
            <v/>
          </cell>
          <cell r="AO469" t="str">
            <v/>
          </cell>
          <cell r="AP469" t="str">
            <v/>
          </cell>
          <cell r="AQ469" t="str">
            <v/>
          </cell>
          <cell r="AR469" t="str">
            <v/>
          </cell>
          <cell r="AS469" t="str">
            <v/>
          </cell>
          <cell r="AT469" t="str">
            <v/>
          </cell>
          <cell r="AU469" t="str">
            <v/>
          </cell>
          <cell r="AV469" t="str">
            <v/>
          </cell>
          <cell r="AW469" t="str">
            <v/>
          </cell>
          <cell r="AX469" t="str">
            <v/>
          </cell>
          <cell r="AY469" t="str">
            <v/>
          </cell>
          <cell r="AZ469" t="str">
            <v/>
          </cell>
          <cell r="BA469" t="str">
            <v/>
          </cell>
          <cell r="BB469" t="str">
            <v/>
          </cell>
          <cell r="BC469" t="str">
            <v/>
          </cell>
          <cell r="BD469" t="str">
            <v/>
          </cell>
          <cell r="BE469" t="str">
            <v/>
          </cell>
          <cell r="BF469" t="str">
            <v/>
          </cell>
          <cell r="BG469" t="str">
            <v/>
          </cell>
          <cell r="BH469" t="str">
            <v/>
          </cell>
          <cell r="BI469" t="str">
            <v/>
          </cell>
          <cell r="BJ469" t="str">
            <v/>
          </cell>
          <cell r="BK469" t="str">
            <v/>
          </cell>
          <cell r="BL469"/>
          <cell r="BM469"/>
          <cell r="BN469" t="str">
            <v>T0010088</v>
          </cell>
          <cell r="BO469">
            <v>20.28</v>
          </cell>
          <cell r="BP469" t="str">
            <v/>
          </cell>
          <cell r="BQ469" t="str">
            <v/>
          </cell>
          <cell r="BR469" t="str">
            <v/>
          </cell>
          <cell r="BS469" t="str">
            <v/>
          </cell>
          <cell r="BT469" t="str">
            <v/>
          </cell>
          <cell r="BU469" t="str">
            <v/>
          </cell>
          <cell r="BV469" t="str">
            <v/>
          </cell>
          <cell r="BW469" t="str">
            <v/>
          </cell>
          <cell r="BX469" t="str">
            <v>A0040010</v>
          </cell>
          <cell r="BY469">
            <v>5.33</v>
          </cell>
          <cell r="BZ469" t="str">
            <v>A0030020</v>
          </cell>
          <cell r="CA469">
            <v>5.33</v>
          </cell>
          <cell r="CB469" t="str">
            <v/>
          </cell>
          <cell r="CC469" t="str">
            <v/>
          </cell>
          <cell r="CD469" t="str">
            <v/>
          </cell>
          <cell r="CE469" t="str">
            <v/>
          </cell>
          <cell r="CF469" t="str">
            <v/>
          </cell>
          <cell r="CG469" t="str">
            <v/>
          </cell>
          <cell r="CH469" t="str">
            <v/>
          </cell>
          <cell r="CI469" t="str">
            <v/>
          </cell>
          <cell r="CJ469" t="str">
            <v/>
          </cell>
          <cell r="CK469" t="str">
            <v/>
          </cell>
          <cell r="CL469" t="str">
            <v/>
          </cell>
          <cell r="CM469" t="str">
            <v/>
          </cell>
          <cell r="CN469" t="str">
            <v/>
          </cell>
          <cell r="CO469" t="str">
            <v/>
          </cell>
          <cell r="CP469" t="str">
            <v/>
          </cell>
          <cell r="CQ469" t="str">
            <v/>
          </cell>
          <cell r="CR469" t="str">
            <v/>
          </cell>
          <cell r="CS469" t="str">
            <v>Nota 1: Este solo es un Análisis de Precios Unitario de referencia. De ser necesario, se debe ajustar a las particularidades de cada proyecto.
Nota 2: Cuando se trate de Análisis de precios unitarios correspondientes a ítems de la propuesta económica apro</v>
          </cell>
          <cell r="CT469" t="str">
            <v>C</v>
          </cell>
        </row>
        <row r="470">
          <cell r="C470" t="str">
            <v>850,1</v>
          </cell>
          <cell r="D470" t="str">
            <v>m</v>
          </cell>
          <cell r="E470" t="str">
            <v>SUMINISTRO E INSTALACIÓN  BIORROLLO Ø= 18CM REVEGETADO TIPO FILTER DRENCH O SIMILAR, PARA CONTROL DE EROSIÓN Y DISMINUCIÓN DE ENERGÍA  DEL FLUJO EN ÁREAS DE  ESCORRENTÍA</v>
          </cell>
          <cell r="F470" t="str">
            <v>HERMENINV</v>
          </cell>
          <cell r="G470">
            <v>0.05</v>
          </cell>
          <cell r="H470" t="str">
            <v>C0011076</v>
          </cell>
          <cell r="I470">
            <v>5.3333333333333337E-2</v>
          </cell>
          <cell r="J470" t="str">
            <v>C0010680</v>
          </cell>
          <cell r="K470">
            <v>5.3333333333333337E-2</v>
          </cell>
          <cell r="L470" t="str">
            <v>C0010100</v>
          </cell>
          <cell r="M470">
            <v>5.3333333333333337E-2</v>
          </cell>
          <cell r="N470" t="str">
            <v>C0010314</v>
          </cell>
          <cell r="O470">
            <v>5.3333333333333337E-2</v>
          </cell>
          <cell r="P470" t="str">
            <v/>
          </cell>
          <cell r="Q470" t="str">
            <v/>
          </cell>
          <cell r="R470" t="str">
            <v/>
          </cell>
          <cell r="S470" t="str">
            <v/>
          </cell>
          <cell r="T470" t="str">
            <v/>
          </cell>
          <cell r="U470" t="str">
            <v/>
          </cell>
          <cell r="V470" t="str">
            <v/>
          </cell>
          <cell r="W470" t="str">
            <v/>
          </cell>
          <cell r="X470" t="str">
            <v/>
          </cell>
          <cell r="Y470" t="str">
            <v/>
          </cell>
          <cell r="Z470" t="str">
            <v/>
          </cell>
          <cell r="AA470" t="str">
            <v/>
          </cell>
          <cell r="AB470" t="str">
            <v/>
          </cell>
          <cell r="AC470" t="str">
            <v/>
          </cell>
          <cell r="AD470" t="str">
            <v/>
          </cell>
          <cell r="AE470" t="str">
            <v/>
          </cell>
          <cell r="AF470" t="str">
            <v/>
          </cell>
          <cell r="AG470" t="str">
            <v/>
          </cell>
          <cell r="AH470" t="str">
            <v>B0033059</v>
          </cell>
          <cell r="AI470">
            <v>1.05</v>
          </cell>
          <cell r="AJ470" t="str">
            <v>B0033061</v>
          </cell>
          <cell r="AK470">
            <v>0.01</v>
          </cell>
          <cell r="AL470" t="str">
            <v>B0063200</v>
          </cell>
          <cell r="AM470">
            <v>2</v>
          </cell>
          <cell r="AN470" t="str">
            <v>B0014910</v>
          </cell>
          <cell r="AO470">
            <v>0.01</v>
          </cell>
          <cell r="AP470" t="str">
            <v>B0015130</v>
          </cell>
          <cell r="AQ470">
            <v>2.9000000000000001E-2</v>
          </cell>
          <cell r="AR470" t="str">
            <v>B0020003</v>
          </cell>
          <cell r="AS470">
            <v>0.9</v>
          </cell>
          <cell r="AT470" t="str">
            <v/>
          </cell>
          <cell r="AU470" t="str">
            <v/>
          </cell>
          <cell r="AV470" t="str">
            <v/>
          </cell>
          <cell r="AW470" t="str">
            <v/>
          </cell>
          <cell r="AX470" t="str">
            <v/>
          </cell>
          <cell r="AY470" t="str">
            <v/>
          </cell>
          <cell r="AZ470" t="str">
            <v/>
          </cell>
          <cell r="BA470" t="str">
            <v/>
          </cell>
          <cell r="BB470" t="str">
            <v/>
          </cell>
          <cell r="BC470" t="str">
            <v/>
          </cell>
          <cell r="BD470" t="str">
            <v/>
          </cell>
          <cell r="BE470" t="str">
            <v/>
          </cell>
          <cell r="BF470" t="str">
            <v/>
          </cell>
          <cell r="BG470" t="str">
            <v/>
          </cell>
          <cell r="BH470" t="str">
            <v/>
          </cell>
          <cell r="BI470" t="str">
            <v/>
          </cell>
          <cell r="BJ470" t="str">
            <v/>
          </cell>
          <cell r="BK470" t="str">
            <v/>
          </cell>
          <cell r="BL470"/>
          <cell r="BM470"/>
          <cell r="BN470" t="str">
            <v/>
          </cell>
          <cell r="BO470" t="str">
            <v/>
          </cell>
          <cell r="BP470" t="str">
            <v/>
          </cell>
          <cell r="BQ470" t="str">
            <v/>
          </cell>
          <cell r="BR470" t="str">
            <v/>
          </cell>
          <cell r="BS470" t="str">
            <v/>
          </cell>
          <cell r="BT470" t="str">
            <v/>
          </cell>
          <cell r="BU470" t="str">
            <v/>
          </cell>
          <cell r="BV470" t="str">
            <v/>
          </cell>
          <cell r="BW470" t="str">
            <v/>
          </cell>
          <cell r="BX470" t="str">
            <v>A0030020</v>
          </cell>
          <cell r="BY470">
            <v>150</v>
          </cell>
          <cell r="BZ470" t="str">
            <v/>
          </cell>
          <cell r="CA470" t="str">
            <v/>
          </cell>
          <cell r="CB470" t="str">
            <v/>
          </cell>
          <cell r="CC470" t="str">
            <v/>
          </cell>
          <cell r="CD470" t="str">
            <v/>
          </cell>
          <cell r="CE470" t="str">
            <v/>
          </cell>
          <cell r="CF470" t="str">
            <v/>
          </cell>
          <cell r="CG470" t="str">
            <v/>
          </cell>
          <cell r="CH470" t="str">
            <v/>
          </cell>
          <cell r="CI470" t="str">
            <v/>
          </cell>
          <cell r="CJ470" t="str">
            <v/>
          </cell>
          <cell r="CK470" t="str">
            <v/>
          </cell>
          <cell r="CL470" t="str">
            <v/>
          </cell>
          <cell r="CM470" t="str">
            <v/>
          </cell>
          <cell r="CN470" t="str">
            <v/>
          </cell>
          <cell r="CO470" t="str">
            <v/>
          </cell>
          <cell r="CP470" t="str">
            <v/>
          </cell>
          <cell r="CQ470" t="str">
            <v/>
          </cell>
          <cell r="CR470" t="str">
            <v/>
          </cell>
          <cell r="CS470" t="str">
            <v>Nota 1: Este solo es un Análisis de Precios Unitario de referencia. De ser necesario, se debe ajustar a las particularidades de cada proyecto.
Nota 2: Cuando se trate de Análisis de precios unitarios correspondientes a ítems de la propuesta económica apro</v>
          </cell>
          <cell r="CT470" t="str">
            <v>B</v>
          </cell>
        </row>
        <row r="471">
          <cell r="C471" t="str">
            <v>850,10</v>
          </cell>
          <cell r="D471" t="str">
            <v>m2</v>
          </cell>
          <cell r="E471" t="str">
            <v>PROTECCIÓN DE TALUDES CON MANTO DEL TIPO 2D
(Analisis para el suministro e instalacion de un manto de control de erosion temporal y una pendiente de inclinacion de talud de relacion 3:1)</v>
          </cell>
          <cell r="F471" t="str">
            <v>HERMENINV</v>
          </cell>
          <cell r="G471">
            <v>0.01</v>
          </cell>
          <cell r="H471" t="str">
            <v>C0010120</v>
          </cell>
          <cell r="I471">
            <v>0.08</v>
          </cell>
          <cell r="J471" t="str">
            <v/>
          </cell>
          <cell r="K471" t="str">
            <v/>
          </cell>
          <cell r="L471" t="str">
            <v/>
          </cell>
          <cell r="M471" t="str">
            <v/>
          </cell>
          <cell r="N471" t="str">
            <v/>
          </cell>
          <cell r="O471" t="str">
            <v/>
          </cell>
          <cell r="P471" t="str">
            <v/>
          </cell>
          <cell r="Q471" t="str">
            <v/>
          </cell>
          <cell r="R471" t="str">
            <v/>
          </cell>
          <cell r="S471" t="str">
            <v/>
          </cell>
          <cell r="T471" t="str">
            <v/>
          </cell>
          <cell r="U471" t="str">
            <v/>
          </cell>
          <cell r="V471" t="str">
            <v/>
          </cell>
          <cell r="W471" t="str">
            <v/>
          </cell>
          <cell r="X471" t="str">
            <v/>
          </cell>
          <cell r="Y471" t="str">
            <v/>
          </cell>
          <cell r="Z471" t="str">
            <v/>
          </cell>
          <cell r="AA471" t="str">
            <v/>
          </cell>
          <cell r="AB471" t="str">
            <v/>
          </cell>
          <cell r="AC471" t="str">
            <v/>
          </cell>
          <cell r="AD471" t="str">
            <v/>
          </cell>
          <cell r="AE471" t="str">
            <v/>
          </cell>
          <cell r="AF471" t="str">
            <v/>
          </cell>
          <cell r="AG471" t="str">
            <v/>
          </cell>
          <cell r="AH471" t="str">
            <v>B0014262</v>
          </cell>
          <cell r="AI471">
            <v>1.05</v>
          </cell>
          <cell r="AJ471" t="str">
            <v>B0014601</v>
          </cell>
          <cell r="AK471">
            <v>1</v>
          </cell>
          <cell r="AL471" t="str">
            <v>B0033100</v>
          </cell>
          <cell r="AM471">
            <v>4</v>
          </cell>
          <cell r="AN471" t="str">
            <v>B0063200</v>
          </cell>
          <cell r="AO471">
            <v>5.5</v>
          </cell>
          <cell r="AP471" t="str">
            <v/>
          </cell>
          <cell r="AQ471" t="str">
            <v/>
          </cell>
          <cell r="AR471" t="str">
            <v/>
          </cell>
          <cell r="AS471" t="str">
            <v/>
          </cell>
          <cell r="AT471" t="str">
            <v/>
          </cell>
          <cell r="AU471" t="str">
            <v/>
          </cell>
          <cell r="AV471" t="str">
            <v/>
          </cell>
          <cell r="AW471" t="str">
            <v/>
          </cell>
          <cell r="AX471" t="str">
            <v/>
          </cell>
          <cell r="AY471" t="str">
            <v/>
          </cell>
          <cell r="AZ471" t="str">
            <v/>
          </cell>
          <cell r="BA471" t="str">
            <v/>
          </cell>
          <cell r="BB471" t="str">
            <v/>
          </cell>
          <cell r="BC471" t="str">
            <v/>
          </cell>
          <cell r="BD471" t="str">
            <v/>
          </cell>
          <cell r="BE471" t="str">
            <v/>
          </cell>
          <cell r="BF471" t="str">
            <v/>
          </cell>
          <cell r="BG471" t="str">
            <v/>
          </cell>
          <cell r="BH471" t="str">
            <v/>
          </cell>
          <cell r="BI471" t="str">
            <v/>
          </cell>
          <cell r="BJ471" t="str">
            <v/>
          </cell>
          <cell r="BK471" t="str">
            <v/>
          </cell>
          <cell r="BL471"/>
          <cell r="BM471"/>
          <cell r="BN471" t="str">
            <v/>
          </cell>
          <cell r="BO471" t="str">
            <v/>
          </cell>
          <cell r="BP471" t="str">
            <v/>
          </cell>
          <cell r="BQ471" t="str">
            <v/>
          </cell>
          <cell r="BR471" t="str">
            <v/>
          </cell>
          <cell r="BS471" t="str">
            <v/>
          </cell>
          <cell r="BT471" t="str">
            <v/>
          </cell>
          <cell r="BU471" t="str">
            <v/>
          </cell>
          <cell r="BV471" t="str">
            <v/>
          </cell>
          <cell r="BW471" t="str">
            <v/>
          </cell>
          <cell r="BX471" t="str">
            <v>A0030030</v>
          </cell>
          <cell r="BY471">
            <v>100</v>
          </cell>
          <cell r="BZ471" t="str">
            <v>A0040010</v>
          </cell>
          <cell r="CA471">
            <v>100</v>
          </cell>
          <cell r="CB471" t="str">
            <v/>
          </cell>
          <cell r="CC471" t="str">
            <v/>
          </cell>
          <cell r="CD471" t="str">
            <v/>
          </cell>
          <cell r="CE471" t="str">
            <v/>
          </cell>
          <cell r="CF471" t="str">
            <v/>
          </cell>
          <cell r="CG471" t="str">
            <v/>
          </cell>
          <cell r="CH471" t="str">
            <v/>
          </cell>
          <cell r="CI471" t="str">
            <v/>
          </cell>
          <cell r="CJ471" t="str">
            <v/>
          </cell>
          <cell r="CK471" t="str">
            <v/>
          </cell>
          <cell r="CL471" t="str">
            <v/>
          </cell>
          <cell r="CM471" t="str">
            <v/>
          </cell>
          <cell r="CN471" t="str">
            <v/>
          </cell>
          <cell r="CO471" t="str">
            <v/>
          </cell>
          <cell r="CP471" t="str">
            <v/>
          </cell>
          <cell r="CQ471" t="str">
            <v/>
          </cell>
          <cell r="CR471" t="str">
            <v/>
          </cell>
          <cell r="CS471" t="str">
            <v>Nota 1: Este solo es un Análisis de Precios Unitario de referencia. De ser necesario, se debe ajustar a las particularidades de cada proyecto.
Nota 2: Cuando se trate de Análisis de precios unitarios correspondientes a ítems de la propuesta económica apro</v>
          </cell>
          <cell r="CT471" t="str">
            <v>B</v>
          </cell>
        </row>
        <row r="472">
          <cell r="C472" t="str">
            <v>850,11</v>
          </cell>
          <cell r="D472" t="str">
            <v>m2</v>
          </cell>
          <cell r="E472" t="str">
            <v>PROTECCIÓN VEGETAL CON BLOQUES DE CÉSPED
(Análisis aplicado para taludes con inclinación menor a los treinta grados (&lt; 30°), que incluye nivelación y compactación del terreno, colocación de capa de tierra vegetal, suministro e instalación de bloques de cé</v>
          </cell>
          <cell r="F472" t="str">
            <v>HERMENINV</v>
          </cell>
          <cell r="G472">
            <v>0.1</v>
          </cell>
          <cell r="H472" t="str">
            <v/>
          </cell>
          <cell r="I472" t="str">
            <v/>
          </cell>
          <cell r="J472" t="str">
            <v/>
          </cell>
          <cell r="K472" t="str">
            <v/>
          </cell>
          <cell r="L472" t="str">
            <v/>
          </cell>
          <cell r="M472" t="str">
            <v/>
          </cell>
          <cell r="N472" t="str">
            <v/>
          </cell>
          <cell r="O472" t="str">
            <v/>
          </cell>
          <cell r="P472" t="str">
            <v/>
          </cell>
          <cell r="Q472" t="str">
            <v/>
          </cell>
          <cell r="R472" t="str">
            <v/>
          </cell>
          <cell r="S472" t="str">
            <v/>
          </cell>
          <cell r="T472" t="str">
            <v/>
          </cell>
          <cell r="U472" t="str">
            <v/>
          </cell>
          <cell r="V472" t="str">
            <v/>
          </cell>
          <cell r="W472" t="str">
            <v/>
          </cell>
          <cell r="X472" t="str">
            <v/>
          </cell>
          <cell r="Y472" t="str">
            <v/>
          </cell>
          <cell r="Z472" t="str">
            <v/>
          </cell>
          <cell r="AA472" t="str">
            <v/>
          </cell>
          <cell r="AB472" t="str">
            <v/>
          </cell>
          <cell r="AC472" t="str">
            <v/>
          </cell>
          <cell r="AD472" t="str">
            <v/>
          </cell>
          <cell r="AE472" t="str">
            <v/>
          </cell>
          <cell r="AF472" t="str">
            <v/>
          </cell>
          <cell r="AG472" t="str">
            <v/>
          </cell>
          <cell r="AH472" t="str">
            <v>B0015130</v>
          </cell>
          <cell r="AI472">
            <v>7.0000000000000007E-2</v>
          </cell>
          <cell r="AJ472" t="str">
            <v>B0063200</v>
          </cell>
          <cell r="AK472">
            <v>5</v>
          </cell>
          <cell r="AL472" t="str">
            <v>B0303570</v>
          </cell>
          <cell r="AM472">
            <v>1</v>
          </cell>
          <cell r="AN472" t="str">
            <v>B0033056</v>
          </cell>
          <cell r="AO472">
            <v>0.15</v>
          </cell>
          <cell r="AP472" t="str">
            <v>B0033273</v>
          </cell>
          <cell r="AQ472">
            <v>1</v>
          </cell>
          <cell r="AR472" t="str">
            <v/>
          </cell>
          <cell r="AS472" t="str">
            <v/>
          </cell>
          <cell r="AT472" t="str">
            <v/>
          </cell>
          <cell r="AU472" t="str">
            <v/>
          </cell>
          <cell r="AV472" t="str">
            <v/>
          </cell>
          <cell r="AW472" t="str">
            <v/>
          </cell>
          <cell r="AX472" t="str">
            <v/>
          </cell>
          <cell r="AY472" t="str">
            <v/>
          </cell>
          <cell r="AZ472" t="str">
            <v/>
          </cell>
          <cell r="BA472" t="str">
            <v/>
          </cell>
          <cell r="BB472" t="str">
            <v/>
          </cell>
          <cell r="BC472" t="str">
            <v/>
          </cell>
          <cell r="BD472" t="str">
            <v/>
          </cell>
          <cell r="BE472" t="str">
            <v/>
          </cell>
          <cell r="BF472" t="str">
            <v/>
          </cell>
          <cell r="BG472" t="str">
            <v/>
          </cell>
          <cell r="BH472" t="str">
            <v/>
          </cell>
          <cell r="BI472" t="str">
            <v/>
          </cell>
          <cell r="BJ472" t="str">
            <v/>
          </cell>
          <cell r="BK472" t="str">
            <v/>
          </cell>
          <cell r="BL472"/>
          <cell r="BM472"/>
          <cell r="BN472" t="str">
            <v>T0100028</v>
          </cell>
          <cell r="BO472">
            <v>0.05</v>
          </cell>
          <cell r="BP472" t="str">
            <v>T0010016</v>
          </cell>
          <cell r="BQ472">
            <v>7.0000000000000007E-2</v>
          </cell>
          <cell r="BR472" t="str">
            <v/>
          </cell>
          <cell r="BS472" t="str">
            <v/>
          </cell>
          <cell r="BT472" t="str">
            <v/>
          </cell>
          <cell r="BU472" t="str">
            <v/>
          </cell>
          <cell r="BV472" t="str">
            <v/>
          </cell>
          <cell r="BW472" t="str">
            <v/>
          </cell>
          <cell r="BX472" t="str">
            <v>A0030020</v>
          </cell>
          <cell r="BY472">
            <v>100</v>
          </cell>
          <cell r="BZ472" t="str">
            <v/>
          </cell>
          <cell r="CA472" t="str">
            <v/>
          </cell>
          <cell r="CB472" t="str">
            <v/>
          </cell>
          <cell r="CC472" t="str">
            <v/>
          </cell>
          <cell r="CD472" t="str">
            <v/>
          </cell>
          <cell r="CE472" t="str">
            <v/>
          </cell>
          <cell r="CF472" t="str">
            <v/>
          </cell>
          <cell r="CG472" t="str">
            <v/>
          </cell>
          <cell r="CH472" t="str">
            <v/>
          </cell>
          <cell r="CI472" t="str">
            <v/>
          </cell>
          <cell r="CJ472" t="str">
            <v/>
          </cell>
          <cell r="CK472" t="str">
            <v/>
          </cell>
          <cell r="CL472" t="str">
            <v/>
          </cell>
          <cell r="CM472" t="str">
            <v/>
          </cell>
          <cell r="CN472" t="str">
            <v/>
          </cell>
          <cell r="CO472" t="str">
            <v/>
          </cell>
          <cell r="CP472" t="str">
            <v/>
          </cell>
          <cell r="CQ472" t="str">
            <v/>
          </cell>
          <cell r="CR472" t="str">
            <v/>
          </cell>
          <cell r="CS472" t="str">
            <v>Nota 1: Este solo es un Análisis de Precios Unitario de referencia. De ser necesario, se debe ajustar a las particularidades de cada proyecto.
Nota 2: Cuando se trate de Análisis de precios unitarios correspondientes a ítems de la propuesta económica apro</v>
          </cell>
          <cell r="CT472" t="str">
            <v>C</v>
          </cell>
        </row>
        <row r="473">
          <cell r="C473" t="str">
            <v>850,12</v>
          </cell>
          <cell r="D473" t="str">
            <v>m2</v>
          </cell>
          <cell r="E473" t="str">
            <v>PROTECCIÓN VEGETAL CON TIERRA ORGÁNICA
(Incluye suministro, transporte y extendido de tierra orgánica cribada en taludes &lt; 30°, con siembra, riego inicial y perfilado final. Espesor estimado: 10 cm. No contiene escombros ni raíces.)</v>
          </cell>
          <cell r="F473" t="str">
            <v>HERMENINV</v>
          </cell>
          <cell r="G473">
            <v>0.1</v>
          </cell>
          <cell r="H473" t="str">
            <v/>
          </cell>
          <cell r="I473" t="str">
            <v/>
          </cell>
          <cell r="J473" t="str">
            <v/>
          </cell>
          <cell r="K473" t="str">
            <v/>
          </cell>
          <cell r="L473" t="str">
            <v/>
          </cell>
          <cell r="M473" t="str">
            <v/>
          </cell>
          <cell r="N473" t="str">
            <v/>
          </cell>
          <cell r="O473" t="str">
            <v/>
          </cell>
          <cell r="P473" t="str">
            <v/>
          </cell>
          <cell r="Q473" t="str">
            <v/>
          </cell>
          <cell r="R473" t="str">
            <v/>
          </cell>
          <cell r="S473" t="str">
            <v/>
          </cell>
          <cell r="T473" t="str">
            <v/>
          </cell>
          <cell r="U473" t="str">
            <v/>
          </cell>
          <cell r="V473" t="str">
            <v/>
          </cell>
          <cell r="W473" t="str">
            <v/>
          </cell>
          <cell r="X473" t="str">
            <v/>
          </cell>
          <cell r="Y473" t="str">
            <v/>
          </cell>
          <cell r="Z473" t="str">
            <v/>
          </cell>
          <cell r="AA473" t="str">
            <v/>
          </cell>
          <cell r="AB473" t="str">
            <v/>
          </cell>
          <cell r="AC473" t="str">
            <v/>
          </cell>
          <cell r="AD473" t="str">
            <v/>
          </cell>
          <cell r="AE473" t="str">
            <v/>
          </cell>
          <cell r="AF473" t="str">
            <v/>
          </cell>
          <cell r="AG473" t="str">
            <v/>
          </cell>
          <cell r="AH473" t="str">
            <v>B0013740</v>
          </cell>
          <cell r="AI473">
            <v>1.075</v>
          </cell>
          <cell r="AJ473" t="str">
            <v>B0014910</v>
          </cell>
          <cell r="AK473">
            <v>0.15</v>
          </cell>
          <cell r="AL473" t="str">
            <v>B0015130</v>
          </cell>
          <cell r="AM473">
            <v>0.1</v>
          </cell>
          <cell r="AN473" t="str">
            <v>B0063200</v>
          </cell>
          <cell r="AO473">
            <v>5</v>
          </cell>
          <cell r="AP473" t="str">
            <v>B0033273</v>
          </cell>
          <cell r="AQ473">
            <v>1</v>
          </cell>
          <cell r="AR473" t="str">
            <v/>
          </cell>
          <cell r="AS473" t="str">
            <v/>
          </cell>
          <cell r="AT473" t="str">
            <v/>
          </cell>
          <cell r="AU473" t="str">
            <v/>
          </cell>
          <cell r="AV473" t="str">
            <v/>
          </cell>
          <cell r="AW473" t="str">
            <v/>
          </cell>
          <cell r="AX473" t="str">
            <v/>
          </cell>
          <cell r="AY473" t="str">
            <v/>
          </cell>
          <cell r="AZ473" t="str">
            <v/>
          </cell>
          <cell r="BA473" t="str">
            <v/>
          </cell>
          <cell r="BB473" t="str">
            <v/>
          </cell>
          <cell r="BC473" t="str">
            <v/>
          </cell>
          <cell r="BD473" t="str">
            <v/>
          </cell>
          <cell r="BE473" t="str">
            <v/>
          </cell>
          <cell r="BF473" t="str">
            <v/>
          </cell>
          <cell r="BG473" t="str">
            <v/>
          </cell>
          <cell r="BH473" t="str">
            <v/>
          </cell>
          <cell r="BI473" t="str">
            <v/>
          </cell>
          <cell r="BJ473" t="str">
            <v/>
          </cell>
          <cell r="BK473" t="str">
            <v/>
          </cell>
          <cell r="BL473"/>
          <cell r="BM473"/>
          <cell r="BN473" t="str">
            <v>T0010016</v>
          </cell>
          <cell r="BO473">
            <v>0.1</v>
          </cell>
          <cell r="BP473" t="str">
            <v/>
          </cell>
          <cell r="BQ473" t="str">
            <v/>
          </cell>
          <cell r="BR473" t="str">
            <v/>
          </cell>
          <cell r="BS473" t="str">
            <v/>
          </cell>
          <cell r="BT473" t="str">
            <v/>
          </cell>
          <cell r="BU473" t="str">
            <v/>
          </cell>
          <cell r="BV473" t="str">
            <v/>
          </cell>
          <cell r="BW473" t="str">
            <v/>
          </cell>
          <cell r="BX473" t="str">
            <v>A0030020</v>
          </cell>
          <cell r="BY473">
            <v>80</v>
          </cell>
          <cell r="BZ473" t="str">
            <v/>
          </cell>
          <cell r="CA473" t="str">
            <v/>
          </cell>
          <cell r="CB473" t="str">
            <v/>
          </cell>
          <cell r="CC473" t="str">
            <v/>
          </cell>
          <cell r="CD473" t="str">
            <v/>
          </cell>
          <cell r="CE473" t="str">
            <v/>
          </cell>
          <cell r="CF473" t="str">
            <v/>
          </cell>
          <cell r="CG473" t="str">
            <v/>
          </cell>
          <cell r="CH473" t="str">
            <v/>
          </cell>
          <cell r="CI473" t="str">
            <v/>
          </cell>
          <cell r="CJ473" t="str">
            <v/>
          </cell>
          <cell r="CK473" t="str">
            <v/>
          </cell>
          <cell r="CL473" t="str">
            <v/>
          </cell>
          <cell r="CM473" t="str">
            <v/>
          </cell>
          <cell r="CN473" t="str">
            <v/>
          </cell>
          <cell r="CO473" t="str">
            <v/>
          </cell>
          <cell r="CP473" t="str">
            <v/>
          </cell>
          <cell r="CQ473" t="str">
            <v/>
          </cell>
          <cell r="CR473" t="str">
            <v/>
          </cell>
          <cell r="CS473" t="str">
            <v>Nota 1: Este solo es un Análisis de Precios Unitario de referencia. De ser necesario, se debe ajustar a las particularidades de cada proyecto.
Nota 2: Cuando se trate de Análisis de precios unitarios correspondientes a ítems de la propuesta económica apro</v>
          </cell>
          <cell r="CT473" t="str">
            <v>C</v>
          </cell>
        </row>
        <row r="474">
          <cell r="C474" t="str">
            <v>850,13</v>
          </cell>
          <cell r="D474" t="str">
            <v>m2</v>
          </cell>
          <cell r="E474" t="str">
            <v xml:space="preserve">PROTECCIÓN VEGETAL CON HIDROSIEMBRA CONTROLADA PARA PENDIENTES MAYORES DE 60°
(Incluye mezcla y proyección a presión de hidromulch, semillas, fertilizante, tierra orgánica y adhesivo sobre taludes con pendiente &gt; 60°, mediante hidrosiembradora. Contempla </v>
          </cell>
          <cell r="F474" t="str">
            <v>HERMENINV</v>
          </cell>
          <cell r="G474">
            <v>0.1</v>
          </cell>
          <cell r="H474" t="str">
            <v>C0010541</v>
          </cell>
          <cell r="I474">
            <v>8.0000000000000002E-3</v>
          </cell>
          <cell r="J474" t="str">
            <v>C0010120</v>
          </cell>
          <cell r="K474">
            <v>8.0000000000000002E-3</v>
          </cell>
          <cell r="L474" t="str">
            <v/>
          </cell>
          <cell r="M474" t="str">
            <v/>
          </cell>
          <cell r="N474" t="str">
            <v/>
          </cell>
          <cell r="O474" t="str">
            <v/>
          </cell>
          <cell r="P474" t="str">
            <v/>
          </cell>
          <cell r="Q474" t="str">
            <v/>
          </cell>
          <cell r="R474" t="str">
            <v/>
          </cell>
          <cell r="S474" t="str">
            <v/>
          </cell>
          <cell r="T474" t="str">
            <v/>
          </cell>
          <cell r="U474" t="str">
            <v/>
          </cell>
          <cell r="V474" t="str">
            <v/>
          </cell>
          <cell r="W474" t="str">
            <v/>
          </cell>
          <cell r="X474" t="str">
            <v/>
          </cell>
          <cell r="Y474" t="str">
            <v/>
          </cell>
          <cell r="Z474" t="str">
            <v/>
          </cell>
          <cell r="AA474" t="str">
            <v/>
          </cell>
          <cell r="AB474" t="str">
            <v/>
          </cell>
          <cell r="AC474" t="str">
            <v/>
          </cell>
          <cell r="AD474" t="str">
            <v/>
          </cell>
          <cell r="AE474" t="str">
            <v/>
          </cell>
          <cell r="AF474" t="str">
            <v/>
          </cell>
          <cell r="AG474" t="str">
            <v/>
          </cell>
          <cell r="AH474" t="str">
            <v>B0033279</v>
          </cell>
          <cell r="AI474">
            <v>1</v>
          </cell>
          <cell r="AJ474" t="str">
            <v>B0033056</v>
          </cell>
          <cell r="AK474">
            <v>0.15</v>
          </cell>
          <cell r="AL474" t="str">
            <v>B0033258</v>
          </cell>
          <cell r="AM474">
            <v>0.4</v>
          </cell>
          <cell r="AN474" t="str">
            <v>B0063200</v>
          </cell>
          <cell r="AO474">
            <v>35</v>
          </cell>
          <cell r="AP474" t="str">
            <v>B0014910</v>
          </cell>
          <cell r="AQ474">
            <v>0.1</v>
          </cell>
          <cell r="AR474" t="str">
            <v/>
          </cell>
          <cell r="AS474" t="str">
            <v/>
          </cell>
          <cell r="AT474" t="str">
            <v/>
          </cell>
          <cell r="AU474" t="str">
            <v/>
          </cell>
          <cell r="AV474" t="str">
            <v/>
          </cell>
          <cell r="AW474" t="str">
            <v/>
          </cell>
          <cell r="AX474" t="str">
            <v/>
          </cell>
          <cell r="AY474" t="str">
            <v/>
          </cell>
          <cell r="AZ474" t="str">
            <v/>
          </cell>
          <cell r="BA474" t="str">
            <v/>
          </cell>
          <cell r="BB474" t="str">
            <v/>
          </cell>
          <cell r="BC474" t="str">
            <v/>
          </cell>
          <cell r="BD474" t="str">
            <v/>
          </cell>
          <cell r="BE474" t="str">
            <v/>
          </cell>
          <cell r="BF474" t="str">
            <v/>
          </cell>
          <cell r="BG474" t="str">
            <v/>
          </cell>
          <cell r="BH474" t="str">
            <v/>
          </cell>
          <cell r="BI474" t="str">
            <v/>
          </cell>
          <cell r="BJ474" t="str">
            <v/>
          </cell>
          <cell r="BK474" t="str">
            <v/>
          </cell>
          <cell r="BL474"/>
          <cell r="BM474"/>
          <cell r="BN474" t="str">
            <v/>
          </cell>
          <cell r="BO474" t="str">
            <v/>
          </cell>
          <cell r="BP474" t="str">
            <v/>
          </cell>
          <cell r="BQ474" t="str">
            <v/>
          </cell>
          <cell r="BR474" t="str">
            <v/>
          </cell>
          <cell r="BS474" t="str">
            <v/>
          </cell>
          <cell r="BT474" t="str">
            <v/>
          </cell>
          <cell r="BU474" t="str">
            <v/>
          </cell>
          <cell r="BV474" t="str">
            <v/>
          </cell>
          <cell r="BW474" t="str">
            <v/>
          </cell>
          <cell r="BX474" t="str">
            <v>A0030030</v>
          </cell>
          <cell r="BY474">
            <v>1000</v>
          </cell>
          <cell r="BZ474" t="str">
            <v>A0040010</v>
          </cell>
          <cell r="CA474">
            <v>1000</v>
          </cell>
          <cell r="CB474" t="str">
            <v/>
          </cell>
          <cell r="CC474" t="str">
            <v/>
          </cell>
          <cell r="CD474" t="str">
            <v/>
          </cell>
          <cell r="CE474" t="str">
            <v/>
          </cell>
          <cell r="CF474" t="str">
            <v/>
          </cell>
          <cell r="CG474" t="str">
            <v/>
          </cell>
          <cell r="CH474" t="str">
            <v/>
          </cell>
          <cell r="CI474" t="str">
            <v/>
          </cell>
          <cell r="CJ474" t="str">
            <v/>
          </cell>
          <cell r="CK474" t="str">
            <v/>
          </cell>
          <cell r="CL474" t="str">
            <v/>
          </cell>
          <cell r="CM474" t="str">
            <v/>
          </cell>
          <cell r="CN474" t="str">
            <v/>
          </cell>
          <cell r="CO474" t="str">
            <v/>
          </cell>
          <cell r="CP474" t="str">
            <v/>
          </cell>
          <cell r="CQ474" t="str">
            <v/>
          </cell>
          <cell r="CR474" t="str">
            <v/>
          </cell>
          <cell r="CS474" t="str">
            <v>Nota 1: Este solo es un Análisis de Precios Unitario de referencia. De ser necesario, se debe ajustar a las particularidades de cada proyecto.
Nota 2: Cuando se trate de Análisis de precios unitarios correspondientes a ítems de la propuesta económica apro</v>
          </cell>
          <cell r="CT474" t="str">
            <v>B</v>
          </cell>
        </row>
        <row r="475">
          <cell r="C475" t="str">
            <v>850,14</v>
          </cell>
          <cell r="D475" t="str">
            <v>m2</v>
          </cell>
          <cell r="E475" t="str">
            <v>PROTECCIÓN VEGETAL CON HIDROSIEMBRA CONTROLADA PARA PENDIENTES MENORES DE 60°
(Incluye mezcla y proyección de hidromulch, semillas, fertilizante, agua y adhesivo mediante hidrosiembradora, sobre taludes con pendiente ≤ 60°. Considera protección inicial mi</v>
          </cell>
          <cell r="F475" t="str">
            <v>HERMENINV</v>
          </cell>
          <cell r="G475">
            <v>0.1</v>
          </cell>
          <cell r="H475" t="str">
            <v>C0010541</v>
          </cell>
          <cell r="I475">
            <v>4.0000000000000001E-3</v>
          </cell>
          <cell r="J475" t="str">
            <v>C0010120</v>
          </cell>
          <cell r="K475">
            <v>4.0000000000000001E-3</v>
          </cell>
          <cell r="L475" t="str">
            <v/>
          </cell>
          <cell r="M475" t="str">
            <v/>
          </cell>
          <cell r="N475" t="str">
            <v/>
          </cell>
          <cell r="O475" t="str">
            <v/>
          </cell>
          <cell r="P475" t="str">
            <v/>
          </cell>
          <cell r="Q475" t="str">
            <v/>
          </cell>
          <cell r="R475" t="str">
            <v/>
          </cell>
          <cell r="S475" t="str">
            <v/>
          </cell>
          <cell r="T475" t="str">
            <v/>
          </cell>
          <cell r="U475" t="str">
            <v/>
          </cell>
          <cell r="V475" t="str">
            <v/>
          </cell>
          <cell r="W475" t="str">
            <v/>
          </cell>
          <cell r="X475" t="str">
            <v/>
          </cell>
          <cell r="Y475" t="str">
            <v/>
          </cell>
          <cell r="Z475" t="str">
            <v/>
          </cell>
          <cell r="AA475" t="str">
            <v/>
          </cell>
          <cell r="AB475" t="str">
            <v/>
          </cell>
          <cell r="AC475" t="str">
            <v/>
          </cell>
          <cell r="AD475" t="str">
            <v/>
          </cell>
          <cell r="AE475" t="str">
            <v/>
          </cell>
          <cell r="AF475" t="str">
            <v/>
          </cell>
          <cell r="AG475" t="str">
            <v/>
          </cell>
          <cell r="AH475" t="str">
            <v>B0033279</v>
          </cell>
          <cell r="AI475">
            <v>1</v>
          </cell>
          <cell r="AJ475" t="str">
            <v>B0033056</v>
          </cell>
          <cell r="AK475">
            <v>0.15</v>
          </cell>
          <cell r="AL475" t="str">
            <v>B0033258</v>
          </cell>
          <cell r="AM475">
            <v>0.35</v>
          </cell>
          <cell r="AN475" t="str">
            <v>B0063200</v>
          </cell>
          <cell r="AO475">
            <v>35</v>
          </cell>
          <cell r="AP475" t="str">
            <v>B0014910</v>
          </cell>
          <cell r="AQ475">
            <v>0.1</v>
          </cell>
          <cell r="AR475" t="str">
            <v/>
          </cell>
          <cell r="AS475" t="str">
            <v/>
          </cell>
          <cell r="AT475" t="str">
            <v/>
          </cell>
          <cell r="AU475" t="str">
            <v/>
          </cell>
          <cell r="AV475" t="str">
            <v/>
          </cell>
          <cell r="AW475" t="str">
            <v/>
          </cell>
          <cell r="AX475" t="str">
            <v/>
          </cell>
          <cell r="AY475" t="str">
            <v/>
          </cell>
          <cell r="AZ475" t="str">
            <v/>
          </cell>
          <cell r="BA475" t="str">
            <v/>
          </cell>
          <cell r="BB475" t="str">
            <v/>
          </cell>
          <cell r="BC475" t="str">
            <v/>
          </cell>
          <cell r="BD475" t="str">
            <v/>
          </cell>
          <cell r="BE475" t="str">
            <v/>
          </cell>
          <cell r="BF475" t="str">
            <v/>
          </cell>
          <cell r="BG475" t="str">
            <v/>
          </cell>
          <cell r="BH475" t="str">
            <v/>
          </cell>
          <cell r="BI475" t="str">
            <v/>
          </cell>
          <cell r="BJ475" t="str">
            <v/>
          </cell>
          <cell r="BK475" t="str">
            <v/>
          </cell>
          <cell r="BL475"/>
          <cell r="BM475"/>
          <cell r="BN475" t="str">
            <v/>
          </cell>
          <cell r="BO475" t="str">
            <v/>
          </cell>
          <cell r="BP475" t="str">
            <v/>
          </cell>
          <cell r="BQ475" t="str">
            <v/>
          </cell>
          <cell r="BR475" t="str">
            <v/>
          </cell>
          <cell r="BS475" t="str">
            <v/>
          </cell>
          <cell r="BT475" t="str">
            <v/>
          </cell>
          <cell r="BU475" t="str">
            <v/>
          </cell>
          <cell r="BV475" t="str">
            <v/>
          </cell>
          <cell r="BW475" t="str">
            <v/>
          </cell>
          <cell r="BX475" t="str">
            <v>A0030030</v>
          </cell>
          <cell r="BY475">
            <v>2000</v>
          </cell>
          <cell r="BZ475" t="str">
            <v>A0040010</v>
          </cell>
          <cell r="CA475">
            <v>2000</v>
          </cell>
          <cell r="CB475" t="str">
            <v/>
          </cell>
          <cell r="CC475" t="str">
            <v/>
          </cell>
          <cell r="CD475" t="str">
            <v/>
          </cell>
          <cell r="CE475" t="str">
            <v/>
          </cell>
          <cell r="CF475" t="str">
            <v/>
          </cell>
          <cell r="CG475" t="str">
            <v/>
          </cell>
          <cell r="CH475" t="str">
            <v/>
          </cell>
          <cell r="CI475" t="str">
            <v/>
          </cell>
          <cell r="CJ475" t="str">
            <v/>
          </cell>
          <cell r="CK475" t="str">
            <v/>
          </cell>
          <cell r="CL475" t="str">
            <v/>
          </cell>
          <cell r="CM475" t="str">
            <v/>
          </cell>
          <cell r="CN475" t="str">
            <v/>
          </cell>
          <cell r="CO475" t="str">
            <v/>
          </cell>
          <cell r="CP475" t="str">
            <v/>
          </cell>
          <cell r="CQ475" t="str">
            <v/>
          </cell>
          <cell r="CR475" t="str">
            <v/>
          </cell>
          <cell r="CS475" t="str">
            <v>Nota 1: Este solo es un Análisis de Precios Unitario de referencia. De ser necesario, se debe ajustar a las particularidades de cada proyecto.
Nota 2: Cuando se trate de Análisis de precios unitarios correspondientes a ítems de la propuesta económica apro</v>
          </cell>
          <cell r="CT475" t="str">
            <v>B</v>
          </cell>
        </row>
        <row r="476">
          <cell r="C476" t="str">
            <v>850,15</v>
          </cell>
          <cell r="D476" t="str">
            <v>m2</v>
          </cell>
          <cell r="E476" t="str">
            <v>MANTENIMIENTO Y RIEGOS ADICIONALES PARA PROTECCIÓN VEGETAL</v>
          </cell>
          <cell r="F476" t="str">
            <v>HERMENINV</v>
          </cell>
          <cell r="G476">
            <v>0.05</v>
          </cell>
          <cell r="H476" t="str">
            <v>C0010541</v>
          </cell>
          <cell r="I476">
            <v>2.6666666666666666E-3</v>
          </cell>
          <cell r="J476" t="str">
            <v>C0010120</v>
          </cell>
          <cell r="K476">
            <v>2.6666666666666666E-3</v>
          </cell>
          <cell r="L476" t="str">
            <v/>
          </cell>
          <cell r="M476" t="str">
            <v/>
          </cell>
          <cell r="N476" t="str">
            <v/>
          </cell>
          <cell r="O476" t="str">
            <v/>
          </cell>
          <cell r="P476" t="str">
            <v/>
          </cell>
          <cell r="Q476" t="str">
            <v/>
          </cell>
          <cell r="R476" t="str">
            <v/>
          </cell>
          <cell r="S476" t="str">
            <v/>
          </cell>
          <cell r="T476" t="str">
            <v/>
          </cell>
          <cell r="U476" t="str">
            <v/>
          </cell>
          <cell r="V476" t="str">
            <v/>
          </cell>
          <cell r="W476" t="str">
            <v/>
          </cell>
          <cell r="X476" t="str">
            <v/>
          </cell>
          <cell r="Y476" t="str">
            <v/>
          </cell>
          <cell r="Z476" t="str">
            <v/>
          </cell>
          <cell r="AA476" t="str">
            <v/>
          </cell>
          <cell r="AB476" t="str">
            <v/>
          </cell>
          <cell r="AC476" t="str">
            <v/>
          </cell>
          <cell r="AD476" t="str">
            <v/>
          </cell>
          <cell r="AE476" t="str">
            <v/>
          </cell>
          <cell r="AF476" t="str">
            <v/>
          </cell>
          <cell r="AG476" t="str">
            <v/>
          </cell>
          <cell r="AH476" t="str">
            <v>B0063200</v>
          </cell>
          <cell r="AI476">
            <v>9</v>
          </cell>
          <cell r="AJ476" t="str">
            <v>B0033073</v>
          </cell>
          <cell r="AK476">
            <v>1.05</v>
          </cell>
          <cell r="AL476" t="str">
            <v/>
          </cell>
          <cell r="AM476" t="str">
            <v/>
          </cell>
          <cell r="AN476" t="str">
            <v/>
          </cell>
          <cell r="AO476" t="str">
            <v/>
          </cell>
          <cell r="AP476" t="str">
            <v/>
          </cell>
          <cell r="AQ476" t="str">
            <v/>
          </cell>
          <cell r="AR476" t="str">
            <v/>
          </cell>
          <cell r="AS476" t="str">
            <v/>
          </cell>
          <cell r="AT476" t="str">
            <v/>
          </cell>
          <cell r="AU476" t="str">
            <v/>
          </cell>
          <cell r="AV476" t="str">
            <v/>
          </cell>
          <cell r="AW476" t="str">
            <v/>
          </cell>
          <cell r="AX476" t="str">
            <v/>
          </cell>
          <cell r="AY476" t="str">
            <v/>
          </cell>
          <cell r="AZ476" t="str">
            <v/>
          </cell>
          <cell r="BA476" t="str">
            <v/>
          </cell>
          <cell r="BB476" t="str">
            <v/>
          </cell>
          <cell r="BC476" t="str">
            <v/>
          </cell>
          <cell r="BD476" t="str">
            <v/>
          </cell>
          <cell r="BE476" t="str">
            <v/>
          </cell>
          <cell r="BF476" t="str">
            <v/>
          </cell>
          <cell r="BG476" t="str">
            <v/>
          </cell>
          <cell r="BH476" t="str">
            <v/>
          </cell>
          <cell r="BI476" t="str">
            <v/>
          </cell>
          <cell r="BJ476" t="str">
            <v/>
          </cell>
          <cell r="BK476" t="str">
            <v/>
          </cell>
          <cell r="BL476"/>
          <cell r="BM476"/>
          <cell r="BN476" t="str">
            <v/>
          </cell>
          <cell r="BO476" t="str">
            <v/>
          </cell>
          <cell r="BP476" t="str">
            <v/>
          </cell>
          <cell r="BQ476" t="str">
            <v/>
          </cell>
          <cell r="BR476" t="str">
            <v/>
          </cell>
          <cell r="BS476" t="str">
            <v/>
          </cell>
          <cell r="BT476" t="str">
            <v/>
          </cell>
          <cell r="BU476" t="str">
            <v/>
          </cell>
          <cell r="BV476" t="str">
            <v/>
          </cell>
          <cell r="BW476" t="str">
            <v/>
          </cell>
          <cell r="BX476" t="str">
            <v>A0040010</v>
          </cell>
          <cell r="BY476">
            <v>3000</v>
          </cell>
          <cell r="BZ476" t="str">
            <v>A0030040</v>
          </cell>
          <cell r="CA476">
            <v>3000</v>
          </cell>
          <cell r="CB476" t="str">
            <v/>
          </cell>
          <cell r="CC476" t="str">
            <v/>
          </cell>
          <cell r="CD476" t="str">
            <v/>
          </cell>
          <cell r="CE476" t="str">
            <v/>
          </cell>
          <cell r="CF476" t="str">
            <v/>
          </cell>
          <cell r="CG476" t="str">
            <v/>
          </cell>
          <cell r="CH476" t="str">
            <v/>
          </cell>
          <cell r="CI476" t="str">
            <v/>
          </cell>
          <cell r="CJ476" t="str">
            <v/>
          </cell>
          <cell r="CK476" t="str">
            <v/>
          </cell>
          <cell r="CL476" t="str">
            <v/>
          </cell>
          <cell r="CM476" t="str">
            <v/>
          </cell>
          <cell r="CN476" t="str">
            <v/>
          </cell>
          <cell r="CO476" t="str">
            <v/>
          </cell>
          <cell r="CP476" t="str">
            <v/>
          </cell>
          <cell r="CQ476" t="str">
            <v/>
          </cell>
          <cell r="CR476" t="str">
            <v/>
          </cell>
          <cell r="CS476" t="str">
            <v>Nota 1: Este solo es un Análisis de Precios Unitario de referencia. De ser necesario, se debe ajustar a las particularidades de cada proyecto.
Nota 2: Cuando se trate de Análisis de precios unitarios correspondientes a ítems de la propuesta económica apro</v>
          </cell>
          <cell r="CT476" t="str">
            <v>A</v>
          </cell>
        </row>
        <row r="477">
          <cell r="C477" t="str">
            <v>850,16</v>
          </cell>
          <cell r="D477" t="str">
            <v>u</v>
          </cell>
          <cell r="E477" t="str">
            <v>ANCLAJE SUPERFICIAL TIPO GUAYA HINCADOS POR PERCUSIÓN</v>
          </cell>
          <cell r="F477" t="str">
            <v>HERMENINV</v>
          </cell>
          <cell r="G477">
            <v>0.1</v>
          </cell>
          <cell r="H477" t="str">
            <v>C0010680</v>
          </cell>
          <cell r="I477">
            <v>0.25</v>
          </cell>
          <cell r="J477" t="str">
            <v>C0010100</v>
          </cell>
          <cell r="K477">
            <v>1.2500000000000001E-2</v>
          </cell>
          <cell r="L477" t="str">
            <v>C0010855</v>
          </cell>
          <cell r="M477">
            <v>0.25</v>
          </cell>
          <cell r="N477" t="str">
            <v/>
          </cell>
          <cell r="O477" t="str">
            <v/>
          </cell>
          <cell r="P477" t="str">
            <v/>
          </cell>
          <cell r="Q477" t="str">
            <v/>
          </cell>
          <cell r="R477" t="str">
            <v/>
          </cell>
          <cell r="S477" t="str">
            <v/>
          </cell>
          <cell r="T477" t="str">
            <v/>
          </cell>
          <cell r="U477" t="str">
            <v/>
          </cell>
          <cell r="V477" t="str">
            <v/>
          </cell>
          <cell r="W477" t="str">
            <v/>
          </cell>
          <cell r="X477" t="str">
            <v/>
          </cell>
          <cell r="Y477" t="str">
            <v/>
          </cell>
          <cell r="Z477" t="str">
            <v/>
          </cell>
          <cell r="AA477" t="str">
            <v/>
          </cell>
          <cell r="AB477" t="str">
            <v/>
          </cell>
          <cell r="AC477" t="str">
            <v/>
          </cell>
          <cell r="AD477" t="str">
            <v/>
          </cell>
          <cell r="AE477" t="str">
            <v/>
          </cell>
          <cell r="AF477" t="str">
            <v/>
          </cell>
          <cell r="AG477" t="str">
            <v/>
          </cell>
          <cell r="AH477" t="str">
            <v>B0033070</v>
          </cell>
          <cell r="AI477">
            <v>1.05</v>
          </cell>
          <cell r="AJ477" t="str">
            <v/>
          </cell>
          <cell r="AK477" t="str">
            <v/>
          </cell>
          <cell r="AL477" t="str">
            <v/>
          </cell>
          <cell r="AM477" t="str">
            <v/>
          </cell>
          <cell r="AN477" t="str">
            <v/>
          </cell>
          <cell r="AO477" t="str">
            <v/>
          </cell>
          <cell r="AP477" t="str">
            <v/>
          </cell>
          <cell r="AQ477" t="str">
            <v/>
          </cell>
          <cell r="AR477" t="str">
            <v/>
          </cell>
          <cell r="AS477" t="str">
            <v/>
          </cell>
          <cell r="AT477" t="str">
            <v/>
          </cell>
          <cell r="AU477" t="str">
            <v/>
          </cell>
          <cell r="AV477" t="str">
            <v/>
          </cell>
          <cell r="AW477" t="str">
            <v/>
          </cell>
          <cell r="AX477" t="str">
            <v/>
          </cell>
          <cell r="AY477" t="str">
            <v/>
          </cell>
          <cell r="AZ477" t="str">
            <v/>
          </cell>
          <cell r="BA477" t="str">
            <v/>
          </cell>
          <cell r="BB477" t="str">
            <v/>
          </cell>
          <cell r="BC477" t="str">
            <v/>
          </cell>
          <cell r="BD477" t="str">
            <v/>
          </cell>
          <cell r="BE477" t="str">
            <v/>
          </cell>
          <cell r="BF477" t="str">
            <v/>
          </cell>
          <cell r="BG477" t="str">
            <v/>
          </cell>
          <cell r="BH477" t="str">
            <v/>
          </cell>
          <cell r="BI477" t="str">
            <v/>
          </cell>
          <cell r="BJ477" t="str">
            <v/>
          </cell>
          <cell r="BK477" t="str">
            <v/>
          </cell>
          <cell r="BL477"/>
          <cell r="BM477"/>
          <cell r="BN477" t="str">
            <v/>
          </cell>
          <cell r="BO477" t="str">
            <v/>
          </cell>
          <cell r="BP477" t="str">
            <v/>
          </cell>
          <cell r="BQ477" t="str">
            <v/>
          </cell>
          <cell r="BR477" t="str">
            <v/>
          </cell>
          <cell r="BS477" t="str">
            <v/>
          </cell>
          <cell r="BT477" t="str">
            <v/>
          </cell>
          <cell r="BU477" t="str">
            <v/>
          </cell>
          <cell r="BV477" t="str">
            <v/>
          </cell>
          <cell r="BW477" t="str">
            <v/>
          </cell>
          <cell r="BX477" t="str">
            <v>A0030020</v>
          </cell>
          <cell r="BY477">
            <v>32</v>
          </cell>
          <cell r="BZ477" t="str">
            <v>A0040010</v>
          </cell>
          <cell r="CA477">
            <v>32</v>
          </cell>
          <cell r="CB477" t="str">
            <v/>
          </cell>
          <cell r="CC477" t="str">
            <v/>
          </cell>
          <cell r="CD477" t="str">
            <v/>
          </cell>
          <cell r="CE477" t="str">
            <v/>
          </cell>
          <cell r="CF477" t="str">
            <v/>
          </cell>
          <cell r="CG477" t="str">
            <v/>
          </cell>
          <cell r="CH477" t="str">
            <v/>
          </cell>
          <cell r="CI477" t="str">
            <v/>
          </cell>
          <cell r="CJ477" t="str">
            <v/>
          </cell>
          <cell r="CK477" t="str">
            <v/>
          </cell>
          <cell r="CL477" t="str">
            <v/>
          </cell>
          <cell r="CM477" t="str">
            <v/>
          </cell>
          <cell r="CN477" t="str">
            <v/>
          </cell>
          <cell r="CO477" t="str">
            <v/>
          </cell>
          <cell r="CP477" t="str">
            <v/>
          </cell>
          <cell r="CQ477" t="str">
            <v/>
          </cell>
          <cell r="CR477" t="str">
            <v/>
          </cell>
          <cell r="CS477" t="str">
            <v>Nota 1: Este solo es un Análisis de Precios Unitario de referencia. De ser necesario, se debe ajustar a las particularidades de cada proyecto.
Nota 2: Cuando se trate de Análisis de precios unitarios correspondientes a ítems de la propuesta económica apro</v>
          </cell>
          <cell r="CT477" t="str">
            <v>A</v>
          </cell>
        </row>
        <row r="478">
          <cell r="C478" t="str">
            <v>850,17</v>
          </cell>
          <cell r="D478" t="str">
            <v>m2</v>
          </cell>
          <cell r="E478" t="str">
            <v>MANTO PARA CONTROL DE EROSIÓN
(Incluye suministro, transporte e instalación de manto geosintético tipo TRM sobre superficies expuestas, con limpieza, perfilado, solape y anclaje con ganchos metálicos. Resistencia &gt; 3.5 kN/m, vida útil &gt; 20 años. Contempla</v>
          </cell>
          <cell r="F478" t="str">
            <v>HERMENINV</v>
          </cell>
          <cell r="G478">
            <v>0.1</v>
          </cell>
          <cell r="H478" t="str">
            <v/>
          </cell>
          <cell r="I478" t="str">
            <v/>
          </cell>
          <cell r="J478" t="str">
            <v/>
          </cell>
          <cell r="K478" t="str">
            <v/>
          </cell>
          <cell r="L478" t="str">
            <v/>
          </cell>
          <cell r="M478" t="str">
            <v/>
          </cell>
          <cell r="N478" t="str">
            <v/>
          </cell>
          <cell r="O478" t="str">
            <v/>
          </cell>
          <cell r="P478" t="str">
            <v/>
          </cell>
          <cell r="Q478" t="str">
            <v/>
          </cell>
          <cell r="R478" t="str">
            <v/>
          </cell>
          <cell r="S478" t="str">
            <v/>
          </cell>
          <cell r="T478" t="str">
            <v/>
          </cell>
          <cell r="U478" t="str">
            <v/>
          </cell>
          <cell r="V478" t="str">
            <v/>
          </cell>
          <cell r="W478" t="str">
            <v/>
          </cell>
          <cell r="X478" t="str">
            <v/>
          </cell>
          <cell r="Y478" t="str">
            <v/>
          </cell>
          <cell r="Z478" t="str">
            <v/>
          </cell>
          <cell r="AA478" t="str">
            <v/>
          </cell>
          <cell r="AB478" t="str">
            <v/>
          </cell>
          <cell r="AC478" t="str">
            <v/>
          </cell>
          <cell r="AD478" t="str">
            <v/>
          </cell>
          <cell r="AE478" t="str">
            <v/>
          </cell>
          <cell r="AF478" t="str">
            <v/>
          </cell>
          <cell r="AG478" t="str">
            <v/>
          </cell>
          <cell r="AH478" t="str">
            <v>B0033220</v>
          </cell>
          <cell r="AI478">
            <v>1.075</v>
          </cell>
          <cell r="AJ478" t="str">
            <v>B0033273</v>
          </cell>
          <cell r="AK478">
            <v>3</v>
          </cell>
          <cell r="AL478" t="str">
            <v>B0063200</v>
          </cell>
          <cell r="AM478">
            <v>10</v>
          </cell>
          <cell r="AN478" t="str">
            <v>B0014910</v>
          </cell>
          <cell r="AO478">
            <v>0.1</v>
          </cell>
          <cell r="AP478" t="str">
            <v/>
          </cell>
          <cell r="AQ478" t="str">
            <v/>
          </cell>
          <cell r="AR478" t="str">
            <v/>
          </cell>
          <cell r="AS478" t="str">
            <v/>
          </cell>
          <cell r="AT478" t="str">
            <v/>
          </cell>
          <cell r="AU478" t="str">
            <v/>
          </cell>
          <cell r="AV478" t="str">
            <v/>
          </cell>
          <cell r="AW478" t="str">
            <v/>
          </cell>
          <cell r="AX478" t="str">
            <v/>
          </cell>
          <cell r="AY478" t="str">
            <v/>
          </cell>
          <cell r="AZ478" t="str">
            <v/>
          </cell>
          <cell r="BA478" t="str">
            <v/>
          </cell>
          <cell r="BB478" t="str">
            <v/>
          </cell>
          <cell r="BC478" t="str">
            <v/>
          </cell>
          <cell r="BD478" t="str">
            <v/>
          </cell>
          <cell r="BE478" t="str">
            <v/>
          </cell>
          <cell r="BF478" t="str">
            <v/>
          </cell>
          <cell r="BG478" t="str">
            <v/>
          </cell>
          <cell r="BH478" t="str">
            <v/>
          </cell>
          <cell r="BI478" t="str">
            <v/>
          </cell>
          <cell r="BJ478" t="str">
            <v/>
          </cell>
          <cell r="BK478" t="str">
            <v/>
          </cell>
          <cell r="BL478"/>
          <cell r="BM478"/>
          <cell r="BN478" t="str">
            <v/>
          </cell>
          <cell r="BO478" t="str">
            <v/>
          </cell>
          <cell r="BP478" t="str">
            <v/>
          </cell>
          <cell r="BQ478" t="str">
            <v/>
          </cell>
          <cell r="BR478" t="str">
            <v/>
          </cell>
          <cell r="BS478" t="str">
            <v/>
          </cell>
          <cell r="BT478" t="str">
            <v/>
          </cell>
          <cell r="BU478" t="str">
            <v/>
          </cell>
          <cell r="BV478" t="str">
            <v/>
          </cell>
          <cell r="BW478" t="str">
            <v/>
          </cell>
          <cell r="BX478" t="str">
            <v>A0030020</v>
          </cell>
          <cell r="BY478">
            <v>50</v>
          </cell>
          <cell r="BZ478" t="str">
            <v>A0040010</v>
          </cell>
          <cell r="CA478">
            <v>50</v>
          </cell>
          <cell r="CB478" t="str">
            <v/>
          </cell>
          <cell r="CC478" t="str">
            <v/>
          </cell>
          <cell r="CD478" t="str">
            <v/>
          </cell>
          <cell r="CE478" t="str">
            <v/>
          </cell>
          <cell r="CF478" t="str">
            <v/>
          </cell>
          <cell r="CG478" t="str">
            <v/>
          </cell>
          <cell r="CH478" t="str">
            <v/>
          </cell>
          <cell r="CI478" t="str">
            <v/>
          </cell>
          <cell r="CJ478" t="str">
            <v/>
          </cell>
          <cell r="CK478" t="str">
            <v/>
          </cell>
          <cell r="CL478" t="str">
            <v/>
          </cell>
          <cell r="CM478" t="str">
            <v/>
          </cell>
          <cell r="CN478" t="str">
            <v/>
          </cell>
          <cell r="CO478" t="str">
            <v/>
          </cell>
          <cell r="CP478" t="str">
            <v/>
          </cell>
          <cell r="CQ478" t="str">
            <v/>
          </cell>
          <cell r="CR478" t="str">
            <v/>
          </cell>
          <cell r="CS478" t="str">
            <v>Nota 1: Este solo es un Análisis de Precios Unitario de referencia. De ser necesario, se debe ajustar a las particularidades de cada proyecto.
Nota 2: Cuando se trate de Análisis de precios unitarios correspondientes a ítems de la propuesta económica apro</v>
          </cell>
          <cell r="CT478" t="str">
            <v>C</v>
          </cell>
        </row>
        <row r="479">
          <cell r="C479" t="str">
            <v>850,17</v>
          </cell>
          <cell r="D479" t="str">
            <v>m2</v>
          </cell>
          <cell r="E479" t="str">
            <v>MANTO PARA CONTROL DE EROSIÓN
(Incluye suministro, transporte e instalación de manto geosintético tipo TRM sobre superficies expuestas, con limpieza, perfilado, solape y anclaje con ganchos metálicos. Resistencia &gt; 3.5 kN/m, vida útil &gt; 20 años. Contempla</v>
          </cell>
          <cell r="F479" t="str">
            <v>HERMENINV</v>
          </cell>
          <cell r="G479">
            <v>0.1</v>
          </cell>
          <cell r="H479" t="str">
            <v/>
          </cell>
          <cell r="I479" t="str">
            <v/>
          </cell>
          <cell r="J479" t="str">
            <v/>
          </cell>
          <cell r="K479" t="str">
            <v/>
          </cell>
          <cell r="L479" t="str">
            <v/>
          </cell>
          <cell r="M479" t="str">
            <v/>
          </cell>
          <cell r="N479" t="str">
            <v/>
          </cell>
          <cell r="O479" t="str">
            <v/>
          </cell>
          <cell r="P479" t="str">
            <v/>
          </cell>
          <cell r="Q479" t="str">
            <v/>
          </cell>
          <cell r="R479" t="str">
            <v/>
          </cell>
          <cell r="S479" t="str">
            <v/>
          </cell>
          <cell r="T479" t="str">
            <v/>
          </cell>
          <cell r="U479" t="str">
            <v/>
          </cell>
          <cell r="V479" t="str">
            <v/>
          </cell>
          <cell r="W479" t="str">
            <v/>
          </cell>
          <cell r="X479" t="str">
            <v/>
          </cell>
          <cell r="Y479" t="str">
            <v/>
          </cell>
          <cell r="Z479" t="str">
            <v/>
          </cell>
          <cell r="AA479" t="str">
            <v/>
          </cell>
          <cell r="AB479" t="str">
            <v/>
          </cell>
          <cell r="AC479" t="str">
            <v/>
          </cell>
          <cell r="AD479" t="str">
            <v/>
          </cell>
          <cell r="AE479" t="str">
            <v/>
          </cell>
          <cell r="AF479" t="str">
            <v/>
          </cell>
          <cell r="AG479" t="str">
            <v/>
          </cell>
          <cell r="AH479" t="str">
            <v>B0033220</v>
          </cell>
          <cell r="AI479">
            <v>1.075</v>
          </cell>
          <cell r="AJ479" t="str">
            <v>B0033100</v>
          </cell>
          <cell r="AK479">
            <v>4</v>
          </cell>
          <cell r="AL479" t="str">
            <v/>
          </cell>
          <cell r="AM479" t="str">
            <v/>
          </cell>
          <cell r="AN479" t="str">
            <v/>
          </cell>
          <cell r="AO479" t="str">
            <v/>
          </cell>
          <cell r="AP479" t="str">
            <v/>
          </cell>
          <cell r="AQ479" t="str">
            <v/>
          </cell>
          <cell r="AR479" t="str">
            <v/>
          </cell>
          <cell r="AS479" t="str">
            <v/>
          </cell>
          <cell r="AT479" t="str">
            <v/>
          </cell>
          <cell r="AU479" t="str">
            <v/>
          </cell>
          <cell r="AV479" t="str">
            <v/>
          </cell>
          <cell r="AW479" t="str">
            <v/>
          </cell>
          <cell r="AX479" t="str">
            <v/>
          </cell>
          <cell r="AY479" t="str">
            <v/>
          </cell>
          <cell r="AZ479" t="str">
            <v/>
          </cell>
          <cell r="BA479" t="str">
            <v/>
          </cell>
          <cell r="BB479" t="str">
            <v/>
          </cell>
          <cell r="BC479" t="str">
            <v/>
          </cell>
          <cell r="BD479" t="str">
            <v/>
          </cell>
          <cell r="BE479" t="str">
            <v/>
          </cell>
          <cell r="BF479" t="str">
            <v/>
          </cell>
          <cell r="BG479" t="str">
            <v/>
          </cell>
          <cell r="BH479" t="str">
            <v/>
          </cell>
          <cell r="BI479" t="str">
            <v/>
          </cell>
          <cell r="BJ479" t="str">
            <v/>
          </cell>
          <cell r="BK479" t="str">
            <v/>
          </cell>
          <cell r="BL479"/>
          <cell r="BM479"/>
          <cell r="BN479" t="str">
            <v/>
          </cell>
          <cell r="BO479" t="str">
            <v/>
          </cell>
          <cell r="BP479" t="str">
            <v/>
          </cell>
          <cell r="BQ479" t="str">
            <v/>
          </cell>
          <cell r="BR479" t="str">
            <v/>
          </cell>
          <cell r="BS479" t="str">
            <v/>
          </cell>
          <cell r="BT479" t="str">
            <v/>
          </cell>
          <cell r="BU479" t="str">
            <v/>
          </cell>
          <cell r="BV479" t="str">
            <v/>
          </cell>
          <cell r="BW479" t="str">
            <v/>
          </cell>
          <cell r="BX479" t="str">
            <v>A0030020</v>
          </cell>
          <cell r="BY479">
            <v>50</v>
          </cell>
          <cell r="BZ479" t="str">
            <v>A0040010</v>
          </cell>
          <cell r="CA479">
            <v>50</v>
          </cell>
          <cell r="CB479" t="str">
            <v/>
          </cell>
          <cell r="CC479" t="str">
            <v/>
          </cell>
          <cell r="CD479" t="str">
            <v/>
          </cell>
          <cell r="CE479" t="str">
            <v/>
          </cell>
          <cell r="CF479" t="str">
            <v/>
          </cell>
          <cell r="CG479" t="str">
            <v/>
          </cell>
          <cell r="CH479" t="str">
            <v/>
          </cell>
          <cell r="CI479" t="str">
            <v/>
          </cell>
          <cell r="CJ479" t="str">
            <v/>
          </cell>
          <cell r="CK479" t="str">
            <v/>
          </cell>
          <cell r="CL479" t="str">
            <v/>
          </cell>
          <cell r="CM479" t="str">
            <v/>
          </cell>
          <cell r="CN479" t="str">
            <v/>
          </cell>
          <cell r="CO479" t="str">
            <v/>
          </cell>
          <cell r="CP479" t="str">
            <v/>
          </cell>
          <cell r="CQ479" t="str">
            <v/>
          </cell>
          <cell r="CR479" t="str">
            <v/>
          </cell>
          <cell r="CS479" t="str">
            <v>Nota 1: Este solo es un Análisis de Precios Unitario de referencia. De ser necesario, se debe ajustar a las particularidades de cada proyecto.
Nota 2: Cuando se trate de Análisis de precios unitarios correspondientes a ítems de la propuesta económica apro</v>
          </cell>
          <cell r="CT479" t="str">
            <v>C</v>
          </cell>
        </row>
        <row r="480">
          <cell r="C480" t="str">
            <v>850,18</v>
          </cell>
          <cell r="D480" t="str">
            <v>m2</v>
          </cell>
          <cell r="E480" t="str">
            <v>GEOTEXTIL NO TEJIDO
(Incluye suministro e instalación de geotextil no tejido de 470 N para control de erosión. Contempla preparación del terreno, solape ≥ 30 cm, costura o anclaje superficial. No incluye filtros ni relleno superior.)</v>
          </cell>
          <cell r="F480" t="str">
            <v>HERMENINV</v>
          </cell>
          <cell r="G480">
            <v>0.1</v>
          </cell>
          <cell r="H480" t="str">
            <v/>
          </cell>
          <cell r="I480" t="str">
            <v/>
          </cell>
          <cell r="J480" t="str">
            <v/>
          </cell>
          <cell r="K480" t="str">
            <v/>
          </cell>
          <cell r="L480" t="str">
            <v/>
          </cell>
          <cell r="M480" t="str">
            <v/>
          </cell>
          <cell r="N480" t="str">
            <v/>
          </cell>
          <cell r="O480" t="str">
            <v/>
          </cell>
          <cell r="P480" t="str">
            <v/>
          </cell>
          <cell r="Q480" t="str">
            <v/>
          </cell>
          <cell r="R480" t="str">
            <v/>
          </cell>
          <cell r="S480" t="str">
            <v/>
          </cell>
          <cell r="T480" t="str">
            <v/>
          </cell>
          <cell r="U480" t="str">
            <v/>
          </cell>
          <cell r="V480" t="str">
            <v/>
          </cell>
          <cell r="W480" t="str">
            <v/>
          </cell>
          <cell r="X480" t="str">
            <v/>
          </cell>
          <cell r="Y480" t="str">
            <v/>
          </cell>
          <cell r="Z480" t="str">
            <v/>
          </cell>
          <cell r="AA480" t="str">
            <v/>
          </cell>
          <cell r="AB480" t="str">
            <v/>
          </cell>
          <cell r="AC480" t="str">
            <v/>
          </cell>
          <cell r="AD480" t="str">
            <v/>
          </cell>
          <cell r="AE480" t="str">
            <v/>
          </cell>
          <cell r="AF480" t="str">
            <v/>
          </cell>
          <cell r="AG480" t="str">
            <v/>
          </cell>
          <cell r="AH480" t="str">
            <v>B0033219</v>
          </cell>
          <cell r="AI480">
            <v>1.07</v>
          </cell>
          <cell r="AJ480" t="str">
            <v>B0010030</v>
          </cell>
          <cell r="AK480">
            <v>1</v>
          </cell>
          <cell r="AL480" t="str">
            <v/>
          </cell>
          <cell r="AM480" t="str">
            <v/>
          </cell>
          <cell r="AN480" t="str">
            <v/>
          </cell>
          <cell r="AO480" t="str">
            <v/>
          </cell>
          <cell r="AP480" t="str">
            <v/>
          </cell>
          <cell r="AQ480" t="str">
            <v/>
          </cell>
          <cell r="AR480" t="str">
            <v/>
          </cell>
          <cell r="AS480" t="str">
            <v/>
          </cell>
          <cell r="AT480" t="str">
            <v/>
          </cell>
          <cell r="AU480" t="str">
            <v/>
          </cell>
          <cell r="AV480" t="str">
            <v/>
          </cell>
          <cell r="AW480" t="str">
            <v/>
          </cell>
          <cell r="AX480" t="str">
            <v/>
          </cell>
          <cell r="AY480" t="str">
            <v/>
          </cell>
          <cell r="AZ480" t="str">
            <v/>
          </cell>
          <cell r="BA480" t="str">
            <v/>
          </cell>
          <cell r="BB480" t="str">
            <v/>
          </cell>
          <cell r="BC480" t="str">
            <v/>
          </cell>
          <cell r="BD480" t="str">
            <v/>
          </cell>
          <cell r="BE480" t="str">
            <v/>
          </cell>
          <cell r="BF480" t="str">
            <v/>
          </cell>
          <cell r="BG480" t="str">
            <v/>
          </cell>
          <cell r="BH480" t="str">
            <v/>
          </cell>
          <cell r="BI480" t="str">
            <v/>
          </cell>
          <cell r="BJ480" t="str">
            <v/>
          </cell>
          <cell r="BK480" t="str">
            <v/>
          </cell>
          <cell r="BL480"/>
          <cell r="BM480"/>
          <cell r="BN480" t="str">
            <v/>
          </cell>
          <cell r="BO480" t="str">
            <v/>
          </cell>
          <cell r="BP480" t="str">
            <v/>
          </cell>
          <cell r="BQ480" t="str">
            <v/>
          </cell>
          <cell r="BR480" t="str">
            <v/>
          </cell>
          <cell r="BS480" t="str">
            <v/>
          </cell>
          <cell r="BT480" t="str">
            <v/>
          </cell>
          <cell r="BU480" t="str">
            <v/>
          </cell>
          <cell r="BV480" t="str">
            <v/>
          </cell>
          <cell r="BW480" t="str">
            <v/>
          </cell>
          <cell r="BX480" t="str">
            <v>A0030020</v>
          </cell>
          <cell r="BY480">
            <v>200</v>
          </cell>
          <cell r="BZ480" t="str">
            <v>A0040010</v>
          </cell>
          <cell r="CA480">
            <v>200</v>
          </cell>
          <cell r="CB480" t="str">
            <v/>
          </cell>
          <cell r="CC480" t="str">
            <v/>
          </cell>
          <cell r="CD480" t="str">
            <v/>
          </cell>
          <cell r="CE480" t="str">
            <v/>
          </cell>
          <cell r="CF480" t="str">
            <v/>
          </cell>
          <cell r="CG480" t="str">
            <v/>
          </cell>
          <cell r="CH480" t="str">
            <v/>
          </cell>
          <cell r="CI480" t="str">
            <v/>
          </cell>
          <cell r="CJ480" t="str">
            <v/>
          </cell>
          <cell r="CK480" t="str">
            <v/>
          </cell>
          <cell r="CL480" t="str">
            <v/>
          </cell>
          <cell r="CM480" t="str">
            <v/>
          </cell>
          <cell r="CN480" t="str">
            <v/>
          </cell>
          <cell r="CO480" t="str">
            <v/>
          </cell>
          <cell r="CP480" t="str">
            <v/>
          </cell>
          <cell r="CQ480" t="str">
            <v/>
          </cell>
          <cell r="CR480" t="str">
            <v/>
          </cell>
          <cell r="CS480" t="str">
            <v>Nota 1: Este solo es un Análisis de Precios Unitario de referencia. De ser necesario, se debe ajustar a las particularidades de cada proyecto.
Nota 2: Cuando se trate de Análisis de precios unitarios correspondientes a ítems de la propuesta económica apro</v>
          </cell>
          <cell r="CT480" t="str">
            <v>C</v>
          </cell>
        </row>
        <row r="481">
          <cell r="C481" t="str">
            <v>850,19</v>
          </cell>
          <cell r="D481" t="str">
            <v>m2</v>
          </cell>
          <cell r="E481" t="str">
            <v>MALLA METÁLICA
(Analisis aplicado para control de erosion, contempla el suministro de malla metálica de acero de alta resistencia, galvanizada. La malla debe adaptarse al terreno, generando un sistema pasivo de sostenimiento para control superficial)</v>
          </cell>
          <cell r="F481" t="str">
            <v>HERMENINV</v>
          </cell>
          <cell r="G481">
            <v>0.1</v>
          </cell>
          <cell r="H481" t="str">
            <v/>
          </cell>
          <cell r="I481" t="str">
            <v/>
          </cell>
          <cell r="J481" t="str">
            <v/>
          </cell>
          <cell r="K481" t="str">
            <v/>
          </cell>
          <cell r="L481" t="str">
            <v/>
          </cell>
          <cell r="M481" t="str">
            <v/>
          </cell>
          <cell r="N481" t="str">
            <v/>
          </cell>
          <cell r="O481" t="str">
            <v/>
          </cell>
          <cell r="P481" t="str">
            <v/>
          </cell>
          <cell r="Q481" t="str">
            <v/>
          </cell>
          <cell r="R481" t="str">
            <v/>
          </cell>
          <cell r="S481" t="str">
            <v/>
          </cell>
          <cell r="T481" t="str">
            <v/>
          </cell>
          <cell r="U481" t="str">
            <v/>
          </cell>
          <cell r="V481" t="str">
            <v/>
          </cell>
          <cell r="W481" t="str">
            <v/>
          </cell>
          <cell r="X481" t="str">
            <v/>
          </cell>
          <cell r="Y481" t="str">
            <v/>
          </cell>
          <cell r="Z481" t="str">
            <v/>
          </cell>
          <cell r="AA481" t="str">
            <v/>
          </cell>
          <cell r="AB481" t="str">
            <v/>
          </cell>
          <cell r="AC481" t="str">
            <v/>
          </cell>
          <cell r="AD481" t="str">
            <v/>
          </cell>
          <cell r="AE481" t="str">
            <v/>
          </cell>
          <cell r="AF481" t="str">
            <v/>
          </cell>
          <cell r="AG481" t="str">
            <v/>
          </cell>
          <cell r="AH481" t="str">
            <v>B0033221</v>
          </cell>
          <cell r="AI481">
            <v>1.05</v>
          </cell>
          <cell r="AJ481" t="str">
            <v/>
          </cell>
          <cell r="AK481" t="str">
            <v/>
          </cell>
          <cell r="AL481" t="str">
            <v/>
          </cell>
          <cell r="AM481" t="str">
            <v/>
          </cell>
          <cell r="AN481" t="str">
            <v/>
          </cell>
          <cell r="AO481" t="str">
            <v/>
          </cell>
          <cell r="AP481" t="str">
            <v/>
          </cell>
          <cell r="AQ481" t="str">
            <v/>
          </cell>
          <cell r="AR481" t="str">
            <v/>
          </cell>
          <cell r="AS481" t="str">
            <v/>
          </cell>
          <cell r="AT481" t="str">
            <v/>
          </cell>
          <cell r="AU481" t="str">
            <v/>
          </cell>
          <cell r="AV481" t="str">
            <v/>
          </cell>
          <cell r="AW481" t="str">
            <v/>
          </cell>
          <cell r="AX481" t="str">
            <v/>
          </cell>
          <cell r="AY481" t="str">
            <v/>
          </cell>
          <cell r="AZ481" t="str">
            <v/>
          </cell>
          <cell r="BA481" t="str">
            <v/>
          </cell>
          <cell r="BB481" t="str">
            <v/>
          </cell>
          <cell r="BC481" t="str">
            <v/>
          </cell>
          <cell r="BD481" t="str">
            <v/>
          </cell>
          <cell r="BE481" t="str">
            <v/>
          </cell>
          <cell r="BF481" t="str">
            <v/>
          </cell>
          <cell r="BG481" t="str">
            <v/>
          </cell>
          <cell r="BH481" t="str">
            <v/>
          </cell>
          <cell r="BI481" t="str">
            <v/>
          </cell>
          <cell r="BJ481" t="str">
            <v/>
          </cell>
          <cell r="BK481" t="str">
            <v/>
          </cell>
          <cell r="BL481"/>
          <cell r="BM481"/>
          <cell r="BN481" t="str">
            <v/>
          </cell>
          <cell r="BO481" t="str">
            <v/>
          </cell>
          <cell r="BP481" t="str">
            <v/>
          </cell>
          <cell r="BQ481" t="str">
            <v/>
          </cell>
          <cell r="BR481" t="str">
            <v/>
          </cell>
          <cell r="BS481" t="str">
            <v/>
          </cell>
          <cell r="BT481" t="str">
            <v/>
          </cell>
          <cell r="BU481" t="str">
            <v/>
          </cell>
          <cell r="BV481" t="str">
            <v/>
          </cell>
          <cell r="BW481" t="str">
            <v/>
          </cell>
          <cell r="BX481" t="str">
            <v>A0030020</v>
          </cell>
          <cell r="BY481">
            <v>25</v>
          </cell>
          <cell r="BZ481" t="str">
            <v>A0040010</v>
          </cell>
          <cell r="CA481">
            <v>25</v>
          </cell>
          <cell r="CB481" t="str">
            <v/>
          </cell>
          <cell r="CC481" t="str">
            <v/>
          </cell>
          <cell r="CD481" t="str">
            <v/>
          </cell>
          <cell r="CE481" t="str">
            <v/>
          </cell>
          <cell r="CF481" t="str">
            <v/>
          </cell>
          <cell r="CG481" t="str">
            <v/>
          </cell>
          <cell r="CH481" t="str">
            <v/>
          </cell>
          <cell r="CI481" t="str">
            <v/>
          </cell>
          <cell r="CJ481" t="str">
            <v/>
          </cell>
          <cell r="CK481" t="str">
            <v/>
          </cell>
          <cell r="CL481" t="str">
            <v/>
          </cell>
          <cell r="CM481" t="str">
            <v/>
          </cell>
          <cell r="CN481" t="str">
            <v/>
          </cell>
          <cell r="CO481" t="str">
            <v/>
          </cell>
          <cell r="CP481" t="str">
            <v/>
          </cell>
          <cell r="CQ481" t="str">
            <v/>
          </cell>
          <cell r="CR481" t="str">
            <v/>
          </cell>
          <cell r="CS481" t="str">
            <v>Nota 1: Este solo es un Análisis de Precios Unitario de referencia. De ser necesario, se debe ajustar a las particularidades de cada proyecto.
Nota 2: Cuando se trate de Análisis de precios unitarios correspondientes a ítems de la propuesta económica apro</v>
          </cell>
          <cell r="CT481" t="str">
            <v>C</v>
          </cell>
        </row>
        <row r="482">
          <cell r="C482" t="str">
            <v>850,2</v>
          </cell>
          <cell r="D482" t="str">
            <v>m</v>
          </cell>
          <cell r="E482" t="str">
            <v>SUMINISTRO E INSTALACIÓN DE  BIOBARRERAS DE AMORTIGUAMIENTO FILTER  DRENCH O SIMILAR CON FINES  DE CONTROL DE EROSIÓN,  SEDIMENTACIÓN, FILTRADO DEL  FLUJO DE ESCORRENTÍA Y REMEDIACIÓN</v>
          </cell>
          <cell r="F482" t="str">
            <v>HERMENINV</v>
          </cell>
          <cell r="G482">
            <v>0.1</v>
          </cell>
          <cell r="H482" t="str">
            <v>C0011076</v>
          </cell>
          <cell r="I482">
            <v>0.16</v>
          </cell>
          <cell r="J482" t="str">
            <v>C0010680</v>
          </cell>
          <cell r="K482">
            <v>0.16</v>
          </cell>
          <cell r="L482" t="str">
            <v>C0010100</v>
          </cell>
          <cell r="M482">
            <v>0.16</v>
          </cell>
          <cell r="N482" t="str">
            <v>C0010314</v>
          </cell>
          <cell r="O482">
            <v>0.16</v>
          </cell>
          <cell r="P482" t="str">
            <v/>
          </cell>
          <cell r="Q482" t="str">
            <v/>
          </cell>
          <cell r="R482" t="str">
            <v/>
          </cell>
          <cell r="S482" t="str">
            <v/>
          </cell>
          <cell r="T482" t="str">
            <v/>
          </cell>
          <cell r="U482" t="str">
            <v/>
          </cell>
          <cell r="V482" t="str">
            <v/>
          </cell>
          <cell r="W482" t="str">
            <v/>
          </cell>
          <cell r="X482" t="str">
            <v/>
          </cell>
          <cell r="Y482" t="str">
            <v/>
          </cell>
          <cell r="Z482" t="str">
            <v/>
          </cell>
          <cell r="AA482" t="str">
            <v/>
          </cell>
          <cell r="AB482" t="str">
            <v/>
          </cell>
          <cell r="AC482" t="str">
            <v/>
          </cell>
          <cell r="AD482" t="str">
            <v/>
          </cell>
          <cell r="AE482" t="str">
            <v/>
          </cell>
          <cell r="AF482" t="str">
            <v/>
          </cell>
          <cell r="AG482" t="str">
            <v/>
          </cell>
          <cell r="AH482" t="str">
            <v>B0014650</v>
          </cell>
          <cell r="AI482">
            <v>3.3</v>
          </cell>
          <cell r="AJ482" t="str">
            <v>B0015071</v>
          </cell>
          <cell r="AK482">
            <v>1</v>
          </cell>
          <cell r="AL482" t="str">
            <v>B0014180</v>
          </cell>
          <cell r="AM482">
            <v>0.5</v>
          </cell>
          <cell r="AN482" t="str">
            <v>B0033064</v>
          </cell>
          <cell r="AO482">
            <v>0.1</v>
          </cell>
          <cell r="AP482" t="str">
            <v>B0033059</v>
          </cell>
          <cell r="AQ482">
            <v>3</v>
          </cell>
          <cell r="AR482" t="str">
            <v>B0033066</v>
          </cell>
          <cell r="AS482">
            <v>2.4</v>
          </cell>
          <cell r="AT482" t="str">
            <v>B0063200</v>
          </cell>
          <cell r="AU482">
            <v>4</v>
          </cell>
          <cell r="AV482" t="str">
            <v>B0015130</v>
          </cell>
          <cell r="AW482">
            <v>5.5E-2</v>
          </cell>
          <cell r="AX482" t="str">
            <v>B0033062</v>
          </cell>
          <cell r="AY482">
            <v>5.5</v>
          </cell>
          <cell r="AZ482" t="str">
            <v/>
          </cell>
          <cell r="BA482" t="str">
            <v/>
          </cell>
          <cell r="BB482" t="str">
            <v/>
          </cell>
          <cell r="BC482" t="str">
            <v/>
          </cell>
          <cell r="BD482" t="str">
            <v/>
          </cell>
          <cell r="BE482" t="str">
            <v/>
          </cell>
          <cell r="BF482" t="str">
            <v/>
          </cell>
          <cell r="BG482" t="str">
            <v/>
          </cell>
          <cell r="BH482" t="str">
            <v/>
          </cell>
          <cell r="BI482" t="str">
            <v/>
          </cell>
          <cell r="BJ482" t="str">
            <v/>
          </cell>
          <cell r="BK482" t="str">
            <v/>
          </cell>
          <cell r="BL482"/>
          <cell r="BM482"/>
          <cell r="BN482" t="str">
            <v/>
          </cell>
          <cell r="BO482" t="str">
            <v/>
          </cell>
          <cell r="BP482" t="str">
            <v/>
          </cell>
          <cell r="BQ482" t="str">
            <v/>
          </cell>
          <cell r="BR482" t="str">
            <v/>
          </cell>
          <cell r="BS482" t="str">
            <v/>
          </cell>
          <cell r="BT482" t="str">
            <v/>
          </cell>
          <cell r="BU482" t="str">
            <v/>
          </cell>
          <cell r="BV482" t="str">
            <v/>
          </cell>
          <cell r="BW482" t="str">
            <v/>
          </cell>
          <cell r="BX482" t="str">
            <v>A0030020</v>
          </cell>
          <cell r="BY482">
            <v>50</v>
          </cell>
          <cell r="BZ482" t="str">
            <v>A0040010</v>
          </cell>
          <cell r="CA482">
            <v>50</v>
          </cell>
          <cell r="CB482" t="str">
            <v/>
          </cell>
          <cell r="CC482" t="str">
            <v/>
          </cell>
          <cell r="CD482" t="str">
            <v/>
          </cell>
          <cell r="CE482" t="str">
            <v/>
          </cell>
          <cell r="CF482" t="str">
            <v/>
          </cell>
          <cell r="CG482" t="str">
            <v/>
          </cell>
          <cell r="CH482" t="str">
            <v/>
          </cell>
          <cell r="CI482" t="str">
            <v/>
          </cell>
          <cell r="CJ482" t="str">
            <v/>
          </cell>
          <cell r="CK482" t="str">
            <v/>
          </cell>
          <cell r="CL482" t="str">
            <v/>
          </cell>
          <cell r="CM482" t="str">
            <v/>
          </cell>
          <cell r="CN482" t="str">
            <v/>
          </cell>
          <cell r="CO482" t="str">
            <v/>
          </cell>
          <cell r="CP482" t="str">
            <v/>
          </cell>
          <cell r="CQ482" t="str">
            <v/>
          </cell>
          <cell r="CR482" t="str">
            <v/>
          </cell>
          <cell r="CS482" t="str">
            <v>Nota 1: Este solo es un Análisis de Precios Unitario de referencia. De ser necesario, se debe ajustar a las particularidades de cada proyecto.
Nota 2: Cuando se trate de Análisis de precios unitarios correspondientes a ítems de la propuesta económica apro</v>
          </cell>
          <cell r="CT482" t="str">
            <v>B</v>
          </cell>
        </row>
        <row r="483">
          <cell r="C483" t="str">
            <v>850,3</v>
          </cell>
          <cell r="D483" t="str">
            <v>m2</v>
          </cell>
          <cell r="E483" t="str">
            <v>SISTEMA PARA PROTECCIÓN, REVEGETAR, CONTROL DE EROSIÓN Y ESTABILIZACIÓN SUPERFICIAL DE TALUDES Y LADERAS CON GEOBIOMALLA</v>
          </cell>
          <cell r="F483" t="str">
            <v>HERMENINV</v>
          </cell>
          <cell r="G483">
            <v>0.05</v>
          </cell>
          <cell r="H483" t="str">
            <v>C0011076</v>
          </cell>
          <cell r="I483">
            <v>0.11428571428571428</v>
          </cell>
          <cell r="J483" t="str">
            <v>C0010680</v>
          </cell>
          <cell r="K483">
            <v>0.11428571428571428</v>
          </cell>
          <cell r="L483" t="str">
            <v>C0010100</v>
          </cell>
          <cell r="M483">
            <v>0.11428571428571428</v>
          </cell>
          <cell r="N483" t="str">
            <v>C0010314</v>
          </cell>
          <cell r="O483">
            <v>0.11428571428571428</v>
          </cell>
          <cell r="P483" t="str">
            <v/>
          </cell>
          <cell r="Q483" t="str">
            <v/>
          </cell>
          <cell r="R483" t="str">
            <v/>
          </cell>
          <cell r="S483" t="str">
            <v/>
          </cell>
          <cell r="T483" t="str">
            <v/>
          </cell>
          <cell r="U483" t="str">
            <v/>
          </cell>
          <cell r="V483" t="str">
            <v/>
          </cell>
          <cell r="W483" t="str">
            <v/>
          </cell>
          <cell r="X483" t="str">
            <v/>
          </cell>
          <cell r="Y483" t="str">
            <v/>
          </cell>
          <cell r="Z483" t="str">
            <v/>
          </cell>
          <cell r="AA483" t="str">
            <v/>
          </cell>
          <cell r="AB483" t="str">
            <v/>
          </cell>
          <cell r="AC483" t="str">
            <v/>
          </cell>
          <cell r="AD483" t="str">
            <v/>
          </cell>
          <cell r="AE483" t="str">
            <v/>
          </cell>
          <cell r="AF483" t="str">
            <v/>
          </cell>
          <cell r="AG483" t="str">
            <v/>
          </cell>
          <cell r="AH483" t="str">
            <v>B0033069</v>
          </cell>
          <cell r="AI483">
            <v>1.02</v>
          </cell>
          <cell r="AJ483" t="str">
            <v>B0033061</v>
          </cell>
          <cell r="AK483">
            <v>5.0000000000000001E-3</v>
          </cell>
          <cell r="AL483" t="str">
            <v>B0033090</v>
          </cell>
          <cell r="AM483">
            <v>0.01</v>
          </cell>
          <cell r="AN483" t="str">
            <v>B0014910</v>
          </cell>
          <cell r="AO483">
            <v>0.02</v>
          </cell>
          <cell r="AP483" t="str">
            <v>B0015130</v>
          </cell>
          <cell r="AQ483">
            <v>2.9000000000000001E-2</v>
          </cell>
          <cell r="AR483" t="str">
            <v>B0013991</v>
          </cell>
          <cell r="AS483">
            <v>0.1</v>
          </cell>
          <cell r="AT483" t="str">
            <v>B0020003</v>
          </cell>
          <cell r="AU483">
            <v>1.1000000000000001</v>
          </cell>
          <cell r="AV483" t="str">
            <v>B0063200</v>
          </cell>
          <cell r="AW483">
            <v>10</v>
          </cell>
          <cell r="AX483" t="str">
            <v/>
          </cell>
          <cell r="AY483" t="str">
            <v/>
          </cell>
          <cell r="AZ483" t="str">
            <v/>
          </cell>
          <cell r="BA483" t="str">
            <v/>
          </cell>
          <cell r="BB483" t="str">
            <v/>
          </cell>
          <cell r="BC483" t="str">
            <v/>
          </cell>
          <cell r="BD483" t="str">
            <v/>
          </cell>
          <cell r="BE483" t="str">
            <v/>
          </cell>
          <cell r="BF483" t="str">
            <v/>
          </cell>
          <cell r="BG483" t="str">
            <v/>
          </cell>
          <cell r="BH483" t="str">
            <v/>
          </cell>
          <cell r="BI483" t="str">
            <v/>
          </cell>
          <cell r="BJ483" t="str">
            <v/>
          </cell>
          <cell r="BK483" t="str">
            <v/>
          </cell>
          <cell r="BL483"/>
          <cell r="BM483"/>
          <cell r="BN483" t="str">
            <v/>
          </cell>
          <cell r="BO483" t="str">
            <v/>
          </cell>
          <cell r="BP483" t="str">
            <v/>
          </cell>
          <cell r="BQ483" t="str">
            <v/>
          </cell>
          <cell r="BR483" t="str">
            <v/>
          </cell>
          <cell r="BS483" t="str">
            <v/>
          </cell>
          <cell r="BT483" t="str">
            <v/>
          </cell>
          <cell r="BU483" t="str">
            <v/>
          </cell>
          <cell r="BV483" t="str">
            <v/>
          </cell>
          <cell r="BW483" t="str">
            <v/>
          </cell>
          <cell r="BX483" t="str">
            <v>A0030040</v>
          </cell>
          <cell r="BY483">
            <v>70</v>
          </cell>
          <cell r="BZ483" t="str">
            <v/>
          </cell>
          <cell r="CA483" t="str">
            <v/>
          </cell>
          <cell r="CB483" t="str">
            <v/>
          </cell>
          <cell r="CC483" t="str">
            <v/>
          </cell>
          <cell r="CD483" t="str">
            <v/>
          </cell>
          <cell r="CE483" t="str">
            <v/>
          </cell>
          <cell r="CF483" t="str">
            <v/>
          </cell>
          <cell r="CG483" t="str">
            <v/>
          </cell>
          <cell r="CH483" t="str">
            <v/>
          </cell>
          <cell r="CI483" t="str">
            <v/>
          </cell>
          <cell r="CJ483" t="str">
            <v/>
          </cell>
          <cell r="CK483" t="str">
            <v/>
          </cell>
          <cell r="CL483" t="str">
            <v/>
          </cell>
          <cell r="CM483" t="str">
            <v/>
          </cell>
          <cell r="CN483" t="str">
            <v/>
          </cell>
          <cell r="CO483" t="str">
            <v/>
          </cell>
          <cell r="CP483" t="str">
            <v/>
          </cell>
          <cell r="CQ483" t="str">
            <v/>
          </cell>
          <cell r="CR483" t="str">
            <v/>
          </cell>
          <cell r="CS483" t="str">
            <v>Nota 1: Este solo es un Análisis de Precios Unitario de referencia. De ser necesario, se debe ajustar a las particularidades de cada proyecto.
Nota 2: Cuando se trate de Análisis de precios unitarios correspondientes a ítems de la propuesta económica apro</v>
          </cell>
          <cell r="CT483" t="str">
            <v>B</v>
          </cell>
        </row>
        <row r="484">
          <cell r="C484" t="str">
            <v>850,4</v>
          </cell>
          <cell r="D484" t="str">
            <v>m2</v>
          </cell>
          <cell r="E484" t="str">
            <v>SUMINISTRO E INSTALACIÓN SISTEMA DE GEOBIOESTABILIZACIÓN COMBINADO PARA CONTROL DE EROSIÓN, REVEGETALIZAR Y ESTABILIZACIÓN DE TALUDES. INCLUYE GEOBIOMALLA O SIMILAR Y GEOMALLA BIAXIAL 50KN/M, ANCLADA Y ARRIOSTRADA</v>
          </cell>
          <cell r="F484" t="str">
            <v>HERMENINV</v>
          </cell>
          <cell r="G484">
            <v>0.1</v>
          </cell>
          <cell r="H484" t="str">
            <v>C0011076</v>
          </cell>
          <cell r="I484">
            <v>0.16</v>
          </cell>
          <cell r="J484" t="str">
            <v>C0010680</v>
          </cell>
          <cell r="K484">
            <v>0.16</v>
          </cell>
          <cell r="L484" t="str">
            <v>C0010100</v>
          </cell>
          <cell r="M484">
            <v>0.16</v>
          </cell>
          <cell r="N484" t="str">
            <v>C0010314</v>
          </cell>
          <cell r="O484">
            <v>0.16</v>
          </cell>
          <cell r="P484" t="str">
            <v>C0010855</v>
          </cell>
          <cell r="Q484">
            <v>0.16</v>
          </cell>
          <cell r="R484" t="str">
            <v/>
          </cell>
          <cell r="S484" t="str">
            <v/>
          </cell>
          <cell r="T484" t="str">
            <v/>
          </cell>
          <cell r="U484" t="str">
            <v/>
          </cell>
          <cell r="V484" t="str">
            <v/>
          </cell>
          <cell r="W484" t="str">
            <v/>
          </cell>
          <cell r="X484" t="str">
            <v/>
          </cell>
          <cell r="Y484" t="str">
            <v/>
          </cell>
          <cell r="Z484" t="str">
            <v/>
          </cell>
          <cell r="AA484" t="str">
            <v/>
          </cell>
          <cell r="AB484" t="str">
            <v/>
          </cell>
          <cell r="AC484" t="str">
            <v/>
          </cell>
          <cell r="AD484" t="str">
            <v/>
          </cell>
          <cell r="AE484" t="str">
            <v/>
          </cell>
          <cell r="AF484" t="str">
            <v/>
          </cell>
          <cell r="AG484" t="str">
            <v/>
          </cell>
          <cell r="AH484" t="str">
            <v>B0033069</v>
          </cell>
          <cell r="AI484">
            <v>1.02</v>
          </cell>
          <cell r="AJ484" t="str">
            <v>B0033061</v>
          </cell>
          <cell r="AK484">
            <v>5.0000000000000001E-3</v>
          </cell>
          <cell r="AL484" t="str">
            <v>B0033090</v>
          </cell>
          <cell r="AM484">
            <v>0.01</v>
          </cell>
          <cell r="AN484" t="str">
            <v>B0014910</v>
          </cell>
          <cell r="AO484">
            <v>0.02</v>
          </cell>
          <cell r="AP484" t="str">
            <v>B0015130</v>
          </cell>
          <cell r="AQ484">
            <v>2.9000000000000001E-2</v>
          </cell>
          <cell r="AR484" t="str">
            <v>B0013991</v>
          </cell>
          <cell r="AS484">
            <v>0.05</v>
          </cell>
          <cell r="AT484" t="str">
            <v>B0020003</v>
          </cell>
          <cell r="AU484">
            <v>1.1000000000000001</v>
          </cell>
          <cell r="AV484" t="str">
            <v>B0063200</v>
          </cell>
          <cell r="AW484">
            <v>10</v>
          </cell>
          <cell r="AX484" t="str">
            <v>B0033062</v>
          </cell>
          <cell r="AY484">
            <v>1.2</v>
          </cell>
          <cell r="AZ484" t="str">
            <v>B0033070</v>
          </cell>
          <cell r="BA484">
            <v>0.33</v>
          </cell>
          <cell r="BB484" t="str">
            <v>B0033071</v>
          </cell>
          <cell r="BC484">
            <v>1.02</v>
          </cell>
          <cell r="BD484" t="str">
            <v/>
          </cell>
          <cell r="BE484" t="str">
            <v/>
          </cell>
          <cell r="BF484" t="str">
            <v/>
          </cell>
          <cell r="BG484" t="str">
            <v/>
          </cell>
          <cell r="BH484" t="str">
            <v/>
          </cell>
          <cell r="BI484" t="str">
            <v/>
          </cell>
          <cell r="BJ484" t="str">
            <v/>
          </cell>
          <cell r="BK484" t="str">
            <v/>
          </cell>
          <cell r="BL484"/>
          <cell r="BM484"/>
          <cell r="BN484" t="str">
            <v/>
          </cell>
          <cell r="BO484" t="str">
            <v/>
          </cell>
          <cell r="BP484" t="str">
            <v/>
          </cell>
          <cell r="BQ484" t="str">
            <v/>
          </cell>
          <cell r="BR484" t="str">
            <v/>
          </cell>
          <cell r="BS484" t="str">
            <v/>
          </cell>
          <cell r="BT484" t="str">
            <v/>
          </cell>
          <cell r="BU484" t="str">
            <v/>
          </cell>
          <cell r="BV484" t="str">
            <v/>
          </cell>
          <cell r="BW484" t="str">
            <v/>
          </cell>
          <cell r="BX484" t="str">
            <v>A0040010</v>
          </cell>
          <cell r="BY484">
            <v>50</v>
          </cell>
          <cell r="BZ484" t="str">
            <v>A0030040</v>
          </cell>
          <cell r="CA484">
            <v>50</v>
          </cell>
          <cell r="CB484" t="str">
            <v/>
          </cell>
          <cell r="CC484" t="str">
            <v/>
          </cell>
          <cell r="CD484" t="str">
            <v/>
          </cell>
          <cell r="CE484" t="str">
            <v/>
          </cell>
          <cell r="CF484" t="str">
            <v/>
          </cell>
          <cell r="CG484" t="str">
            <v/>
          </cell>
          <cell r="CH484" t="str">
            <v/>
          </cell>
          <cell r="CI484" t="str">
            <v/>
          </cell>
          <cell r="CJ484" t="str">
            <v/>
          </cell>
          <cell r="CK484" t="str">
            <v/>
          </cell>
          <cell r="CL484" t="str">
            <v/>
          </cell>
          <cell r="CM484" t="str">
            <v/>
          </cell>
          <cell r="CN484" t="str">
            <v/>
          </cell>
          <cell r="CO484" t="str">
            <v/>
          </cell>
          <cell r="CP484" t="str">
            <v/>
          </cell>
          <cell r="CQ484" t="str">
            <v/>
          </cell>
          <cell r="CR484" t="str">
            <v/>
          </cell>
          <cell r="CS484" t="str">
            <v>Nota 1: Este solo es un Análisis de Precios Unitario de referencia. De ser necesario, se debe ajustar a las particularidades de cada proyecto.
Nota 2: Cuando se trate de Análisis de precios unitarios correspondientes a ítems de la propuesta económica apro</v>
          </cell>
          <cell r="CT484" t="str">
            <v>B</v>
          </cell>
        </row>
        <row r="485">
          <cell r="C485" t="str">
            <v>850,5</v>
          </cell>
          <cell r="D485" t="str">
            <v>m2</v>
          </cell>
          <cell r="E485" t="str">
            <v>PROTECCIÓN DE TALUDES CON MANTO DEL TIPO 1A
(Analisis para el suministro e instalacion de manto de control de erosion temporal y una pendiente de inclinacion de talud de relacion 3:1)</v>
          </cell>
          <cell r="F485" t="str">
            <v>HERMENINV</v>
          </cell>
          <cell r="G485">
            <v>0.01</v>
          </cell>
          <cell r="H485" t="str">
            <v>C0010120</v>
          </cell>
          <cell r="I485">
            <v>0.08</v>
          </cell>
          <cell r="J485" t="str">
            <v/>
          </cell>
          <cell r="K485" t="str">
            <v/>
          </cell>
          <cell r="L485" t="str">
            <v/>
          </cell>
          <cell r="M485" t="str">
            <v/>
          </cell>
          <cell r="N485" t="str">
            <v/>
          </cell>
          <cell r="O485" t="str">
            <v/>
          </cell>
          <cell r="P485" t="str">
            <v/>
          </cell>
          <cell r="Q485" t="str">
            <v/>
          </cell>
          <cell r="R485" t="str">
            <v/>
          </cell>
          <cell r="S485" t="str">
            <v/>
          </cell>
          <cell r="T485" t="str">
            <v/>
          </cell>
          <cell r="U485" t="str">
            <v/>
          </cell>
          <cell r="V485" t="str">
            <v/>
          </cell>
          <cell r="W485" t="str">
            <v/>
          </cell>
          <cell r="X485" t="str">
            <v/>
          </cell>
          <cell r="Y485" t="str">
            <v/>
          </cell>
          <cell r="Z485" t="str">
            <v/>
          </cell>
          <cell r="AA485" t="str">
            <v/>
          </cell>
          <cell r="AB485" t="str">
            <v/>
          </cell>
          <cell r="AC485" t="str">
            <v/>
          </cell>
          <cell r="AD485" t="str">
            <v/>
          </cell>
          <cell r="AE485" t="str">
            <v/>
          </cell>
          <cell r="AF485" t="str">
            <v/>
          </cell>
          <cell r="AG485" t="str">
            <v/>
          </cell>
          <cell r="AH485" t="str">
            <v>B0033105</v>
          </cell>
          <cell r="AI485">
            <v>1.05</v>
          </cell>
          <cell r="AJ485" t="str">
            <v>B0014601</v>
          </cell>
          <cell r="AK485">
            <v>1</v>
          </cell>
          <cell r="AL485" t="str">
            <v>B0033100</v>
          </cell>
          <cell r="AM485">
            <v>4</v>
          </cell>
          <cell r="AN485" t="str">
            <v>B0063200</v>
          </cell>
          <cell r="AO485">
            <v>5.5</v>
          </cell>
          <cell r="AP485" t="str">
            <v/>
          </cell>
          <cell r="AQ485" t="str">
            <v/>
          </cell>
          <cell r="AR485" t="str">
            <v/>
          </cell>
          <cell r="AS485" t="str">
            <v/>
          </cell>
          <cell r="AT485" t="str">
            <v/>
          </cell>
          <cell r="AU485" t="str">
            <v/>
          </cell>
          <cell r="AV485" t="str">
            <v/>
          </cell>
          <cell r="AW485" t="str">
            <v/>
          </cell>
          <cell r="AX485" t="str">
            <v/>
          </cell>
          <cell r="AY485" t="str">
            <v/>
          </cell>
          <cell r="AZ485" t="str">
            <v/>
          </cell>
          <cell r="BA485" t="str">
            <v/>
          </cell>
          <cell r="BB485" t="str">
            <v/>
          </cell>
          <cell r="BC485" t="str">
            <v/>
          </cell>
          <cell r="BD485" t="str">
            <v/>
          </cell>
          <cell r="BE485" t="str">
            <v/>
          </cell>
          <cell r="BF485" t="str">
            <v/>
          </cell>
          <cell r="BG485" t="str">
            <v/>
          </cell>
          <cell r="BH485" t="str">
            <v/>
          </cell>
          <cell r="BI485" t="str">
            <v/>
          </cell>
          <cell r="BJ485" t="str">
            <v/>
          </cell>
          <cell r="BK485" t="str">
            <v/>
          </cell>
          <cell r="BL485"/>
          <cell r="BM485"/>
          <cell r="BN485" t="str">
            <v/>
          </cell>
          <cell r="BO485" t="str">
            <v/>
          </cell>
          <cell r="BP485" t="str">
            <v/>
          </cell>
          <cell r="BQ485" t="str">
            <v/>
          </cell>
          <cell r="BR485" t="str">
            <v/>
          </cell>
          <cell r="BS485" t="str">
            <v/>
          </cell>
          <cell r="BT485" t="str">
            <v/>
          </cell>
          <cell r="BU485" t="str">
            <v/>
          </cell>
          <cell r="BV485" t="str">
            <v/>
          </cell>
          <cell r="BW485" t="str">
            <v/>
          </cell>
          <cell r="BX485" t="str">
            <v>A0030030</v>
          </cell>
          <cell r="BY485">
            <v>100</v>
          </cell>
          <cell r="BZ485" t="str">
            <v>A0040010</v>
          </cell>
          <cell r="CA485">
            <v>100</v>
          </cell>
          <cell r="CB485" t="str">
            <v/>
          </cell>
          <cell r="CC485" t="str">
            <v/>
          </cell>
          <cell r="CD485" t="str">
            <v/>
          </cell>
          <cell r="CE485" t="str">
            <v/>
          </cell>
          <cell r="CF485" t="str">
            <v/>
          </cell>
          <cell r="CG485" t="str">
            <v/>
          </cell>
          <cell r="CH485" t="str">
            <v/>
          </cell>
          <cell r="CI485" t="str">
            <v/>
          </cell>
          <cell r="CJ485" t="str">
            <v/>
          </cell>
          <cell r="CK485" t="str">
            <v/>
          </cell>
          <cell r="CL485" t="str">
            <v/>
          </cell>
          <cell r="CM485" t="str">
            <v/>
          </cell>
          <cell r="CN485" t="str">
            <v/>
          </cell>
          <cell r="CO485" t="str">
            <v/>
          </cell>
          <cell r="CP485" t="str">
            <v/>
          </cell>
          <cell r="CQ485" t="str">
            <v/>
          </cell>
          <cell r="CR485" t="str">
            <v/>
          </cell>
          <cell r="CS485" t="str">
            <v>Nota 1: Este solo es un Análisis de Precios Unitario de referencia. De ser necesario, se debe ajustar a las particularidades de cada proyecto.
Nota 2: Cuando se trate de Análisis de precios unitarios correspondientes a ítems de la propuesta económica apro</v>
          </cell>
          <cell r="CT485" t="str">
            <v>B</v>
          </cell>
        </row>
        <row r="486">
          <cell r="C486" t="str">
            <v>850,6</v>
          </cell>
          <cell r="D486" t="str">
            <v>m2</v>
          </cell>
          <cell r="E486" t="str">
            <v>PROTECCIÓN DE TALUDES CON MANTO DEL TIPO 1B
((Analisis para el suministro e instalacion de manto de control de erosion temporal y una pendiente de inclinacion de talud de relacion 3:1)</v>
          </cell>
          <cell r="F486" t="str">
            <v>HERMENINV</v>
          </cell>
          <cell r="G486">
            <v>0.01</v>
          </cell>
          <cell r="H486" t="str">
            <v>C0010120</v>
          </cell>
          <cell r="I486">
            <v>0.08</v>
          </cell>
          <cell r="J486" t="str">
            <v/>
          </cell>
          <cell r="K486" t="str">
            <v/>
          </cell>
          <cell r="L486" t="str">
            <v/>
          </cell>
          <cell r="M486" t="str">
            <v/>
          </cell>
          <cell r="N486" t="str">
            <v/>
          </cell>
          <cell r="O486" t="str">
            <v/>
          </cell>
          <cell r="P486" t="str">
            <v/>
          </cell>
          <cell r="Q486" t="str">
            <v/>
          </cell>
          <cell r="R486" t="str">
            <v/>
          </cell>
          <cell r="S486" t="str">
            <v/>
          </cell>
          <cell r="T486" t="str">
            <v/>
          </cell>
          <cell r="U486" t="str">
            <v/>
          </cell>
          <cell r="V486" t="str">
            <v/>
          </cell>
          <cell r="W486" t="str">
            <v/>
          </cell>
          <cell r="X486" t="str">
            <v/>
          </cell>
          <cell r="Y486" t="str">
            <v/>
          </cell>
          <cell r="Z486" t="str">
            <v/>
          </cell>
          <cell r="AA486" t="str">
            <v/>
          </cell>
          <cell r="AB486" t="str">
            <v/>
          </cell>
          <cell r="AC486" t="str">
            <v/>
          </cell>
          <cell r="AD486" t="str">
            <v/>
          </cell>
          <cell r="AE486" t="str">
            <v/>
          </cell>
          <cell r="AF486" t="str">
            <v/>
          </cell>
          <cell r="AG486" t="str">
            <v/>
          </cell>
          <cell r="AH486" t="str">
            <v>B0033106</v>
          </cell>
          <cell r="AI486">
            <v>1.05</v>
          </cell>
          <cell r="AJ486" t="str">
            <v>B0014601</v>
          </cell>
          <cell r="AK486">
            <v>1</v>
          </cell>
          <cell r="AL486" t="str">
            <v>B0033100</v>
          </cell>
          <cell r="AM486">
            <v>4</v>
          </cell>
          <cell r="AN486" t="str">
            <v>B0063200</v>
          </cell>
          <cell r="AO486">
            <v>5.5</v>
          </cell>
          <cell r="AP486" t="str">
            <v/>
          </cell>
          <cell r="AQ486" t="str">
            <v/>
          </cell>
          <cell r="AR486" t="str">
            <v/>
          </cell>
          <cell r="AS486" t="str">
            <v/>
          </cell>
          <cell r="AT486" t="str">
            <v/>
          </cell>
          <cell r="AU486" t="str">
            <v/>
          </cell>
          <cell r="AV486" t="str">
            <v/>
          </cell>
          <cell r="AW486" t="str">
            <v/>
          </cell>
          <cell r="AX486" t="str">
            <v/>
          </cell>
          <cell r="AY486" t="str">
            <v/>
          </cell>
          <cell r="AZ486" t="str">
            <v/>
          </cell>
          <cell r="BA486" t="str">
            <v/>
          </cell>
          <cell r="BB486" t="str">
            <v/>
          </cell>
          <cell r="BC486" t="str">
            <v/>
          </cell>
          <cell r="BD486" t="str">
            <v/>
          </cell>
          <cell r="BE486" t="str">
            <v/>
          </cell>
          <cell r="BF486" t="str">
            <v/>
          </cell>
          <cell r="BG486" t="str">
            <v/>
          </cell>
          <cell r="BH486" t="str">
            <v/>
          </cell>
          <cell r="BI486" t="str">
            <v/>
          </cell>
          <cell r="BJ486" t="str">
            <v/>
          </cell>
          <cell r="BK486" t="str">
            <v/>
          </cell>
          <cell r="BL486"/>
          <cell r="BM486"/>
          <cell r="BN486" t="str">
            <v/>
          </cell>
          <cell r="BO486" t="str">
            <v/>
          </cell>
          <cell r="BP486" t="str">
            <v/>
          </cell>
          <cell r="BQ486" t="str">
            <v/>
          </cell>
          <cell r="BR486" t="str">
            <v/>
          </cell>
          <cell r="BS486" t="str">
            <v/>
          </cell>
          <cell r="BT486" t="str">
            <v/>
          </cell>
          <cell r="BU486" t="str">
            <v/>
          </cell>
          <cell r="BV486" t="str">
            <v/>
          </cell>
          <cell r="BW486" t="str">
            <v/>
          </cell>
          <cell r="BX486" t="str">
            <v>A0030030</v>
          </cell>
          <cell r="BY486">
            <v>100</v>
          </cell>
          <cell r="BZ486" t="str">
            <v>A0040010</v>
          </cell>
          <cell r="CA486">
            <v>100</v>
          </cell>
          <cell r="CB486" t="str">
            <v/>
          </cell>
          <cell r="CC486" t="str">
            <v/>
          </cell>
          <cell r="CD486" t="str">
            <v/>
          </cell>
          <cell r="CE486" t="str">
            <v/>
          </cell>
          <cell r="CF486" t="str">
            <v/>
          </cell>
          <cell r="CG486" t="str">
            <v/>
          </cell>
          <cell r="CH486" t="str">
            <v/>
          </cell>
          <cell r="CI486" t="str">
            <v/>
          </cell>
          <cell r="CJ486" t="str">
            <v/>
          </cell>
          <cell r="CK486" t="str">
            <v/>
          </cell>
          <cell r="CL486" t="str">
            <v/>
          </cell>
          <cell r="CM486" t="str">
            <v/>
          </cell>
          <cell r="CN486" t="str">
            <v/>
          </cell>
          <cell r="CO486" t="str">
            <v/>
          </cell>
          <cell r="CP486" t="str">
            <v/>
          </cell>
          <cell r="CQ486" t="str">
            <v/>
          </cell>
          <cell r="CR486" t="str">
            <v/>
          </cell>
          <cell r="CS486" t="str">
            <v>Nota 1: Este solo es un Análisis de Precios Unitario de referencia. De ser necesario, se debe ajustar a las particularidades de cada proyecto.
Nota 2: Cuando se trate de Análisis de precios unitarios correspondientes a ítems de la propuesta económica apro</v>
          </cell>
          <cell r="CT486" t="str">
            <v>B</v>
          </cell>
        </row>
        <row r="487">
          <cell r="C487" t="str">
            <v>850,7</v>
          </cell>
          <cell r="D487" t="str">
            <v>m2</v>
          </cell>
          <cell r="E487" t="str">
            <v>PROTECCIÓN DE TALUDES CON MANTO DEL TIPO 2A
((Analisis para el suministro e instalacion de un manto de control de erosion temporal y una pendiente de inclinacion de talud de relacion 3:1)</v>
          </cell>
          <cell r="F487" t="str">
            <v>HERMENINV</v>
          </cell>
          <cell r="G487">
            <v>0.01</v>
          </cell>
          <cell r="H487" t="str">
            <v>C0010120</v>
          </cell>
          <cell r="I487">
            <v>0.08</v>
          </cell>
          <cell r="J487" t="str">
            <v/>
          </cell>
          <cell r="K487" t="str">
            <v/>
          </cell>
          <cell r="L487" t="str">
            <v/>
          </cell>
          <cell r="M487" t="str">
            <v/>
          </cell>
          <cell r="N487" t="str">
            <v/>
          </cell>
          <cell r="O487" t="str">
            <v/>
          </cell>
          <cell r="P487" t="str">
            <v/>
          </cell>
          <cell r="Q487" t="str">
            <v/>
          </cell>
          <cell r="R487" t="str">
            <v/>
          </cell>
          <cell r="S487" t="str">
            <v/>
          </cell>
          <cell r="T487" t="str">
            <v/>
          </cell>
          <cell r="U487" t="str">
            <v/>
          </cell>
          <cell r="V487" t="str">
            <v/>
          </cell>
          <cell r="W487" t="str">
            <v/>
          </cell>
          <cell r="X487" t="str">
            <v/>
          </cell>
          <cell r="Y487" t="str">
            <v/>
          </cell>
          <cell r="Z487" t="str">
            <v/>
          </cell>
          <cell r="AA487" t="str">
            <v/>
          </cell>
          <cell r="AB487" t="str">
            <v/>
          </cell>
          <cell r="AC487" t="str">
            <v/>
          </cell>
          <cell r="AD487" t="str">
            <v/>
          </cell>
          <cell r="AE487" t="str">
            <v/>
          </cell>
          <cell r="AF487" t="str">
            <v/>
          </cell>
          <cell r="AG487" t="str">
            <v/>
          </cell>
          <cell r="AH487" t="str">
            <v>B0033107</v>
          </cell>
          <cell r="AI487">
            <v>1.05</v>
          </cell>
          <cell r="AJ487" t="str">
            <v>B0014601</v>
          </cell>
          <cell r="AK487">
            <v>1</v>
          </cell>
          <cell r="AL487" t="str">
            <v>B0033100</v>
          </cell>
          <cell r="AM487">
            <v>4</v>
          </cell>
          <cell r="AN487" t="str">
            <v>B0063200</v>
          </cell>
          <cell r="AO487">
            <v>5.5</v>
          </cell>
          <cell r="AP487" t="str">
            <v/>
          </cell>
          <cell r="AQ487" t="str">
            <v/>
          </cell>
          <cell r="AR487" t="str">
            <v/>
          </cell>
          <cell r="AS487" t="str">
            <v/>
          </cell>
          <cell r="AT487" t="str">
            <v/>
          </cell>
          <cell r="AU487" t="str">
            <v/>
          </cell>
          <cell r="AV487" t="str">
            <v/>
          </cell>
          <cell r="AW487" t="str">
            <v/>
          </cell>
          <cell r="AX487" t="str">
            <v/>
          </cell>
          <cell r="AY487" t="str">
            <v/>
          </cell>
          <cell r="AZ487" t="str">
            <v/>
          </cell>
          <cell r="BA487" t="str">
            <v/>
          </cell>
          <cell r="BB487" t="str">
            <v/>
          </cell>
          <cell r="BC487" t="str">
            <v/>
          </cell>
          <cell r="BD487" t="str">
            <v/>
          </cell>
          <cell r="BE487" t="str">
            <v/>
          </cell>
          <cell r="BF487" t="str">
            <v/>
          </cell>
          <cell r="BG487" t="str">
            <v/>
          </cell>
          <cell r="BH487" t="str">
            <v/>
          </cell>
          <cell r="BI487" t="str">
            <v/>
          </cell>
          <cell r="BJ487" t="str">
            <v/>
          </cell>
          <cell r="BK487" t="str">
            <v/>
          </cell>
          <cell r="BL487"/>
          <cell r="BM487"/>
          <cell r="BN487" t="str">
            <v/>
          </cell>
          <cell r="BO487" t="str">
            <v/>
          </cell>
          <cell r="BP487" t="str">
            <v/>
          </cell>
          <cell r="BQ487" t="str">
            <v/>
          </cell>
          <cell r="BR487" t="str">
            <v/>
          </cell>
          <cell r="BS487" t="str">
            <v/>
          </cell>
          <cell r="BT487" t="str">
            <v/>
          </cell>
          <cell r="BU487" t="str">
            <v/>
          </cell>
          <cell r="BV487" t="str">
            <v/>
          </cell>
          <cell r="BW487" t="str">
            <v/>
          </cell>
          <cell r="BX487" t="str">
            <v>A0030030</v>
          </cell>
          <cell r="BY487">
            <v>100</v>
          </cell>
          <cell r="BZ487" t="str">
            <v>A0040010</v>
          </cell>
          <cell r="CA487">
            <v>100</v>
          </cell>
          <cell r="CB487" t="str">
            <v/>
          </cell>
          <cell r="CC487" t="str">
            <v/>
          </cell>
          <cell r="CD487" t="str">
            <v/>
          </cell>
          <cell r="CE487" t="str">
            <v/>
          </cell>
          <cell r="CF487" t="str">
            <v/>
          </cell>
          <cell r="CG487" t="str">
            <v/>
          </cell>
          <cell r="CH487" t="str">
            <v/>
          </cell>
          <cell r="CI487" t="str">
            <v/>
          </cell>
          <cell r="CJ487" t="str">
            <v/>
          </cell>
          <cell r="CK487" t="str">
            <v/>
          </cell>
          <cell r="CL487" t="str">
            <v/>
          </cell>
          <cell r="CM487" t="str">
            <v/>
          </cell>
          <cell r="CN487" t="str">
            <v/>
          </cell>
          <cell r="CO487" t="str">
            <v/>
          </cell>
          <cell r="CP487" t="str">
            <v/>
          </cell>
          <cell r="CQ487" t="str">
            <v/>
          </cell>
          <cell r="CR487" t="str">
            <v/>
          </cell>
          <cell r="CS487" t="str">
            <v>Nota 1: Este solo es un Análisis de Precios Unitario de referencia. De ser necesario, se debe ajustar a las particularidades de cada proyecto.
Nota 2: Cuando se trate de Análisis de precios unitarios correspondientes a ítems de la propuesta económica apro</v>
          </cell>
          <cell r="CT487" t="str">
            <v>B</v>
          </cell>
        </row>
        <row r="488">
          <cell r="C488" t="str">
            <v>850,8</v>
          </cell>
          <cell r="D488" t="str">
            <v>m2</v>
          </cell>
          <cell r="E488" t="str">
            <v>PROTECCIÓN DE TALUDES CON MANTO DEL TIPO 2B
(Analisis para el suministro e instalacion de un manto de control de erosion temporal y una pendiente de inclinacion de talud de relacion 3:1)</v>
          </cell>
          <cell r="F488" t="str">
            <v>HERMENINV</v>
          </cell>
          <cell r="G488">
            <v>0.01</v>
          </cell>
          <cell r="H488" t="str">
            <v>C0010120</v>
          </cell>
          <cell r="I488">
            <v>0.08</v>
          </cell>
          <cell r="J488" t="str">
            <v/>
          </cell>
          <cell r="K488" t="str">
            <v/>
          </cell>
          <cell r="L488" t="str">
            <v/>
          </cell>
          <cell r="M488" t="str">
            <v/>
          </cell>
          <cell r="N488" t="str">
            <v/>
          </cell>
          <cell r="O488" t="str">
            <v/>
          </cell>
          <cell r="P488" t="str">
            <v/>
          </cell>
          <cell r="Q488" t="str">
            <v/>
          </cell>
          <cell r="R488" t="str">
            <v/>
          </cell>
          <cell r="S488" t="str">
            <v/>
          </cell>
          <cell r="T488" t="str">
            <v/>
          </cell>
          <cell r="U488" t="str">
            <v/>
          </cell>
          <cell r="V488" t="str">
            <v/>
          </cell>
          <cell r="W488" t="str">
            <v/>
          </cell>
          <cell r="X488" t="str">
            <v/>
          </cell>
          <cell r="Y488" t="str">
            <v/>
          </cell>
          <cell r="Z488" t="str">
            <v/>
          </cell>
          <cell r="AA488" t="str">
            <v/>
          </cell>
          <cell r="AB488" t="str">
            <v/>
          </cell>
          <cell r="AC488" t="str">
            <v/>
          </cell>
          <cell r="AD488" t="str">
            <v/>
          </cell>
          <cell r="AE488" t="str">
            <v/>
          </cell>
          <cell r="AF488" t="str">
            <v/>
          </cell>
          <cell r="AG488" t="str">
            <v/>
          </cell>
          <cell r="AH488" t="str">
            <v>B0033108</v>
          </cell>
          <cell r="AI488">
            <v>1.05</v>
          </cell>
          <cell r="AJ488" t="str">
            <v>B0014601</v>
          </cell>
          <cell r="AK488">
            <v>1</v>
          </cell>
          <cell r="AL488" t="str">
            <v>B0033100</v>
          </cell>
          <cell r="AM488">
            <v>4</v>
          </cell>
          <cell r="AN488" t="str">
            <v>B0063200</v>
          </cell>
          <cell r="AO488">
            <v>5.5</v>
          </cell>
          <cell r="AP488" t="str">
            <v/>
          </cell>
          <cell r="AQ488" t="str">
            <v/>
          </cell>
          <cell r="AR488" t="str">
            <v/>
          </cell>
          <cell r="AS488" t="str">
            <v/>
          </cell>
          <cell r="AT488" t="str">
            <v/>
          </cell>
          <cell r="AU488" t="str">
            <v/>
          </cell>
          <cell r="AV488" t="str">
            <v/>
          </cell>
          <cell r="AW488" t="str">
            <v/>
          </cell>
          <cell r="AX488" t="str">
            <v/>
          </cell>
          <cell r="AY488" t="str">
            <v/>
          </cell>
          <cell r="AZ488" t="str">
            <v/>
          </cell>
          <cell r="BA488" t="str">
            <v/>
          </cell>
          <cell r="BB488" t="str">
            <v/>
          </cell>
          <cell r="BC488" t="str">
            <v/>
          </cell>
          <cell r="BD488" t="str">
            <v/>
          </cell>
          <cell r="BE488" t="str">
            <v/>
          </cell>
          <cell r="BF488" t="str">
            <v/>
          </cell>
          <cell r="BG488" t="str">
            <v/>
          </cell>
          <cell r="BH488" t="str">
            <v/>
          </cell>
          <cell r="BI488" t="str">
            <v/>
          </cell>
          <cell r="BJ488" t="str">
            <v/>
          </cell>
          <cell r="BK488" t="str">
            <v/>
          </cell>
          <cell r="BL488"/>
          <cell r="BM488"/>
          <cell r="BN488" t="str">
            <v/>
          </cell>
          <cell r="BO488" t="str">
            <v/>
          </cell>
          <cell r="BP488" t="str">
            <v/>
          </cell>
          <cell r="BQ488" t="str">
            <v/>
          </cell>
          <cell r="BR488" t="str">
            <v/>
          </cell>
          <cell r="BS488" t="str">
            <v/>
          </cell>
          <cell r="BT488" t="str">
            <v/>
          </cell>
          <cell r="BU488" t="str">
            <v/>
          </cell>
          <cell r="BV488" t="str">
            <v/>
          </cell>
          <cell r="BW488" t="str">
            <v/>
          </cell>
          <cell r="BX488" t="str">
            <v>A0030030</v>
          </cell>
          <cell r="BY488">
            <v>100</v>
          </cell>
          <cell r="BZ488" t="str">
            <v>A0040010</v>
          </cell>
          <cell r="CA488">
            <v>100</v>
          </cell>
          <cell r="CB488" t="str">
            <v/>
          </cell>
          <cell r="CC488" t="str">
            <v/>
          </cell>
          <cell r="CD488" t="str">
            <v/>
          </cell>
          <cell r="CE488" t="str">
            <v/>
          </cell>
          <cell r="CF488" t="str">
            <v/>
          </cell>
          <cell r="CG488" t="str">
            <v/>
          </cell>
          <cell r="CH488" t="str">
            <v/>
          </cell>
          <cell r="CI488" t="str">
            <v/>
          </cell>
          <cell r="CJ488" t="str">
            <v/>
          </cell>
          <cell r="CK488" t="str">
            <v/>
          </cell>
          <cell r="CL488" t="str">
            <v/>
          </cell>
          <cell r="CM488" t="str">
            <v/>
          </cell>
          <cell r="CN488" t="str">
            <v/>
          </cell>
          <cell r="CO488" t="str">
            <v/>
          </cell>
          <cell r="CP488" t="str">
            <v/>
          </cell>
          <cell r="CQ488" t="str">
            <v/>
          </cell>
          <cell r="CR488" t="str">
            <v/>
          </cell>
          <cell r="CS488" t="str">
            <v>Nota 1: Este solo es un Análisis de Precios Unitario de referencia. De ser necesario, se debe ajustar a las particularidades de cada proyecto.
Nota 2: Cuando se trate de Análisis de precios unitarios correspondientes a ítems de la propuesta económica apro</v>
          </cell>
          <cell r="CT488" t="str">
            <v>B</v>
          </cell>
        </row>
        <row r="489">
          <cell r="C489" t="str">
            <v>850,9</v>
          </cell>
          <cell r="D489" t="str">
            <v>m2</v>
          </cell>
          <cell r="E489" t="str">
            <v>PROTECCIÓN DE TALUDES CON MANTO DEL TIPO 2C
(Analisis para el suministro e instalacion de un manto de control de erosion temporal y una pendiente de inclinacion de talud de relacion 3:1)</v>
          </cell>
          <cell r="F489" t="str">
            <v>HERMENINV</v>
          </cell>
          <cell r="G489">
            <v>0.01</v>
          </cell>
          <cell r="H489" t="str">
            <v>C0010120</v>
          </cell>
          <cell r="I489">
            <v>0.08</v>
          </cell>
          <cell r="J489" t="str">
            <v/>
          </cell>
          <cell r="K489" t="str">
            <v/>
          </cell>
          <cell r="L489" t="str">
            <v/>
          </cell>
          <cell r="M489" t="str">
            <v/>
          </cell>
          <cell r="N489" t="str">
            <v/>
          </cell>
          <cell r="O489" t="str">
            <v/>
          </cell>
          <cell r="P489" t="str">
            <v/>
          </cell>
          <cell r="Q489" t="str">
            <v/>
          </cell>
          <cell r="R489" t="str">
            <v/>
          </cell>
          <cell r="S489" t="str">
            <v/>
          </cell>
          <cell r="T489" t="str">
            <v/>
          </cell>
          <cell r="U489" t="str">
            <v/>
          </cell>
          <cell r="V489" t="str">
            <v/>
          </cell>
          <cell r="W489" t="str">
            <v/>
          </cell>
          <cell r="X489" t="str">
            <v/>
          </cell>
          <cell r="Y489" t="str">
            <v/>
          </cell>
          <cell r="Z489" t="str">
            <v/>
          </cell>
          <cell r="AA489" t="str">
            <v/>
          </cell>
          <cell r="AB489" t="str">
            <v/>
          </cell>
          <cell r="AC489" t="str">
            <v/>
          </cell>
          <cell r="AD489" t="str">
            <v/>
          </cell>
          <cell r="AE489" t="str">
            <v/>
          </cell>
          <cell r="AF489" t="str">
            <v/>
          </cell>
          <cell r="AG489" t="str">
            <v/>
          </cell>
          <cell r="AH489" t="str">
            <v>B0033109</v>
          </cell>
          <cell r="AI489">
            <v>1.05</v>
          </cell>
          <cell r="AJ489" t="str">
            <v>B0014601</v>
          </cell>
          <cell r="AK489">
            <v>1</v>
          </cell>
          <cell r="AL489" t="str">
            <v>B0033100</v>
          </cell>
          <cell r="AM489">
            <v>4</v>
          </cell>
          <cell r="AN489" t="str">
            <v>B0063200</v>
          </cell>
          <cell r="AO489">
            <v>5.5</v>
          </cell>
          <cell r="AP489" t="str">
            <v/>
          </cell>
          <cell r="AQ489" t="str">
            <v/>
          </cell>
          <cell r="AR489" t="str">
            <v/>
          </cell>
          <cell r="AS489" t="str">
            <v/>
          </cell>
          <cell r="AT489" t="str">
            <v/>
          </cell>
          <cell r="AU489" t="str">
            <v/>
          </cell>
          <cell r="AV489" t="str">
            <v/>
          </cell>
          <cell r="AW489" t="str">
            <v/>
          </cell>
          <cell r="AX489" t="str">
            <v/>
          </cell>
          <cell r="AY489" t="str">
            <v/>
          </cell>
          <cell r="AZ489" t="str">
            <v/>
          </cell>
          <cell r="BA489" t="str">
            <v/>
          </cell>
          <cell r="BB489" t="str">
            <v/>
          </cell>
          <cell r="BC489" t="str">
            <v/>
          </cell>
          <cell r="BD489" t="str">
            <v/>
          </cell>
          <cell r="BE489" t="str">
            <v/>
          </cell>
          <cell r="BF489" t="str">
            <v/>
          </cell>
          <cell r="BG489" t="str">
            <v/>
          </cell>
          <cell r="BH489" t="str">
            <v/>
          </cell>
          <cell r="BI489" t="str">
            <v/>
          </cell>
          <cell r="BJ489" t="str">
            <v/>
          </cell>
          <cell r="BK489" t="str">
            <v/>
          </cell>
          <cell r="BL489"/>
          <cell r="BM489"/>
          <cell r="BN489" t="str">
            <v/>
          </cell>
          <cell r="BO489" t="str">
            <v/>
          </cell>
          <cell r="BP489" t="str">
            <v/>
          </cell>
          <cell r="BQ489" t="str">
            <v/>
          </cell>
          <cell r="BR489" t="str">
            <v/>
          </cell>
          <cell r="BS489" t="str">
            <v/>
          </cell>
          <cell r="BT489" t="str">
            <v/>
          </cell>
          <cell r="BU489" t="str">
            <v/>
          </cell>
          <cell r="BV489" t="str">
            <v/>
          </cell>
          <cell r="BW489" t="str">
            <v/>
          </cell>
          <cell r="BX489" t="str">
            <v>A0030030</v>
          </cell>
          <cell r="BY489">
            <v>100</v>
          </cell>
          <cell r="BZ489" t="str">
            <v>A0040010</v>
          </cell>
          <cell r="CA489">
            <v>100</v>
          </cell>
          <cell r="CB489" t="str">
            <v/>
          </cell>
          <cell r="CC489" t="str">
            <v/>
          </cell>
          <cell r="CD489" t="str">
            <v/>
          </cell>
          <cell r="CE489" t="str">
            <v/>
          </cell>
          <cell r="CF489" t="str">
            <v/>
          </cell>
          <cell r="CG489" t="str">
            <v/>
          </cell>
          <cell r="CH489" t="str">
            <v/>
          </cell>
          <cell r="CI489" t="str">
            <v/>
          </cell>
          <cell r="CJ489" t="str">
            <v/>
          </cell>
          <cell r="CK489" t="str">
            <v/>
          </cell>
          <cell r="CL489" t="str">
            <v/>
          </cell>
          <cell r="CM489" t="str">
            <v/>
          </cell>
          <cell r="CN489" t="str">
            <v/>
          </cell>
          <cell r="CO489" t="str">
            <v/>
          </cell>
          <cell r="CP489" t="str">
            <v/>
          </cell>
          <cell r="CQ489" t="str">
            <v/>
          </cell>
          <cell r="CR489" t="str">
            <v/>
          </cell>
          <cell r="CS489" t="str">
            <v>Nota 1: Este solo es un Análisis de Precios Unitario de referencia. De ser necesario, se debe ajustar a las particularidades de cada proyecto.
Nota 2: Cuando se trate de Análisis de precios unitarios correspondientes a ítems de la propuesta económica apro</v>
          </cell>
          <cell r="CT489" t="str">
            <v>B</v>
          </cell>
        </row>
        <row r="490">
          <cell r="C490" t="str">
            <v>900,1,1</v>
          </cell>
          <cell r="D490" t="str">
            <v>m3 - E</v>
          </cell>
          <cell r="E490" t="str">
            <v>TRANSPORTE DE MATERIALES PROVENIENTES DE LA EXCAVACION DE LA EXPLANACION, CANALES Y PRESTAMOS, ENTRE CIEN METROS (100 m) Y MIL METROS (1000 m) DE DISTANCIA
(Análisis aplicado, utilizando volqueta de 6 m³ de capacidad útil, en condiciones normales de acarr</v>
          </cell>
          <cell r="F490"/>
          <cell r="G490"/>
          <cell r="H490" t="str">
            <v>C0010960</v>
          </cell>
          <cell r="I490">
            <v>1.38888888888889E-2</v>
          </cell>
          <cell r="J490" t="str">
            <v/>
          </cell>
          <cell r="K490" t="str">
            <v/>
          </cell>
          <cell r="L490" t="str">
            <v/>
          </cell>
          <cell r="M490" t="str">
            <v/>
          </cell>
          <cell r="N490" t="str">
            <v/>
          </cell>
          <cell r="O490" t="str">
            <v/>
          </cell>
          <cell r="P490" t="str">
            <v/>
          </cell>
          <cell r="Q490" t="str">
            <v/>
          </cell>
          <cell r="R490" t="str">
            <v/>
          </cell>
          <cell r="S490" t="str">
            <v/>
          </cell>
          <cell r="T490" t="str">
            <v/>
          </cell>
          <cell r="U490" t="str">
            <v/>
          </cell>
          <cell r="V490" t="str">
            <v/>
          </cell>
          <cell r="W490" t="str">
            <v/>
          </cell>
          <cell r="X490" t="str">
            <v/>
          </cell>
          <cell r="Y490" t="str">
            <v/>
          </cell>
          <cell r="Z490" t="str">
            <v/>
          </cell>
          <cell r="AA490" t="str">
            <v/>
          </cell>
          <cell r="AB490" t="str">
            <v/>
          </cell>
          <cell r="AC490" t="str">
            <v/>
          </cell>
          <cell r="AD490" t="str">
            <v/>
          </cell>
          <cell r="AE490" t="str">
            <v/>
          </cell>
          <cell r="AF490" t="str">
            <v/>
          </cell>
          <cell r="AG490" t="str">
            <v/>
          </cell>
          <cell r="AH490" t="str">
            <v/>
          </cell>
          <cell r="AI490" t="str">
            <v/>
          </cell>
          <cell r="AJ490" t="str">
            <v/>
          </cell>
          <cell r="AK490" t="str">
            <v/>
          </cell>
          <cell r="AL490" t="str">
            <v/>
          </cell>
          <cell r="AM490" t="str">
            <v/>
          </cell>
          <cell r="AN490" t="str">
            <v/>
          </cell>
          <cell r="AO490" t="str">
            <v/>
          </cell>
          <cell r="AP490" t="str">
            <v/>
          </cell>
          <cell r="AQ490" t="str">
            <v/>
          </cell>
          <cell r="AR490" t="str">
            <v/>
          </cell>
          <cell r="AS490" t="str">
            <v/>
          </cell>
          <cell r="AT490" t="str">
            <v/>
          </cell>
          <cell r="AU490" t="str">
            <v/>
          </cell>
          <cell r="AV490" t="str">
            <v/>
          </cell>
          <cell r="AW490" t="str">
            <v/>
          </cell>
          <cell r="AX490" t="str">
            <v/>
          </cell>
          <cell r="AY490" t="str">
            <v/>
          </cell>
          <cell r="AZ490" t="str">
            <v/>
          </cell>
          <cell r="BA490" t="str">
            <v/>
          </cell>
          <cell r="BB490" t="str">
            <v/>
          </cell>
          <cell r="BC490" t="str">
            <v/>
          </cell>
          <cell r="BD490" t="str">
            <v/>
          </cell>
          <cell r="BE490" t="str">
            <v/>
          </cell>
          <cell r="BF490" t="str">
            <v/>
          </cell>
          <cell r="BG490" t="str">
            <v/>
          </cell>
          <cell r="BH490" t="str">
            <v/>
          </cell>
          <cell r="BI490" t="str">
            <v/>
          </cell>
          <cell r="BJ490" t="str">
            <v/>
          </cell>
          <cell r="BK490" t="str">
            <v/>
          </cell>
          <cell r="BL490"/>
          <cell r="BM490"/>
          <cell r="BN490" t="str">
            <v/>
          </cell>
          <cell r="BO490" t="str">
            <v/>
          </cell>
          <cell r="BP490" t="str">
            <v/>
          </cell>
          <cell r="BQ490" t="str">
            <v/>
          </cell>
          <cell r="BR490" t="str">
            <v/>
          </cell>
          <cell r="BS490" t="str">
            <v/>
          </cell>
          <cell r="BT490" t="str">
            <v/>
          </cell>
          <cell r="BU490" t="str">
            <v/>
          </cell>
          <cell r="BV490" t="str">
            <v/>
          </cell>
          <cell r="BW490" t="str">
            <v/>
          </cell>
          <cell r="BX490" t="str">
            <v/>
          </cell>
          <cell r="BY490" t="str">
            <v/>
          </cell>
          <cell r="BZ490" t="str">
            <v/>
          </cell>
          <cell r="CA490" t="str">
            <v/>
          </cell>
          <cell r="CB490" t="str">
            <v/>
          </cell>
          <cell r="CC490" t="str">
            <v/>
          </cell>
          <cell r="CD490" t="str">
            <v/>
          </cell>
          <cell r="CE490" t="str">
            <v/>
          </cell>
          <cell r="CF490" t="str">
            <v/>
          </cell>
          <cell r="CG490" t="str">
            <v/>
          </cell>
          <cell r="CH490" t="str">
            <v/>
          </cell>
          <cell r="CI490" t="str">
            <v/>
          </cell>
          <cell r="CJ490" t="str">
            <v/>
          </cell>
          <cell r="CK490" t="str">
            <v/>
          </cell>
          <cell r="CL490" t="str">
            <v/>
          </cell>
          <cell r="CM490" t="str">
            <v/>
          </cell>
          <cell r="CN490" t="str">
            <v/>
          </cell>
          <cell r="CO490" t="str">
            <v/>
          </cell>
          <cell r="CP490" t="str">
            <v/>
          </cell>
          <cell r="CQ490" t="str">
            <v/>
          </cell>
          <cell r="CR490" t="str">
            <v/>
          </cell>
          <cell r="CS490" t="str">
            <v>Nota 1: Este solo es un Análisis de Precios Unitario de referencia. De ser necesario, se debe ajustar a las particularidades de cada proyecto.
Nota 2: Cuando se trate de Análisis de precios unitarios correspondientes a ítems de la propuesta económica apro</v>
          </cell>
          <cell r="CT490" t="str">
            <v>A</v>
          </cell>
        </row>
        <row r="491">
          <cell r="C491" t="str">
            <v>900,1,2</v>
          </cell>
          <cell r="D491" t="str">
            <v>m3 - E</v>
          </cell>
          <cell r="E491" t="str">
            <v>TRANSPORTE DE MATERIALES PROVENIENTES DE LA EXCAVACION DE LA EXPLANACION, CANALES Y PRESTAMOS, ENTRE CIEN METROS (100 m) Y MIL METROS (1000 m) DE DISTANCIA
(Analisis aplicado, utilizando volqueta de 14 m³ de capacidad útil, en condiciones normales de acar</v>
          </cell>
          <cell r="F491"/>
          <cell r="G491"/>
          <cell r="H491" t="str">
            <v>C0010958</v>
          </cell>
          <cell r="I491">
            <v>6.4935064935064896E-3</v>
          </cell>
          <cell r="J491" t="str">
            <v/>
          </cell>
          <cell r="K491" t="str">
            <v/>
          </cell>
          <cell r="L491" t="str">
            <v/>
          </cell>
          <cell r="M491" t="str">
            <v/>
          </cell>
          <cell r="N491" t="str">
            <v/>
          </cell>
          <cell r="O491" t="str">
            <v/>
          </cell>
          <cell r="P491" t="str">
            <v/>
          </cell>
          <cell r="Q491" t="str">
            <v/>
          </cell>
          <cell r="R491" t="str">
            <v/>
          </cell>
          <cell r="S491" t="str">
            <v/>
          </cell>
          <cell r="T491" t="str">
            <v/>
          </cell>
          <cell r="U491" t="str">
            <v/>
          </cell>
          <cell r="V491" t="str">
            <v/>
          </cell>
          <cell r="W491" t="str">
            <v/>
          </cell>
          <cell r="X491" t="str">
            <v/>
          </cell>
          <cell r="Y491" t="str">
            <v/>
          </cell>
          <cell r="Z491" t="str">
            <v/>
          </cell>
          <cell r="AA491" t="str">
            <v/>
          </cell>
          <cell r="AB491" t="str">
            <v/>
          </cell>
          <cell r="AC491" t="str">
            <v/>
          </cell>
          <cell r="AD491" t="str">
            <v/>
          </cell>
          <cell r="AE491" t="str">
            <v/>
          </cell>
          <cell r="AF491" t="str">
            <v/>
          </cell>
          <cell r="AG491" t="str">
            <v/>
          </cell>
          <cell r="AH491" t="str">
            <v/>
          </cell>
          <cell r="AI491" t="str">
            <v/>
          </cell>
          <cell r="AJ491" t="str">
            <v/>
          </cell>
          <cell r="AK491" t="str">
            <v/>
          </cell>
          <cell r="AL491" t="str">
            <v/>
          </cell>
          <cell r="AM491" t="str">
            <v/>
          </cell>
          <cell r="AN491" t="str">
            <v/>
          </cell>
          <cell r="AO491" t="str">
            <v/>
          </cell>
          <cell r="AP491" t="str">
            <v/>
          </cell>
          <cell r="AQ491" t="str">
            <v/>
          </cell>
          <cell r="AR491" t="str">
            <v/>
          </cell>
          <cell r="AS491" t="str">
            <v/>
          </cell>
          <cell r="AT491" t="str">
            <v/>
          </cell>
          <cell r="AU491" t="str">
            <v/>
          </cell>
          <cell r="AV491" t="str">
            <v/>
          </cell>
          <cell r="AW491" t="str">
            <v/>
          </cell>
          <cell r="AX491" t="str">
            <v/>
          </cell>
          <cell r="AY491" t="str">
            <v/>
          </cell>
          <cell r="AZ491" t="str">
            <v/>
          </cell>
          <cell r="BA491" t="str">
            <v/>
          </cell>
          <cell r="BB491" t="str">
            <v/>
          </cell>
          <cell r="BC491" t="str">
            <v/>
          </cell>
          <cell r="BD491" t="str">
            <v/>
          </cell>
          <cell r="BE491" t="str">
            <v/>
          </cell>
          <cell r="BF491" t="str">
            <v/>
          </cell>
          <cell r="BG491" t="str">
            <v/>
          </cell>
          <cell r="BH491" t="str">
            <v/>
          </cell>
          <cell r="BI491" t="str">
            <v/>
          </cell>
          <cell r="BJ491" t="str">
            <v/>
          </cell>
          <cell r="BK491" t="str">
            <v/>
          </cell>
          <cell r="BL491"/>
          <cell r="BM491"/>
          <cell r="BN491" t="str">
            <v/>
          </cell>
          <cell r="BO491" t="str">
            <v/>
          </cell>
          <cell r="BP491" t="str">
            <v/>
          </cell>
          <cell r="BQ491" t="str">
            <v/>
          </cell>
          <cell r="BR491" t="str">
            <v/>
          </cell>
          <cell r="BS491" t="str">
            <v/>
          </cell>
          <cell r="BT491" t="str">
            <v/>
          </cell>
          <cell r="BU491" t="str">
            <v/>
          </cell>
          <cell r="BV491" t="str">
            <v/>
          </cell>
          <cell r="BW491" t="str">
            <v/>
          </cell>
          <cell r="BX491" t="str">
            <v/>
          </cell>
          <cell r="BY491" t="str">
            <v/>
          </cell>
          <cell r="BZ491" t="str">
            <v/>
          </cell>
          <cell r="CA491" t="str">
            <v/>
          </cell>
          <cell r="CB491" t="str">
            <v/>
          </cell>
          <cell r="CC491" t="str">
            <v/>
          </cell>
          <cell r="CD491" t="str">
            <v/>
          </cell>
          <cell r="CE491" t="str">
            <v/>
          </cell>
          <cell r="CF491" t="str">
            <v/>
          </cell>
          <cell r="CG491" t="str">
            <v/>
          </cell>
          <cell r="CH491" t="str">
            <v/>
          </cell>
          <cell r="CI491" t="str">
            <v/>
          </cell>
          <cell r="CJ491" t="str">
            <v/>
          </cell>
          <cell r="CK491" t="str">
            <v/>
          </cell>
          <cell r="CL491" t="str">
            <v/>
          </cell>
          <cell r="CM491" t="str">
            <v/>
          </cell>
          <cell r="CN491" t="str">
            <v/>
          </cell>
          <cell r="CO491" t="str">
            <v/>
          </cell>
          <cell r="CP491" t="str">
            <v/>
          </cell>
          <cell r="CQ491" t="str">
            <v/>
          </cell>
          <cell r="CR491" t="str">
            <v/>
          </cell>
          <cell r="CS491" t="str">
            <v>Nota 1: Este solo es un Análisis de Precios Unitario de referencia. De ser necesario, se debe ajustar a las particularidades de cada proyecto.
Nota 2: Cuando se trate de Análisis de precios unitarios correspondientes a ítems de la propuesta económica apro</v>
          </cell>
          <cell r="CT491" t="str">
            <v>D</v>
          </cell>
        </row>
        <row r="492">
          <cell r="C492" t="str">
            <v>900,2,1</v>
          </cell>
          <cell r="D492" t="str">
            <v>m3 - Km</v>
          </cell>
          <cell r="E492" t="str">
            <v>TRANSPORTE DE MATERIALES PROVENIENTES DE LA EXCAVACIÓN DE LA EXPLANACIÓN, CANALES Y PRÉSTAMOS PARA DISTANCIAS MAYORES DE MIL METROS (1.000 m) MEDIDOS A PARTIR DE CIEN METROS (100 m)
(Análisis aplicado, utilizando volqueta de 6 m³ de capacidad útil, en con</v>
          </cell>
          <cell r="F492"/>
          <cell r="G492"/>
          <cell r="H492" t="str">
            <v>C0010960</v>
          </cell>
          <cell r="I492">
            <v>1.2345679012345699E-2</v>
          </cell>
          <cell r="J492" t="str">
            <v/>
          </cell>
          <cell r="K492" t="str">
            <v/>
          </cell>
          <cell r="L492" t="str">
            <v/>
          </cell>
          <cell r="M492" t="str">
            <v/>
          </cell>
          <cell r="N492" t="str">
            <v/>
          </cell>
          <cell r="O492" t="str">
            <v/>
          </cell>
          <cell r="P492" t="str">
            <v/>
          </cell>
          <cell r="Q492" t="str">
            <v/>
          </cell>
          <cell r="R492" t="str">
            <v/>
          </cell>
          <cell r="S492" t="str">
            <v/>
          </cell>
          <cell r="T492" t="str">
            <v/>
          </cell>
          <cell r="U492" t="str">
            <v/>
          </cell>
          <cell r="V492" t="str">
            <v/>
          </cell>
          <cell r="W492" t="str">
            <v/>
          </cell>
          <cell r="X492" t="str">
            <v/>
          </cell>
          <cell r="Y492" t="str">
            <v/>
          </cell>
          <cell r="Z492" t="str">
            <v/>
          </cell>
          <cell r="AA492" t="str">
            <v/>
          </cell>
          <cell r="AB492" t="str">
            <v/>
          </cell>
          <cell r="AC492" t="str">
            <v/>
          </cell>
          <cell r="AD492" t="str">
            <v/>
          </cell>
          <cell r="AE492" t="str">
            <v/>
          </cell>
          <cell r="AF492" t="str">
            <v/>
          </cell>
          <cell r="AG492" t="str">
            <v/>
          </cell>
          <cell r="AH492" t="str">
            <v/>
          </cell>
          <cell r="AI492" t="str">
            <v/>
          </cell>
          <cell r="AJ492" t="str">
            <v/>
          </cell>
          <cell r="AK492" t="str">
            <v/>
          </cell>
          <cell r="AL492" t="str">
            <v/>
          </cell>
          <cell r="AM492" t="str">
            <v/>
          </cell>
          <cell r="AN492" t="str">
            <v/>
          </cell>
          <cell r="AO492" t="str">
            <v/>
          </cell>
          <cell r="AP492" t="str">
            <v/>
          </cell>
          <cell r="AQ492" t="str">
            <v/>
          </cell>
          <cell r="AR492" t="str">
            <v/>
          </cell>
          <cell r="AS492" t="str">
            <v/>
          </cell>
          <cell r="AT492" t="str">
            <v/>
          </cell>
          <cell r="AU492" t="str">
            <v/>
          </cell>
          <cell r="AV492" t="str">
            <v/>
          </cell>
          <cell r="AW492" t="str">
            <v/>
          </cell>
          <cell r="AX492" t="str">
            <v/>
          </cell>
          <cell r="AY492" t="str">
            <v/>
          </cell>
          <cell r="AZ492" t="str">
            <v/>
          </cell>
          <cell r="BA492" t="str">
            <v/>
          </cell>
          <cell r="BB492" t="str">
            <v/>
          </cell>
          <cell r="BC492" t="str">
            <v/>
          </cell>
          <cell r="BD492" t="str">
            <v/>
          </cell>
          <cell r="BE492" t="str">
            <v/>
          </cell>
          <cell r="BF492" t="str">
            <v/>
          </cell>
          <cell r="BG492" t="str">
            <v/>
          </cell>
          <cell r="BH492" t="str">
            <v/>
          </cell>
          <cell r="BI492" t="str">
            <v/>
          </cell>
          <cell r="BJ492" t="str">
            <v/>
          </cell>
          <cell r="BK492" t="str">
            <v/>
          </cell>
          <cell r="BL492"/>
          <cell r="BM492"/>
          <cell r="BN492" t="str">
            <v/>
          </cell>
          <cell r="BO492" t="str">
            <v/>
          </cell>
          <cell r="BP492" t="str">
            <v/>
          </cell>
          <cell r="BQ492" t="str">
            <v/>
          </cell>
          <cell r="BR492" t="str">
            <v/>
          </cell>
          <cell r="BS492" t="str">
            <v/>
          </cell>
          <cell r="BT492" t="str">
            <v/>
          </cell>
          <cell r="BU492" t="str">
            <v/>
          </cell>
          <cell r="BV492" t="str">
            <v/>
          </cell>
          <cell r="BW492" t="str">
            <v/>
          </cell>
          <cell r="BX492" t="str">
            <v/>
          </cell>
          <cell r="BY492" t="str">
            <v/>
          </cell>
          <cell r="BZ492" t="str">
            <v/>
          </cell>
          <cell r="CA492" t="str">
            <v/>
          </cell>
          <cell r="CB492" t="str">
            <v/>
          </cell>
          <cell r="CC492" t="str">
            <v/>
          </cell>
          <cell r="CD492" t="str">
            <v/>
          </cell>
          <cell r="CE492" t="str">
            <v/>
          </cell>
          <cell r="CF492" t="str">
            <v/>
          </cell>
          <cell r="CG492" t="str">
            <v/>
          </cell>
          <cell r="CH492" t="str">
            <v/>
          </cell>
          <cell r="CI492" t="str">
            <v/>
          </cell>
          <cell r="CJ492" t="str">
            <v/>
          </cell>
          <cell r="CK492" t="str">
            <v/>
          </cell>
          <cell r="CL492" t="str">
            <v/>
          </cell>
          <cell r="CM492" t="str">
            <v/>
          </cell>
          <cell r="CN492" t="str">
            <v/>
          </cell>
          <cell r="CO492" t="str">
            <v/>
          </cell>
          <cell r="CP492" t="str">
            <v/>
          </cell>
          <cell r="CQ492" t="str">
            <v/>
          </cell>
          <cell r="CR492" t="str">
            <v/>
          </cell>
          <cell r="CS492" t="str">
            <v>Nota 1: Este solo es un Análisis de Precios Unitario de referencia. De ser necesario, se debe ajustar a las particularidades de cada proyecto.
Nota 2: Cuando se trate de Análisis de precios unitarios correspondientes a ítems de la propuesta económica apro</v>
          </cell>
          <cell r="CT492" t="str">
            <v>D</v>
          </cell>
        </row>
        <row r="493">
          <cell r="C493" t="str">
            <v>900,2,2</v>
          </cell>
          <cell r="D493" t="str">
            <v>m3 - km</v>
          </cell>
          <cell r="E493" t="str">
            <v>TRANSPORTE DE MATERIALES PROVENIENTES DE LA EXCAVACIÓN DE LA EXPLANACIÓN, CANALES Y PRÉSTAMOS PARA DISTANCIAS MAYORES DE MIL METROS (1.000 m) MEDIDOS A PARTIR DE CIEN METROS (100 m)
(Análisis aplicado  utilizando volqueta de 14 m³ de capacidad útil, en co</v>
          </cell>
          <cell r="F493"/>
          <cell r="G493"/>
          <cell r="H493" t="str">
            <v>C0010958</v>
          </cell>
          <cell r="I493">
            <v>5.9523809523809503E-3</v>
          </cell>
          <cell r="J493" t="str">
            <v/>
          </cell>
          <cell r="K493" t="str">
            <v/>
          </cell>
          <cell r="L493" t="str">
            <v/>
          </cell>
          <cell r="M493" t="str">
            <v/>
          </cell>
          <cell r="N493" t="str">
            <v/>
          </cell>
          <cell r="O493" t="str">
            <v/>
          </cell>
          <cell r="P493" t="str">
            <v/>
          </cell>
          <cell r="Q493" t="str">
            <v/>
          </cell>
          <cell r="R493" t="str">
            <v/>
          </cell>
          <cell r="S493" t="str">
            <v/>
          </cell>
          <cell r="T493" t="str">
            <v/>
          </cell>
          <cell r="U493" t="str">
            <v/>
          </cell>
          <cell r="V493" t="str">
            <v/>
          </cell>
          <cell r="W493" t="str">
            <v/>
          </cell>
          <cell r="X493" t="str">
            <v/>
          </cell>
          <cell r="Y493" t="str">
            <v/>
          </cell>
          <cell r="Z493" t="str">
            <v/>
          </cell>
          <cell r="AA493" t="str">
            <v/>
          </cell>
          <cell r="AB493" t="str">
            <v/>
          </cell>
          <cell r="AC493" t="str">
            <v/>
          </cell>
          <cell r="AD493" t="str">
            <v/>
          </cell>
          <cell r="AE493" t="str">
            <v/>
          </cell>
          <cell r="AF493" t="str">
            <v/>
          </cell>
          <cell r="AG493" t="str">
            <v/>
          </cell>
          <cell r="AH493" t="str">
            <v/>
          </cell>
          <cell r="AI493" t="str">
            <v/>
          </cell>
          <cell r="AJ493" t="str">
            <v/>
          </cell>
          <cell r="AK493" t="str">
            <v/>
          </cell>
          <cell r="AL493" t="str">
            <v/>
          </cell>
          <cell r="AM493" t="str">
            <v/>
          </cell>
          <cell r="AN493" t="str">
            <v/>
          </cell>
          <cell r="AO493" t="str">
            <v/>
          </cell>
          <cell r="AP493" t="str">
            <v/>
          </cell>
          <cell r="AQ493" t="str">
            <v/>
          </cell>
          <cell r="AR493" t="str">
            <v/>
          </cell>
          <cell r="AS493" t="str">
            <v/>
          </cell>
          <cell r="AT493" t="str">
            <v/>
          </cell>
          <cell r="AU493" t="str">
            <v/>
          </cell>
          <cell r="AV493" t="str">
            <v/>
          </cell>
          <cell r="AW493" t="str">
            <v/>
          </cell>
          <cell r="AX493" t="str">
            <v/>
          </cell>
          <cell r="AY493" t="str">
            <v/>
          </cell>
          <cell r="AZ493" t="str">
            <v/>
          </cell>
          <cell r="BA493" t="str">
            <v/>
          </cell>
          <cell r="BB493" t="str">
            <v/>
          </cell>
          <cell r="BC493" t="str">
            <v/>
          </cell>
          <cell r="BD493" t="str">
            <v/>
          </cell>
          <cell r="BE493" t="str">
            <v/>
          </cell>
          <cell r="BF493" t="str">
            <v/>
          </cell>
          <cell r="BG493" t="str">
            <v/>
          </cell>
          <cell r="BH493" t="str">
            <v/>
          </cell>
          <cell r="BI493" t="str">
            <v/>
          </cell>
          <cell r="BJ493" t="str">
            <v/>
          </cell>
          <cell r="BK493" t="str">
            <v/>
          </cell>
          <cell r="BL493"/>
          <cell r="BM493"/>
          <cell r="BN493" t="str">
            <v/>
          </cell>
          <cell r="BO493" t="str">
            <v/>
          </cell>
          <cell r="BP493" t="str">
            <v/>
          </cell>
          <cell r="BQ493" t="str">
            <v/>
          </cell>
          <cell r="BR493" t="str">
            <v/>
          </cell>
          <cell r="BS493" t="str">
            <v/>
          </cell>
          <cell r="BT493" t="str">
            <v/>
          </cell>
          <cell r="BU493" t="str">
            <v/>
          </cell>
          <cell r="BV493" t="str">
            <v/>
          </cell>
          <cell r="BW493" t="str">
            <v/>
          </cell>
          <cell r="BX493" t="str">
            <v/>
          </cell>
          <cell r="BY493" t="str">
            <v/>
          </cell>
          <cell r="BZ493" t="str">
            <v/>
          </cell>
          <cell r="CA493" t="str">
            <v/>
          </cell>
          <cell r="CB493" t="str">
            <v/>
          </cell>
          <cell r="CC493" t="str">
            <v/>
          </cell>
          <cell r="CD493" t="str">
            <v/>
          </cell>
          <cell r="CE493" t="str">
            <v/>
          </cell>
          <cell r="CF493" t="str">
            <v/>
          </cell>
          <cell r="CG493" t="str">
            <v/>
          </cell>
          <cell r="CH493" t="str">
            <v/>
          </cell>
          <cell r="CI493" t="str">
            <v/>
          </cell>
          <cell r="CJ493" t="str">
            <v/>
          </cell>
          <cell r="CK493" t="str">
            <v/>
          </cell>
          <cell r="CL493" t="str">
            <v/>
          </cell>
          <cell r="CM493" t="str">
            <v/>
          </cell>
          <cell r="CN493" t="str">
            <v/>
          </cell>
          <cell r="CO493" t="str">
            <v/>
          </cell>
          <cell r="CP493" t="str">
            <v/>
          </cell>
          <cell r="CQ493" t="str">
            <v/>
          </cell>
          <cell r="CR493" t="str">
            <v/>
          </cell>
          <cell r="CS493" t="str">
            <v>Nota 1: Este solo es un Análisis de Precios Unitario de referencia. De ser necesario, se debe ajustar a las particularidades de cada proyecto.
Nota 2: Cuando se trate de Análisis de precios unitarios correspondientes a ítems de la propuesta económica apro</v>
          </cell>
          <cell r="CT493" t="str">
            <v>D</v>
          </cell>
        </row>
        <row r="494">
          <cell r="C494" t="str">
            <v>900,3,1</v>
          </cell>
          <cell r="D494" t="str">
            <v>m3 - Km</v>
          </cell>
          <cell r="E494" t="str">
            <v>TRANSPORTE DE MATERIALES PROVENIENTES DE DERRUMBES, MEDIDO A PARTIR DE CIEN METROS (100 m)
(Análisis aplicado utilizando volqueta de 6 m³ de capacidad útil, en condiciones normales de acarreo)</v>
          </cell>
          <cell r="F494"/>
          <cell r="G494"/>
          <cell r="H494" t="str">
            <v>C0010960</v>
          </cell>
          <cell r="I494">
            <v>1.38888888888889E-2</v>
          </cell>
          <cell r="J494" t="str">
            <v/>
          </cell>
          <cell r="K494" t="str">
            <v/>
          </cell>
          <cell r="L494" t="str">
            <v/>
          </cell>
          <cell r="M494" t="str">
            <v/>
          </cell>
          <cell r="N494" t="str">
            <v/>
          </cell>
          <cell r="O494" t="str">
            <v/>
          </cell>
          <cell r="P494" t="str">
            <v/>
          </cell>
          <cell r="Q494" t="str">
            <v/>
          </cell>
          <cell r="R494" t="str">
            <v/>
          </cell>
          <cell r="S494" t="str">
            <v/>
          </cell>
          <cell r="T494" t="str">
            <v/>
          </cell>
          <cell r="U494" t="str">
            <v/>
          </cell>
          <cell r="V494" t="str">
            <v/>
          </cell>
          <cell r="W494" t="str">
            <v/>
          </cell>
          <cell r="X494" t="str">
            <v/>
          </cell>
          <cell r="Y494" t="str">
            <v/>
          </cell>
          <cell r="Z494" t="str">
            <v/>
          </cell>
          <cell r="AA494" t="str">
            <v/>
          </cell>
          <cell r="AB494" t="str">
            <v/>
          </cell>
          <cell r="AC494" t="str">
            <v/>
          </cell>
          <cell r="AD494" t="str">
            <v/>
          </cell>
          <cell r="AE494" t="str">
            <v/>
          </cell>
          <cell r="AF494" t="str">
            <v/>
          </cell>
          <cell r="AG494" t="str">
            <v/>
          </cell>
          <cell r="AH494" t="str">
            <v/>
          </cell>
          <cell r="AI494" t="str">
            <v/>
          </cell>
          <cell r="AJ494" t="str">
            <v/>
          </cell>
          <cell r="AK494" t="str">
            <v/>
          </cell>
          <cell r="AL494" t="str">
            <v/>
          </cell>
          <cell r="AM494" t="str">
            <v/>
          </cell>
          <cell r="AN494" t="str">
            <v/>
          </cell>
          <cell r="AO494" t="str">
            <v/>
          </cell>
          <cell r="AP494" t="str">
            <v/>
          </cell>
          <cell r="AQ494" t="str">
            <v/>
          </cell>
          <cell r="AR494" t="str">
            <v/>
          </cell>
          <cell r="AS494" t="str">
            <v/>
          </cell>
          <cell r="AT494" t="str">
            <v/>
          </cell>
          <cell r="AU494" t="str">
            <v/>
          </cell>
          <cell r="AV494" t="str">
            <v/>
          </cell>
          <cell r="AW494" t="str">
            <v/>
          </cell>
          <cell r="AX494" t="str">
            <v/>
          </cell>
          <cell r="AY494" t="str">
            <v/>
          </cell>
          <cell r="AZ494" t="str">
            <v/>
          </cell>
          <cell r="BA494" t="str">
            <v/>
          </cell>
          <cell r="BB494" t="str">
            <v/>
          </cell>
          <cell r="BC494" t="str">
            <v/>
          </cell>
          <cell r="BD494" t="str">
            <v/>
          </cell>
          <cell r="BE494" t="str">
            <v/>
          </cell>
          <cell r="BF494" t="str">
            <v/>
          </cell>
          <cell r="BG494" t="str">
            <v/>
          </cell>
          <cell r="BH494" t="str">
            <v/>
          </cell>
          <cell r="BI494" t="str">
            <v/>
          </cell>
          <cell r="BJ494" t="str">
            <v/>
          </cell>
          <cell r="BK494" t="str">
            <v/>
          </cell>
          <cell r="BL494"/>
          <cell r="BM494"/>
          <cell r="BN494" t="str">
            <v/>
          </cell>
          <cell r="BO494" t="str">
            <v/>
          </cell>
          <cell r="BP494" t="str">
            <v/>
          </cell>
          <cell r="BQ494" t="str">
            <v/>
          </cell>
          <cell r="BR494" t="str">
            <v/>
          </cell>
          <cell r="BS494" t="str">
            <v/>
          </cell>
          <cell r="BT494" t="str">
            <v/>
          </cell>
          <cell r="BU494" t="str">
            <v/>
          </cell>
          <cell r="BV494" t="str">
            <v/>
          </cell>
          <cell r="BW494" t="str">
            <v/>
          </cell>
          <cell r="BX494" t="str">
            <v/>
          </cell>
          <cell r="BY494" t="str">
            <v/>
          </cell>
          <cell r="BZ494" t="str">
            <v/>
          </cell>
          <cell r="CA494" t="str">
            <v/>
          </cell>
          <cell r="CB494" t="str">
            <v/>
          </cell>
          <cell r="CC494" t="str">
            <v/>
          </cell>
          <cell r="CD494" t="str">
            <v/>
          </cell>
          <cell r="CE494" t="str">
            <v/>
          </cell>
          <cell r="CF494" t="str">
            <v/>
          </cell>
          <cell r="CG494" t="str">
            <v/>
          </cell>
          <cell r="CH494" t="str">
            <v/>
          </cell>
          <cell r="CI494" t="str">
            <v/>
          </cell>
          <cell r="CJ494" t="str">
            <v/>
          </cell>
          <cell r="CK494" t="str">
            <v/>
          </cell>
          <cell r="CL494" t="str">
            <v/>
          </cell>
          <cell r="CM494" t="str">
            <v/>
          </cell>
          <cell r="CN494" t="str">
            <v/>
          </cell>
          <cell r="CO494" t="str">
            <v/>
          </cell>
          <cell r="CP494" t="str">
            <v/>
          </cell>
          <cell r="CQ494" t="str">
            <v/>
          </cell>
          <cell r="CR494" t="str">
            <v/>
          </cell>
          <cell r="CS494" t="str">
            <v>Nota 1: Este solo es un Análisis de Precios Unitario de referencia. De ser necesario, se debe ajustar a las particularidades de cada proyecto.
Nota 2: Cuando se trate de Análisis de precios unitarios correspondientes a ítems de la propuesta económica apro</v>
          </cell>
          <cell r="CT494" t="str">
            <v>D</v>
          </cell>
        </row>
        <row r="495">
          <cell r="C495" t="str">
            <v>900,3,2</v>
          </cell>
          <cell r="D495" t="str">
            <v>m3 - km</v>
          </cell>
          <cell r="E495" t="str">
            <v>TRANSPORTE DE MATERIALES PROVENIENTES DE DERRUMBES, MEDIDO A PARTIR DE CIEN METROS (100 m)
(Análisis aplicado utilizando volqueta de 6 m³ de capacidad útil, en condiciones normales de acarreo)</v>
          </cell>
          <cell r="F495"/>
          <cell r="G495"/>
          <cell r="H495" t="str">
            <v>C0010958</v>
          </cell>
          <cell r="I495">
            <v>6.4935064935064896E-3</v>
          </cell>
          <cell r="J495" t="str">
            <v/>
          </cell>
          <cell r="K495" t="str">
            <v/>
          </cell>
          <cell r="L495" t="str">
            <v/>
          </cell>
          <cell r="M495" t="str">
            <v/>
          </cell>
          <cell r="N495" t="str">
            <v/>
          </cell>
          <cell r="O495" t="str">
            <v/>
          </cell>
          <cell r="P495" t="str">
            <v/>
          </cell>
          <cell r="Q495" t="str">
            <v/>
          </cell>
          <cell r="R495" t="str">
            <v/>
          </cell>
          <cell r="S495" t="str">
            <v/>
          </cell>
          <cell r="T495" t="str">
            <v/>
          </cell>
          <cell r="U495" t="str">
            <v/>
          </cell>
          <cell r="V495" t="str">
            <v/>
          </cell>
          <cell r="W495" t="str">
            <v/>
          </cell>
          <cell r="X495" t="str">
            <v/>
          </cell>
          <cell r="Y495" t="str">
            <v/>
          </cell>
          <cell r="Z495" t="str">
            <v/>
          </cell>
          <cell r="AA495" t="str">
            <v/>
          </cell>
          <cell r="AB495" t="str">
            <v/>
          </cell>
          <cell r="AC495" t="str">
            <v/>
          </cell>
          <cell r="AD495" t="str">
            <v/>
          </cell>
          <cell r="AE495" t="str">
            <v/>
          </cell>
          <cell r="AF495" t="str">
            <v/>
          </cell>
          <cell r="AG495" t="str">
            <v/>
          </cell>
          <cell r="AH495" t="str">
            <v/>
          </cell>
          <cell r="AI495" t="str">
            <v/>
          </cell>
          <cell r="AJ495" t="str">
            <v/>
          </cell>
          <cell r="AK495" t="str">
            <v/>
          </cell>
          <cell r="AL495" t="str">
            <v/>
          </cell>
          <cell r="AM495" t="str">
            <v/>
          </cell>
          <cell r="AN495" t="str">
            <v/>
          </cell>
          <cell r="AO495" t="str">
            <v/>
          </cell>
          <cell r="AP495" t="str">
            <v/>
          </cell>
          <cell r="AQ495" t="str">
            <v/>
          </cell>
          <cell r="AR495" t="str">
            <v/>
          </cell>
          <cell r="AS495" t="str">
            <v/>
          </cell>
          <cell r="AT495" t="str">
            <v/>
          </cell>
          <cell r="AU495" t="str">
            <v/>
          </cell>
          <cell r="AV495" t="str">
            <v/>
          </cell>
          <cell r="AW495" t="str">
            <v/>
          </cell>
          <cell r="AX495" t="str">
            <v/>
          </cell>
          <cell r="AY495" t="str">
            <v/>
          </cell>
          <cell r="AZ495" t="str">
            <v/>
          </cell>
          <cell r="BA495" t="str">
            <v/>
          </cell>
          <cell r="BB495" t="str">
            <v/>
          </cell>
          <cell r="BC495" t="str">
            <v/>
          </cell>
          <cell r="BD495" t="str">
            <v/>
          </cell>
          <cell r="BE495" t="str">
            <v/>
          </cell>
          <cell r="BF495" t="str">
            <v/>
          </cell>
          <cell r="BG495" t="str">
            <v/>
          </cell>
          <cell r="BH495" t="str">
            <v/>
          </cell>
          <cell r="BI495" t="str">
            <v/>
          </cell>
          <cell r="BJ495" t="str">
            <v/>
          </cell>
          <cell r="BK495" t="str">
            <v/>
          </cell>
          <cell r="BL495"/>
          <cell r="BM495"/>
          <cell r="BN495" t="str">
            <v/>
          </cell>
          <cell r="BO495" t="str">
            <v/>
          </cell>
          <cell r="BP495" t="str">
            <v/>
          </cell>
          <cell r="BQ495" t="str">
            <v/>
          </cell>
          <cell r="BR495" t="str">
            <v/>
          </cell>
          <cell r="BS495" t="str">
            <v/>
          </cell>
          <cell r="BT495" t="str">
            <v/>
          </cell>
          <cell r="BU495" t="str">
            <v/>
          </cell>
          <cell r="BV495" t="str">
            <v/>
          </cell>
          <cell r="BW495" t="str">
            <v/>
          </cell>
          <cell r="BX495" t="str">
            <v/>
          </cell>
          <cell r="BY495" t="str">
            <v/>
          </cell>
          <cell r="BZ495" t="str">
            <v/>
          </cell>
          <cell r="CA495" t="str">
            <v/>
          </cell>
          <cell r="CB495" t="str">
            <v/>
          </cell>
          <cell r="CC495" t="str">
            <v/>
          </cell>
          <cell r="CD495" t="str">
            <v/>
          </cell>
          <cell r="CE495" t="str">
            <v/>
          </cell>
          <cell r="CF495" t="str">
            <v/>
          </cell>
          <cell r="CG495" t="str">
            <v/>
          </cell>
          <cell r="CH495" t="str">
            <v/>
          </cell>
          <cell r="CI495" t="str">
            <v/>
          </cell>
          <cell r="CJ495" t="str">
            <v/>
          </cell>
          <cell r="CK495" t="str">
            <v/>
          </cell>
          <cell r="CL495" t="str">
            <v/>
          </cell>
          <cell r="CM495" t="str">
            <v/>
          </cell>
          <cell r="CN495" t="str">
            <v/>
          </cell>
          <cell r="CO495" t="str">
            <v/>
          </cell>
          <cell r="CP495" t="str">
            <v/>
          </cell>
          <cell r="CQ495" t="str">
            <v/>
          </cell>
          <cell r="CR495" t="str">
            <v/>
          </cell>
          <cell r="CS495" t="str">
            <v>Nota 1: Este solo es un Análisis de Precios Unitario de referencia. De ser necesario, se debe ajustar a las particularidades de cada proyecto.
Nota 2: Cuando se trate de Análisis de precios unitarios correspondientes a ítems de la propuesta económica apro</v>
          </cell>
          <cell r="CT495" t="str">
            <v>D</v>
          </cell>
        </row>
      </sheetData>
      <sheetData sheetId="3">
        <row r="5">
          <cell r="FQ5" t="str">
            <v>200,1,1</v>
          </cell>
          <cell r="FR5" t="str">
            <v>DESMONTE Y LIMPIEZA EN BOSQUE
(Analisis aplicado como actividad de aprovechamiento forestal donde la vegetación se presenta en forma de bosque continuo e incluye el corte y procesamiento de árboles, así como el desraice y remoción de tocones en áreas bosc</v>
          </cell>
          <cell r="FS5" t="str">
            <v>ha</v>
          </cell>
          <cell r="FT5" t="str">
            <v>A</v>
          </cell>
          <cell r="FU5">
            <v>1</v>
          </cell>
        </row>
        <row r="6">
          <cell r="FQ6" t="str">
            <v>200,1,2</v>
          </cell>
          <cell r="FR6" t="str">
            <v>DESMONTE Y LIMPIEZA EN BOSQUE
(Analisis aplicado como actividad de aprovechamiento forestal donde la vegetación se presenta en forma de bosque continuo e incluye el corte y procesamiento de árboles, así como el desraice y remoción de tocones en áreas bosc</v>
          </cell>
          <cell r="FS6" t="str">
            <v>m2</v>
          </cell>
          <cell r="FT6" t="str">
            <v>B</v>
          </cell>
          <cell r="FU6">
            <v>0.92</v>
          </cell>
        </row>
        <row r="7">
          <cell r="FQ7" t="str">
            <v>200,2,1</v>
          </cell>
          <cell r="FR7" t="str">
            <v>DESMONTE Y LIMPIEZA EN ZONAS NO BOSCOSAS
(Analisis aplicado para actividad de aprovechamiento forestal donde la vegetación se presenta en forma de árboles aislados o grupos de árboles dentro de
superficies que no presenten características de bosque contin</v>
          </cell>
          <cell r="FS7" t="str">
            <v>ha</v>
          </cell>
          <cell r="FT7" t="str">
            <v>B</v>
          </cell>
          <cell r="FU7">
            <v>0.92</v>
          </cell>
        </row>
        <row r="8">
          <cell r="FQ8" t="str">
            <v>200,2,2</v>
          </cell>
          <cell r="FR8" t="str">
            <v>DESMONTE Y LIMPIEZA EN ZONA NO BOSCOSA
(Analisis aplicado para actividad de aprovechamiento forestal donde la vegetación se presenta en forma de árboles aislados o grupos de árboles dentro de
superficies que no presenten características de bosque continuo</v>
          </cell>
          <cell r="FS8" t="str">
            <v>m2</v>
          </cell>
          <cell r="FT8" t="str">
            <v>B</v>
          </cell>
          <cell r="FU8">
            <v>0.92</v>
          </cell>
        </row>
        <row r="9">
          <cell r="R9">
            <v>7.333333333333333</v>
          </cell>
          <cell r="FQ9" t="str">
            <v>201,10</v>
          </cell>
          <cell r="FR9" t="str">
            <v>DEMOLICIÓN DE BORDILLOS DE CONCRETO
(Analisis aplicado para la demolición mecánica y retiro de bordillos de concreto hidráulico  fundido en sitio de dimensiones típicas consideradas de 15 cm de ancho × 25 cm de alto × 1.00 m de largo, incluye el retiro de</v>
          </cell>
          <cell r="FS9" t="str">
            <v>m</v>
          </cell>
          <cell r="FT9" t="str">
            <v>A</v>
          </cell>
          <cell r="FU9">
            <v>1</v>
          </cell>
        </row>
        <row r="10">
          <cell r="FQ10" t="str">
            <v>201,11</v>
          </cell>
          <cell r="FR10" t="str">
            <v>DESMONTAJE Y TRASLADO DE ESTRUCTURAS METÁLICAS
(Analisis aplicado para un puente vehicular de 15 m de luz)</v>
          </cell>
          <cell r="FS10" t="str">
            <v>kg</v>
          </cell>
          <cell r="FT10" t="str">
            <v>A</v>
          </cell>
          <cell r="FU10">
            <v>1</v>
          </cell>
        </row>
        <row r="11">
          <cell r="FQ11" t="str">
            <v>201,12</v>
          </cell>
          <cell r="FR11" t="str">
            <v>REMOCIÓN DE ESPECIES VEGETALES 
(Análisis aplicado a árboles de 5 a 10 metros de altura)</v>
          </cell>
          <cell r="FS11" t="str">
            <v>u</v>
          </cell>
          <cell r="FT11" t="str">
            <v>A</v>
          </cell>
          <cell r="FU11">
            <v>1</v>
          </cell>
        </row>
        <row r="12">
          <cell r="FQ12" t="str">
            <v>201,13,1</v>
          </cell>
          <cell r="FR12" t="str">
            <v>REMOCIÓN DE OBSTACULOS 
(Análisis aplicado para una señal vertical tipo reglamentaria de tamaño 1,20 X 1,20)</v>
          </cell>
          <cell r="FS12" t="str">
            <v>u</v>
          </cell>
          <cell r="FT12" t="str">
            <v>C</v>
          </cell>
          <cell r="FU12">
            <v>0.92</v>
          </cell>
        </row>
        <row r="13">
          <cell r="FQ13" t="str">
            <v>201,14</v>
          </cell>
          <cell r="FR13" t="str">
            <v xml:space="preserve">REMOCIÓN DE DUCTOS DE SERVICIOS EXISTENTES
(Analisis aplicado para la excavación, remoción y disposición de ductos existentes de servicios públicos o privados, tales como electricidad, telecomunicaciones o fibra óptica, construidos en PVC, concreto PVC u </v>
          </cell>
          <cell r="FS13" t="str">
            <v>m</v>
          </cell>
          <cell r="FT13" t="str">
            <v>A</v>
          </cell>
          <cell r="FU13">
            <v>1</v>
          </cell>
        </row>
        <row r="14">
          <cell r="FQ14" t="str">
            <v>201,15</v>
          </cell>
          <cell r="FR14" t="str">
            <v>REMOCIÓN DE ALCANTARILLAS
(Analisis aplicado para la remoción de alcantarillas de concreto armado, ya sea tipo cajón (box culvert) o de secciones circulares prefabricadas, alcantarilla de concreto (prefabricada o fundida in situ), diámetro o sección ≤ 1.0</v>
          </cell>
          <cell r="FS14" t="str">
            <v>m</v>
          </cell>
          <cell r="FT14" t="str">
            <v>A</v>
          </cell>
          <cell r="FU14">
            <v>1</v>
          </cell>
        </row>
        <row r="15">
          <cell r="FQ15" t="str">
            <v>201,16</v>
          </cell>
          <cell r="FR15" t="str">
            <v>REMOCIÓN DE CERCAS DE ALAMBRE
(Analisis aplicado para la remoción manual completa de cercas de alambre, considerado cerca con postes de madera,con alambre de púas o tejido simple
y Altura típica de 1.2 a 1.5 m)</v>
          </cell>
          <cell r="FS15" t="str">
            <v>m</v>
          </cell>
          <cell r="FT15" t="str">
            <v>C</v>
          </cell>
          <cell r="FU15">
            <v>0.92</v>
          </cell>
        </row>
        <row r="16">
          <cell r="FQ16" t="str">
            <v>201,17</v>
          </cell>
          <cell r="FR16" t="str">
            <v>TRASLADO DE POSTES
(Análisis aplicado para el traslado de postes de alumbrado público de 12 metros que implica el desmontaje, carga, transporte y descarga en un nuevo sitio de acopio temporal o definitivo, sin considerar su reinstalación ni conexión eléct</v>
          </cell>
          <cell r="FS16" t="str">
            <v xml:space="preserve">u </v>
          </cell>
          <cell r="FT16" t="str">
            <v>A</v>
          </cell>
          <cell r="FU16">
            <v>1</v>
          </cell>
        </row>
        <row r="17">
          <cell r="FQ17" t="str">
            <v>201,18</v>
          </cell>
          <cell r="FR17" t="str">
            <v>TRASLADO DE TORRES
(Análisis aplicado para el desmontaje, embalaje, transporte y descarga de una torre de celosía metálica estándar de 40 metros de altura, con base de 1.40 m. No se incluye la reinstalación ni la cimentación en el nuevo sitio)</v>
          </cell>
          <cell r="FS17" t="str">
            <v xml:space="preserve">u </v>
          </cell>
          <cell r="FT17" t="str">
            <v>A</v>
          </cell>
          <cell r="FU17">
            <v>1</v>
          </cell>
        </row>
        <row r="18">
          <cell r="FQ18" t="str">
            <v>201,19</v>
          </cell>
          <cell r="FR18" t="str">
            <v>REMOCIÓN DE RIELES
(Analisis aplicado para la remoción total de rieles metálicos de vías férreas, considerando un tipo de riel de acero, fijado sobre durmientes de madera, incluye Corte y,Retiro de durmientes de madera, cargue de material y Transporte has</v>
          </cell>
          <cell r="FS18" t="str">
            <v>m</v>
          </cell>
          <cell r="FT18" t="str">
            <v>A</v>
          </cell>
          <cell r="FU18">
            <v>1</v>
          </cell>
        </row>
        <row r="19">
          <cell r="FQ19" t="str">
            <v>201,20</v>
          </cell>
          <cell r="FR19" t="str">
            <v>REMOCIÓN DE DEFENSAS METÁLICAS
(Analisis aplicado para la remoción de defensas metálicas tipo W o similares, instaladas en bordes de vías, anclados al suelo que incluye Corte o desatornillado de los tramos de lámina galvanizada, Desmonte y extracción de p</v>
          </cell>
          <cell r="FS19" t="str">
            <v>m</v>
          </cell>
          <cell r="FT19" t="str">
            <v>C</v>
          </cell>
          <cell r="FU19">
            <v>0.92</v>
          </cell>
        </row>
        <row r="20">
          <cell r="FQ20" t="str">
            <v>201,21</v>
          </cell>
          <cell r="FR20" t="str">
            <v>REMOCIÓN DE BARRERAS DE SEGURIDAD
(Analisis aplicado para la remoción y retiro de barreras de seguridad instaladas como elementos de contención, considerando una Barrera tipo New Jersey de concreto prefabricado (altura ≈ 0.8 m – 1.0 m) que incluye retiro,</v>
          </cell>
          <cell r="FS20" t="str">
            <v>m</v>
          </cell>
          <cell r="FT20" t="str">
            <v>A</v>
          </cell>
          <cell r="FU20">
            <v>1</v>
          </cell>
        </row>
        <row r="21">
          <cell r="FQ21" t="str">
            <v>201,7</v>
          </cell>
          <cell r="FR21" t="str">
            <v>DEMOLICIÓN DE ESTRUCTURAS
(Analisis aplicado para la demolición controlada y mecanizada de estructuras en concreto reforzado y cualquier componente de concreto fundido en sitio o prefabricado. Se utiliza para esta operación maquinaria pesada y herramienta</v>
          </cell>
          <cell r="FS21" t="str">
            <v>m3</v>
          </cell>
          <cell r="FT21" t="str">
            <v>A</v>
          </cell>
          <cell r="FU21">
            <v>1</v>
          </cell>
        </row>
        <row r="22">
          <cell r="FQ22" t="str">
            <v>201,8,1</v>
          </cell>
          <cell r="FR22" t="str">
            <v>DEMOLICIÓN DE PAVIMENTOS RIGIDOS 
(Análisis aplicado para una demolición total de la capa de rodadura con espesor de 15 cm)</v>
          </cell>
          <cell r="FS22" t="str">
            <v>m2</v>
          </cell>
          <cell r="FT22" t="str">
            <v>A</v>
          </cell>
          <cell r="FU22">
            <v>1</v>
          </cell>
        </row>
        <row r="23">
          <cell r="FQ23" t="str">
            <v>201,9</v>
          </cell>
          <cell r="FR23" t="str">
            <v>DEMOLICIÓN DE PISOS Y ANDENES DE CONCRETO
(Analisis aplicado para la demolición mecánica controlada de un andén vehicular, construido en concreto reforzado con espesor entre 15 - 20 cm, incluyendo el retiro de la losa, recolección de escombros y su transp</v>
          </cell>
          <cell r="FS23" t="str">
            <v>m2</v>
          </cell>
          <cell r="FT23" t="str">
            <v>A</v>
          </cell>
          <cell r="FU23">
            <v>1</v>
          </cell>
        </row>
        <row r="24">
          <cell r="FQ24" t="str">
            <v>203,1</v>
          </cell>
          <cell r="FR24" t="str">
            <v>TRANSPLANTE DE ARBOLES TIPO I TRASLADO CORTO
(Analisis aplicado para el trasplante en sitio o reubicación inmediata dentro del mismo predio o área de obra ≤ 15 m para un Árbol adulto (&gt; 20 m altura, Diam. &gt; 10 m), inckuye Extracción del cepellón, Izaje, e</v>
          </cell>
          <cell r="FS24" t="str">
            <v>u</v>
          </cell>
          <cell r="FT24" t="str">
            <v>A</v>
          </cell>
          <cell r="FU24">
            <v>1</v>
          </cell>
        </row>
        <row r="25">
          <cell r="FQ25" t="str">
            <v>203,10</v>
          </cell>
          <cell r="FR25" t="str">
            <v>TRANSPLANTE DE ARBOLES TIPO IV TRASLADO CORTO
(Analisis aplicado para el trasplante en sitio o reubicación inmediata dentro del mismo predio o área de obra  ≤ 15 m para un Árbol (Altura &lt;5m, Diam. &lt; 2m), Extracción del cepellón, Izaje, excavacion manual (</v>
          </cell>
          <cell r="FS25" t="str">
            <v>u</v>
          </cell>
          <cell r="FT25" t="str">
            <v>A</v>
          </cell>
          <cell r="FU25">
            <v>1</v>
          </cell>
        </row>
        <row r="26">
          <cell r="FQ26" t="str">
            <v>203,11</v>
          </cell>
          <cell r="FR26" t="str">
            <v>TRANSPLANTE DE ARBOLES TIPO IV TRASLADO LARGO
(Analisis aplicado para el trasplante en sitio o reubicación inmediata dentro del mismo predio o área de obra entre 15,1m a 100,0m para un Árbol (Altura &lt;5m, Diam. &lt; 2m), Extracción del cepellón, preservando r</v>
          </cell>
          <cell r="FS26" t="str">
            <v>u</v>
          </cell>
          <cell r="FT26" t="str">
            <v>A</v>
          </cell>
          <cell r="FU26">
            <v>1</v>
          </cell>
        </row>
        <row r="27">
          <cell r="FQ27" t="str">
            <v>203,12</v>
          </cell>
          <cell r="FR27" t="str">
            <v>TRANSPLANTE DE ARBOLES TIPO IV TRASLADO ESPECIAL
(Analisis aplicado para el trasplante con logística de transporte interno controlado, usando grúa dentro del predio o hacia otro lote cercano &gt; 100,0m, para un Árbol (Altura &lt;5m, Diam. &lt; 2m), Extracción del</v>
          </cell>
          <cell r="FS27" t="str">
            <v>u</v>
          </cell>
          <cell r="FT27" t="str">
            <v>A</v>
          </cell>
          <cell r="FU27">
            <v>1</v>
          </cell>
        </row>
        <row r="28">
          <cell r="FQ28" t="str">
            <v>203,2</v>
          </cell>
          <cell r="FR28" t="str">
            <v>TRANSPLANTE DE ARBOLES TIPO I TRASLADO LARGO
(Analisis aplicado para el trasplante en sitio o reubicación inmediata dentro del mismo predio o área de obraentre 15,1m a 100,0m para un Árbol adulto (&gt; 20 m altura, Diam. &gt; 10 m), Extracción del cepellón, Iza</v>
          </cell>
          <cell r="FS28" t="str">
            <v>u</v>
          </cell>
          <cell r="FT28" t="str">
            <v>A</v>
          </cell>
          <cell r="FU28">
            <v>1</v>
          </cell>
        </row>
        <row r="29">
          <cell r="FQ29" t="str">
            <v>203,3</v>
          </cell>
          <cell r="FR29" t="str">
            <v>TRANSPLANTE DE ARBOLES TIPO I TRASLADO ESPECIAL
(Analisis aplicado para el trasplante con logística de transporte interno controlado, usando grúa dentro del predio o hacia otro lote cercano &gt; 100,0m, para un Árbol adulto (&gt; 20 m altura, Diam. &gt; 10 m), Ext</v>
          </cell>
          <cell r="FS29" t="str">
            <v>u</v>
          </cell>
          <cell r="FT29" t="str">
            <v>A</v>
          </cell>
          <cell r="FU29">
            <v>1</v>
          </cell>
        </row>
        <row r="30">
          <cell r="FQ30" t="str">
            <v>203,4</v>
          </cell>
          <cell r="FR30" t="str">
            <v>TRANSPLANTE DE ARBOLES TIPO II TRASLADO CORTO
(Analisis aplicado para el trasplante en sitio o reubicación inmediata dentro del mismo predio o área de obra ≤ 15 m para un Árbol adulto (Altura: entre 10,1m - 20,0 m, Diam. 5,1m -10,0 m), Extracción del cepe</v>
          </cell>
          <cell r="FS30" t="str">
            <v>u</v>
          </cell>
          <cell r="FT30" t="str">
            <v>A</v>
          </cell>
          <cell r="FU30">
            <v>1</v>
          </cell>
        </row>
        <row r="31">
          <cell r="FQ31" t="str">
            <v>203,5</v>
          </cell>
          <cell r="FR31" t="str">
            <v>TRANSPLANTE DE ARBOLES TIPO II. TRASLADO LARGO
(Analisis aplicado para el trasplante en sitio o reubicación inmediata dentro del mismo predio o área de obra entre 15,1m a 100,0m para un Árbol adulto (Altura: entre 10,1m - 20,0 m, Diam. 5,1m -10,0 m), Extr</v>
          </cell>
          <cell r="FS31" t="str">
            <v>u</v>
          </cell>
          <cell r="FT31" t="str">
            <v>A</v>
          </cell>
          <cell r="FU31">
            <v>1</v>
          </cell>
        </row>
        <row r="32">
          <cell r="FQ32" t="str">
            <v>203,6</v>
          </cell>
          <cell r="FR32" t="str">
            <v xml:space="preserve">TRANSPLANTE DE ARBOLES TIPO II TRASLADO ESPECIAL
(Analisis aplicado para el trasplante con logística de transporte interno controlado, usando grúa dentro del predio o hacia otro lote cercano, para un Árbol adulto (Altura: entre 10,1m - 20,0 m, Diam. 5,1m </v>
          </cell>
          <cell r="FS32" t="str">
            <v>u</v>
          </cell>
          <cell r="FT32" t="str">
            <v>A</v>
          </cell>
          <cell r="FU32">
            <v>1</v>
          </cell>
        </row>
        <row r="33">
          <cell r="FQ33" t="str">
            <v>203,7</v>
          </cell>
          <cell r="FR33" t="str">
            <v>TRANSPLANTE DE ARBOLES TIPO III TRASLADO CORTO
(Analisis aplicado para el trasplante en sitio o reubicación inmediata dentro del mismo predio o área de obra ≤ 15 m para un Árbol adulto (Altura 5m a 10,0m, Diam. 2m a 5m), Extracción del cepellón, Izaje, ex</v>
          </cell>
          <cell r="FS33" t="str">
            <v>u</v>
          </cell>
          <cell r="FT33" t="str">
            <v>A</v>
          </cell>
          <cell r="FU33">
            <v>1</v>
          </cell>
        </row>
        <row r="34">
          <cell r="FQ34" t="str">
            <v>203,8</v>
          </cell>
          <cell r="FR34" t="str">
            <v>TRANSPLANTE DE ARBOLE TIPO III TRASLADO LARGO
(Analisis aplicado para el trasplante en sitio o reubicación inmediata dentro del mismo predio o área de obra entre 15,1m a 100,0m para un Árbol adulto (Altura 5m a 10,0m, Diam. 2m a 5m), Extracción del cepell</v>
          </cell>
          <cell r="FS34" t="str">
            <v>u</v>
          </cell>
          <cell r="FT34" t="str">
            <v>A</v>
          </cell>
          <cell r="FU34">
            <v>1</v>
          </cell>
        </row>
        <row r="35">
          <cell r="FQ35" t="str">
            <v>203,9</v>
          </cell>
          <cell r="FR35" t="str">
            <v xml:space="preserve">TRANSPLANTE  DE ARBOLES TIPO III TRASLADO ESPECIAL
(Analisis aplicado para el trasplante con logística de transporte interno controlado, usando grúa dentro del predio o hacia otro lote cercano &gt; 100,0m, para un Árbol adulto (Altura 5m a 10,0m, Diam. 2m a </v>
          </cell>
          <cell r="FS35" t="str">
            <v>u</v>
          </cell>
          <cell r="FT35" t="str">
            <v>A</v>
          </cell>
          <cell r="FU35">
            <v>1</v>
          </cell>
        </row>
        <row r="36">
          <cell r="FQ36" t="str">
            <v>210,1,1</v>
          </cell>
          <cell r="FR36" t="str">
            <v>EXCAVACIÓN SIN CLASIFICAR DE LA EXPLANACIÓN Y CANALES
(Analisis aplicado para la excavación mecánica de material sin clasificar, Incluye la disposicion final.)</v>
          </cell>
          <cell r="FS36" t="str">
            <v>m3</v>
          </cell>
          <cell r="FT36" t="str">
            <v>A</v>
          </cell>
          <cell r="FU36">
            <v>1</v>
          </cell>
        </row>
        <row r="37">
          <cell r="FQ37" t="str">
            <v>210,1,2</v>
          </cell>
          <cell r="FR37" t="str">
            <v>EXCAVACION SIN CLASIFICAR DE PRESTAMOS 
(Analisis aplicado para la excavación mecánica de materiales provenientes de zonas de préstamo autorizadas, sin diferenciación de tipo de suelo )</v>
          </cell>
          <cell r="FS37" t="str">
            <v>m3</v>
          </cell>
          <cell r="FT37" t="str">
            <v>A</v>
          </cell>
          <cell r="FU37">
            <v>1</v>
          </cell>
        </row>
        <row r="38">
          <cell r="FQ38" t="str">
            <v>210,1,3</v>
          </cell>
          <cell r="FR38" t="str">
            <v>MATERIAL PARA EL RELLENO DE GRIETAS Y OQUEDADES
(Análisis aplicado para excavaciones en material sin clasificar en elementos estructurales tipo cuneta revestida o dado de cimentación)</v>
          </cell>
          <cell r="FS38" t="str">
            <v>m</v>
          </cell>
          <cell r="FT38" t="str">
            <v>B</v>
          </cell>
          <cell r="FU38">
            <v>0.92</v>
          </cell>
        </row>
        <row r="39">
          <cell r="FQ39" t="str">
            <v>210,2,1</v>
          </cell>
          <cell r="FR39" t="str">
            <v>EXCAVACIÓN EN ROCA DE LA EXPLANACIÓN Y CANALES 
(Análisis aplicado para método de voladura controlada, seguida por el retiro mecánico del material fracturado)</v>
          </cell>
          <cell r="FS39" t="str">
            <v>m3</v>
          </cell>
          <cell r="FT39" t="str">
            <v>A</v>
          </cell>
          <cell r="FU39">
            <v>1</v>
          </cell>
        </row>
        <row r="40">
          <cell r="FQ40" t="str">
            <v>210,2,2</v>
          </cell>
          <cell r="FR40" t="str">
            <v>EXCAVACIÓN EN MATERIAL COMÚN DE LA EXPLANACIÓN Y CANALES 
(Análisis aplicado para método mecánico)</v>
          </cell>
          <cell r="FS40" t="str">
            <v>m3</v>
          </cell>
          <cell r="FT40" t="str">
            <v>A</v>
          </cell>
          <cell r="FU40">
            <v>1</v>
          </cell>
        </row>
        <row r="41">
          <cell r="FQ41" t="str">
            <v>210,2,3</v>
          </cell>
          <cell r="FR41" t="str">
            <v>EXCAVACIÓN EN ROCA DE PRÉSTAMOS 
(Análisis aplicado para método de voladura controlada, seguida por el retiro mecánico del material fracturado)</v>
          </cell>
          <cell r="FS41" t="str">
            <v>m3</v>
          </cell>
          <cell r="FT41" t="str">
            <v>A</v>
          </cell>
          <cell r="FU41">
            <v>1</v>
          </cell>
        </row>
        <row r="42">
          <cell r="FQ42" t="str">
            <v>210,2,4</v>
          </cell>
          <cell r="FR42" t="str">
            <v>EXCAVACIÓN EN MATERIAL COMÚN DE PRÉSTAMOS
(Analisis aplicado para la excavación en banco de préstamo autorizado, con extracción mecánica de material considerando la no presencia de roca ni necesidad de clasificar el material.)</v>
          </cell>
          <cell r="FS42" t="str">
            <v>m3</v>
          </cell>
          <cell r="FT42" t="str">
            <v>A</v>
          </cell>
          <cell r="FU42">
            <v>1</v>
          </cell>
        </row>
        <row r="43">
          <cell r="FQ43" t="str">
            <v>210,2,5</v>
          </cell>
          <cell r="FR43" t="str">
            <v>MATERIAL PARA EL RELLENO DE GRIETAS Y OQUEDADES 
(Análisis aplicado para excavaciones en material clasificado en elementos estructurales tipo cuneta revestida o dado de cimentación)</v>
          </cell>
          <cell r="FS43" t="str">
            <v>m</v>
          </cell>
          <cell r="FT43" t="str">
            <v>A</v>
          </cell>
          <cell r="FU43">
            <v>1</v>
          </cell>
        </row>
        <row r="44">
          <cell r="FQ44" t="str">
            <v>211,1</v>
          </cell>
          <cell r="FR44" t="str">
            <v>REMOCIÓN DE DERRUMBES
(Análisis aplicado para material rocoso suelto, con equipo mecánico, carga a camión y transporte a botadero o sitio de disposición)</v>
          </cell>
          <cell r="FS44" t="str">
            <v>m3</v>
          </cell>
          <cell r="FT44" t="str">
            <v>A</v>
          </cell>
          <cell r="FU44">
            <v>1</v>
          </cell>
        </row>
        <row r="45">
          <cell r="FQ45" t="str">
            <v>220,1</v>
          </cell>
          <cell r="FR45" t="str">
            <v>TERRAPLENES
(Análisis aplicado para la construcción de terraplén, con compactación promedio superior al 90% para cimientos, espaldones y núcleos, y al 95% para la corona, según ensayo INV E-142 con 90% de confianza.)</v>
          </cell>
          <cell r="FS45" t="str">
            <v>m3</v>
          </cell>
          <cell r="FT45" t="str">
            <v>A</v>
          </cell>
          <cell r="FU45">
            <v>1</v>
          </cell>
        </row>
        <row r="46">
          <cell r="FQ46" t="str">
            <v>221,1</v>
          </cell>
          <cell r="FR46" t="str">
            <v>PEDRAPLÉN COMPACTO
(Análisis aplicado para construcción de pedraplén)</v>
          </cell>
          <cell r="FS46" t="str">
            <v>m3</v>
          </cell>
          <cell r="FT46" t="str">
            <v>A</v>
          </cell>
          <cell r="FU46">
            <v>1</v>
          </cell>
        </row>
        <row r="47">
          <cell r="FQ47" t="str">
            <v>221,2</v>
          </cell>
          <cell r="FR47" t="str">
            <v>PEDRAPLÉN SUELTO
(Análisis aplicado para construcción de pedraplen con material granular extendido sin compactación)</v>
          </cell>
          <cell r="FS47" t="str">
            <v>m3</v>
          </cell>
          <cell r="FT47" t="str">
            <v>A</v>
          </cell>
          <cell r="FU47">
            <v>1</v>
          </cell>
        </row>
        <row r="48">
          <cell r="FQ48" t="str">
            <v>223,1</v>
          </cell>
          <cell r="FR48" t="str">
            <v>GEOTEXTIL DE REFUERZO TIPO ____ PARA TERRAPLENES REFORZADOS CON GEOSINTÉTICOS.  
(Análisis aplicado para el suministro,  despliegue, solape y anclaje de geotextil de refuerzo de polipropileno tejido con resistencia Grab mínima de 1400 N)</v>
          </cell>
          <cell r="FS48" t="str">
            <v>m2</v>
          </cell>
          <cell r="FT48" t="str">
            <v>C</v>
          </cell>
          <cell r="FU48">
            <v>0.92</v>
          </cell>
        </row>
        <row r="49">
          <cell r="FQ49" t="str">
            <v>223,2</v>
          </cell>
          <cell r="FR49" t="str">
            <v>GEOMALLA DE REFUERZO TIPO ____ PARA TERRAPLENES REFORZADOS CON GEOSINTÉTICOS.
(Análisis aplicado para suministro, despliegue, solape y anclaje de geomalla uniaxial de poliéster con resistencia última a la tensión de 115 kN/m)</v>
          </cell>
          <cell r="FS49" t="str">
            <v>m2</v>
          </cell>
          <cell r="FT49" t="str">
            <v>C</v>
          </cell>
          <cell r="FU49">
            <v>0.92</v>
          </cell>
        </row>
        <row r="50">
          <cell r="FQ50" t="str">
            <v>223,3,1</v>
          </cell>
          <cell r="FR50" t="str">
            <v>RELLENO TIPO _____  PARA TERRAPLENES REFORZADOS CON GEOSINTÉTICOS 
(Análisis aplicado para el Suministro, transporte, extendido en capas de relleno tipo “recebo”, para capa de intercalación o nivelación previa en terraplén reforzado con geosintéticos)</v>
          </cell>
          <cell r="FS50" t="str">
            <v>m3</v>
          </cell>
          <cell r="FT50" t="str">
            <v>A</v>
          </cell>
          <cell r="FU50">
            <v>1</v>
          </cell>
        </row>
        <row r="51">
          <cell r="FQ51" t="str">
            <v>223,3,2,1</v>
          </cell>
          <cell r="FR51" t="str">
            <v>RELLENO TIPO _____  PARA TERRAPLENES REFORZADOS CON GEOSINTÉTICOS 
(Analisis aplicado para el Suministro, transporte, extendido en capas de relleno tipo SBG 50 clase C, para capa de intercalación o nivelación previa en terraplén reforzado con geosintético</v>
          </cell>
          <cell r="FS51" t="str">
            <v>m3</v>
          </cell>
          <cell r="FT51" t="str">
            <v>A</v>
          </cell>
          <cell r="FU51">
            <v>1</v>
          </cell>
        </row>
        <row r="52">
          <cell r="FQ52" t="str">
            <v>223,3,2,2</v>
          </cell>
          <cell r="FR52" t="str">
            <v>RELLENO TIPO _____  PARA TERRAPLENES REFORZADOS CON GEOSINTÉTICOS.
(Análisis aplicado para el suministro, transporte, extendido en capas de relleno tipo SBG 38 clase C, para capa de intercalación o nivelación previa en terraplén reforzado con geosintético</v>
          </cell>
          <cell r="FS52" t="str">
            <v>m3</v>
          </cell>
          <cell r="FT52" t="str">
            <v>A</v>
          </cell>
          <cell r="FU52">
            <v>1</v>
          </cell>
        </row>
        <row r="53">
          <cell r="FQ53" t="str">
            <v>223,3,2,3</v>
          </cell>
          <cell r="FR53" t="str">
            <v>RELLENO TIPO _____  PARA TERRAPLENES REFORZADOS CON GEOSINTÉTICOS.
(Análisis aplicado para el suministro, transporte, extendido en capas de relleno tipo SBG 20 clase C, para capa de intercalación o nivelación previa en terraplén reforzado con geosintético</v>
          </cell>
          <cell r="FS53" t="str">
            <v>m3</v>
          </cell>
          <cell r="FT53" t="str">
            <v>A</v>
          </cell>
          <cell r="FU53">
            <v>1</v>
          </cell>
        </row>
        <row r="54">
          <cell r="FQ54" t="str">
            <v>223,3,3</v>
          </cell>
          <cell r="FR54" t="str">
            <v>RELLENO TIPO _______ PARA TERRAPLENES REFORZADOS CON GEOSINTÉTICOS 
(Análisis aplicado para el suministro, transporte, extendido en capas de relleno tipo BG 25 clase C para capa de intercalación o nivelación previa en terraplén reforzado con geosintéticos</v>
          </cell>
          <cell r="FS54" t="str">
            <v>m3</v>
          </cell>
          <cell r="FT54" t="str">
            <v>A</v>
          </cell>
          <cell r="FU54">
            <v>1</v>
          </cell>
        </row>
        <row r="55">
          <cell r="FQ55" t="str">
            <v>230,1</v>
          </cell>
          <cell r="FR55" t="str">
            <v>MEJORAMIENTO DE LA SUBRASANTE CON ADICION DE MATERIALES
(Análisis aplicado para Mejoramiento de la subrasante por medio de escarificado, mezcla con material de adición tipo SBG-50 Clase C (NT1) en proporción con un reemplazo del 50% del material de aporte</v>
          </cell>
          <cell r="FS55" t="str">
            <v>m2</v>
          </cell>
          <cell r="FT55" t="str">
            <v>A</v>
          </cell>
          <cell r="FU55">
            <v>1</v>
          </cell>
        </row>
        <row r="56">
          <cell r="FQ56" t="str">
            <v>231,1,1</v>
          </cell>
          <cell r="FR56" t="str">
            <v>GEOTEXTIL TEJIDO PARA SEPARACIÓN DE SUELOS DE SUBRASANTE Y CAPAS GRANULARES
(Analisis aplicado para el suministro e instalación de geotextil tejido, con resistencia a la tracción Grab mínima de 1100 N, para funciones de separación entre la subrasante natu</v>
          </cell>
          <cell r="FS56" t="str">
            <v>m2</v>
          </cell>
          <cell r="FT56" t="str">
            <v>C</v>
          </cell>
          <cell r="FU56">
            <v>0.92</v>
          </cell>
        </row>
        <row r="57">
          <cell r="FQ57" t="str">
            <v>231,1,2</v>
          </cell>
          <cell r="FR57" t="str">
            <v>GEOTEXTIL NO TEJIDO PARA SEPARACIÓN DE SUELOS DE SUBRASANTE Y CAPAS GRANULARES
(Analisis aplicado para el suministro e instalación de geotextil no tejido, con resistencia a la tracción Grab mínima de 700 N, para funciones de separación entre la subrasante</v>
          </cell>
          <cell r="FS57" t="str">
            <v>m2</v>
          </cell>
          <cell r="FT57" t="str">
            <v>C</v>
          </cell>
          <cell r="FU57">
            <v>0.92</v>
          </cell>
        </row>
        <row r="58">
          <cell r="FQ58" t="str">
            <v>232,1</v>
          </cell>
          <cell r="FR58" t="str">
            <v>GEOTEXTIL PARA ESTABILIZACIÓN DE LA SUBRASANTE
(Analisis aplicado para el suministro e instalación de geotextil tejido con resistencia mínima a la tensión tipo Grab de 1100 N, para fines de estabilización de subrasante en estructuras viales o plataformas.</v>
          </cell>
          <cell r="FS58" t="str">
            <v>m2</v>
          </cell>
          <cell r="FT58" t="str">
            <v>C</v>
          </cell>
          <cell r="FU58">
            <v>0.92</v>
          </cell>
        </row>
        <row r="59">
          <cell r="FQ59" t="str">
            <v>233,1</v>
          </cell>
          <cell r="FR59" t="str">
            <v>GEOMALLA PARA ESTABILIZACION DE SUELOS DE SUBRASANTE 
(Analisis aplicado para el suministro e instalación de geomalla biaxial de polipropileno con resistencia última a la tensión de 20 kN/m. Se incluye corte, traslape longitudinal y transversal (30 cm), e</v>
          </cell>
          <cell r="FS59" t="str">
            <v>m2</v>
          </cell>
          <cell r="FT59" t="str">
            <v>C</v>
          </cell>
          <cell r="FU59">
            <v>0.92</v>
          </cell>
        </row>
        <row r="60">
          <cell r="FQ60" t="str">
            <v>233,10</v>
          </cell>
          <cell r="FR60" t="str">
            <v>GEOMALLA PARA REFUERZO DE CAPAS GRANULARES 
(Analisis aplicado para el suministro e instalación de geomalla biaxial de polipropileno con resistencia última a la tensión de 20 kN/m. Se incluye corte, traslape longitudinal y transversal (30 cm), extensión m</v>
          </cell>
          <cell r="FS60" t="str">
            <v>m2</v>
          </cell>
          <cell r="FT60" t="str">
            <v>C</v>
          </cell>
          <cell r="FU60">
            <v>0.92</v>
          </cell>
        </row>
        <row r="61">
          <cell r="FQ61" t="str">
            <v>234,1</v>
          </cell>
          <cell r="FR61" t="str">
            <v xml:space="preserve">CONFORMACIÓN DE TALUDES EXISTENTES
(Analisis aplicado para dar forma, perfilar y estabilizar los taludes existentes, tanto naturales como intervenidos previamente, con maquinaria según las condiciones topográficas. Se incluye limpieza del talud, remoción </v>
          </cell>
          <cell r="FS61" t="str">
            <v>m2</v>
          </cell>
          <cell r="FT61" t="str">
            <v>A</v>
          </cell>
          <cell r="FU61">
            <v>1</v>
          </cell>
        </row>
        <row r="62">
          <cell r="FQ62" t="str">
            <v>235,1</v>
          </cell>
          <cell r="FR62" t="str">
            <v>SUELO DE SUBRASANTE ESTABILIZADA CON CEMENTO
(Análisis aplicado para escarificado y mezcla in situ de suelo existente con cemento Portland (4-6 % en peso seco del suelo), extendido, riego, compactación y curado superficial)</v>
          </cell>
          <cell r="FS62" t="str">
            <v>m3</v>
          </cell>
          <cell r="FT62" t="str">
            <v>A</v>
          </cell>
          <cell r="FU62">
            <v>1</v>
          </cell>
        </row>
        <row r="63">
          <cell r="FQ63" t="str">
            <v>235,10</v>
          </cell>
          <cell r="FR63" t="str">
            <v>SUELO DE SUBRASANTE ESTABILIZADA CON CEMENTO
(Analisis aplicado para mezcla in situ de suelo existente sin adicion de cemento Portland (4-6 % en peso seco del suelo), Incluye cargue, equipos de mezcla, compactación y riego.)</v>
          </cell>
          <cell r="FS63" t="str">
            <v>m3</v>
          </cell>
          <cell r="FT63" t="str">
            <v>A</v>
          </cell>
          <cell r="FU63">
            <v>1</v>
          </cell>
        </row>
        <row r="64">
          <cell r="FQ64" t="str">
            <v>235,11</v>
          </cell>
          <cell r="FR64" t="str">
            <v>CEMENTO PARA ESTABILIZACIÓN DE SUELO
(Analisis aplicado para el suministro del cemento Portland como estabilizante para suelos de baja capacidad portante, mejorando su resistencia y durabilidad.)</v>
          </cell>
          <cell r="FS64" t="str">
            <v>kg</v>
          </cell>
          <cell r="FT64" t="str">
            <v>E</v>
          </cell>
          <cell r="FU64">
            <v>1</v>
          </cell>
        </row>
        <row r="65">
          <cell r="FQ65" t="str">
            <v>235,2</v>
          </cell>
          <cell r="FR65" t="str">
            <v>TERRAPLÉN ESTABILIZADO CON CEMENTO
(Análisis aplicado para escarificado y mezcla in situ de suelo existente con cemento Portland (4-6 % en peso seco del suelo), extendido, riego, compactación y curado superficial)</v>
          </cell>
          <cell r="FS65" t="str">
            <v>m3</v>
          </cell>
          <cell r="FT65" t="str">
            <v>A</v>
          </cell>
          <cell r="FU65">
            <v>1</v>
          </cell>
        </row>
        <row r="66">
          <cell r="FQ66" t="str">
            <v>236,1,1</v>
          </cell>
          <cell r="FR66" t="str">
            <v>SUELO DE SUBRASANTE ESTABILIZADO CON CAL 
(Análisis aplicado para escarificado y mezcla in situ de suelo existente con cal hidratada (4-6 % en peso seco del suelo), extendido, riego y curado superficial. Incluye equipos de mezcla, compactación y riego)</v>
          </cell>
          <cell r="FS66" t="str">
            <v>m3</v>
          </cell>
          <cell r="FT66" t="str">
            <v>A</v>
          </cell>
          <cell r="FU66">
            <v>1</v>
          </cell>
        </row>
        <row r="67">
          <cell r="FQ67" t="str">
            <v>236,10</v>
          </cell>
          <cell r="FR67" t="str">
            <v>SUELO DE SUBRASANTE ESTABILIZADA CON CAL 
(Analisis aplicado para mezcla in situ de suelo existente con cal hidratada (4-6 % en peso seco del suelo). Incluye cargue, equipos de mezcla, compactación y riego.)
(No incluye suministro de la Cal)</v>
          </cell>
          <cell r="FS67" t="str">
            <v>m3</v>
          </cell>
          <cell r="FT67" t="str">
            <v>A</v>
          </cell>
          <cell r="FU67">
            <v>1</v>
          </cell>
        </row>
        <row r="68">
          <cell r="FQ68" t="str">
            <v>236,11</v>
          </cell>
          <cell r="FR68" t="str">
            <v>CAL PARA ESTABILIZACION DE SUELOS
(Analisis aplicado para el suministro de cal hidratada en suelos con características plásticas inadecuadas, donde mejora la capacidad portante, reduce la plasticidad y aumenta la durabilidad del suelo tratado)</v>
          </cell>
          <cell r="FS68" t="str">
            <v>kg</v>
          </cell>
          <cell r="FT68" t="str">
            <v>E</v>
          </cell>
          <cell r="FU68">
            <v>1</v>
          </cell>
        </row>
        <row r="69">
          <cell r="FQ69" t="str">
            <v>236,2,1</v>
          </cell>
          <cell r="FR69" t="str">
            <v>TERRAPLÉN ESTABILIZADO CON CAL
(Análisis aplicado para escarificado y mezcla in situ de suelo existente con cal hidratada (4-6 % en peso seco del suelo), extendido, riego, compactación y curado superficial)</v>
          </cell>
          <cell r="FS69" t="str">
            <v>m3</v>
          </cell>
          <cell r="FT69" t="str">
            <v>A</v>
          </cell>
          <cell r="FU69">
            <v>1</v>
          </cell>
        </row>
        <row r="70">
          <cell r="FQ70" t="str">
            <v>237,1,1</v>
          </cell>
          <cell r="FR70" t="str">
            <v>CAPA ESTABILIZADA CON PRODUCTOS QUÍMICOS NO TRADICIONALES 
INCLUYE EL SUMINISTRO DEL PRODUCTO ESTABILIZADOR
(Análisis aplicado para producto químico del TIPO 1- volumen de tratamiento 0,20 m3/m2 por capa material plástico ≥ 8 IP , para ser adicionado en s</v>
          </cell>
          <cell r="FS70" t="str">
            <v>m3</v>
          </cell>
          <cell r="FT70" t="str">
            <v>A</v>
          </cell>
          <cell r="FU70">
            <v>1</v>
          </cell>
        </row>
        <row r="71">
          <cell r="FQ71" t="str">
            <v>237,1,2,1</v>
          </cell>
          <cell r="FR71" t="str">
            <v>CAPA ESTABILIZADA CON PRODUCTOS QUÍMICOS NO TRADICIONALES 
INCLUYE EL SUMINISTRO DEL PRODUCTO ESTABILIZADOR
(Análisis aplicado para producto químico del TIPO 2 - materiales puzolánicos y suelo in situ, para ser adicionado en todo tipo de suelos exceptuand</v>
          </cell>
          <cell r="FS71" t="str">
            <v>m3</v>
          </cell>
          <cell r="FT71" t="str">
            <v>A</v>
          </cell>
          <cell r="FU71">
            <v>1</v>
          </cell>
        </row>
        <row r="72">
          <cell r="FQ72" t="str">
            <v>237,1,2,2</v>
          </cell>
          <cell r="FR72" t="str">
            <v>CAPA ESTABILIZADA CON PRODUCTOS QUÍMICOS NO TRADICIONALES 
INCLUYE EL SUMINISTRO DEL PRODUCTO ESTABILIZADOR
(Análisis aplicado para producto químico del TIPO 2 - materiales puzolánicos y suelo in situ)</v>
          </cell>
          <cell r="FS72" t="str">
            <v>m3</v>
          </cell>
          <cell r="FT72" t="str">
            <v>A</v>
          </cell>
          <cell r="FU72">
            <v>1</v>
          </cell>
        </row>
        <row r="73">
          <cell r="FQ73" t="str">
            <v>237,1,3,1</v>
          </cell>
          <cell r="FR73" t="str">
            <v>CAPA ESTABILIZADA CON PRODUCTOS QUÍMICOS NO TRADICIONALES 
INCLUYE EL SUMINISTRO DEL PRODUCTO ESTABILIZADOR 
(Análisis aplicado para producto químico del TIPO 3 - polímeros para suelo in situ)</v>
          </cell>
          <cell r="FS73" t="str">
            <v>m3</v>
          </cell>
          <cell r="FT73" t="str">
            <v>A</v>
          </cell>
          <cell r="FU73">
            <v>1</v>
          </cell>
        </row>
        <row r="74">
          <cell r="FQ74" t="str">
            <v>237,1,3,2</v>
          </cell>
          <cell r="FR74" t="str">
            <v>CAPA ESTABILIZADA CON PRODUCTOS QUÍMICOS NO TRADICIONALES 
INCLUYE EL SUMINISTRO DEL PRODUCTO ESTABILIZADOR
(Análisis aplicado para producto químico del TIPO 3 - Organosilanos para suelo in situ)</v>
          </cell>
          <cell r="FS74" t="str">
            <v>m3</v>
          </cell>
          <cell r="FT74" t="str">
            <v>A</v>
          </cell>
          <cell r="FU74">
            <v>1</v>
          </cell>
        </row>
        <row r="75">
          <cell r="FQ75" t="str">
            <v>237,1,3,3</v>
          </cell>
          <cell r="FR75" t="str">
            <v>CAPA ESTABILIZADA CON PRODUCTOS QUÍMICOS NO TRADICIONALES 
INCLUYE EL SUMINISTRO DEL PRODUCTO ESTABILIZADOR
(Análisis aplicado para producto químico del TIPO 3 - Polimero y Organosilanos para suelo in situ, optimo para suelos clasificados A-1 a A-7)</v>
          </cell>
          <cell r="FS75" t="str">
            <v>m3</v>
          </cell>
          <cell r="FT75" t="str">
            <v>A</v>
          </cell>
          <cell r="FU75">
            <v>1</v>
          </cell>
        </row>
        <row r="76">
          <cell r="FQ76" t="str">
            <v>237,1,3,4</v>
          </cell>
          <cell r="FR76" t="str">
            <v>CAPA ESTABILIZADA CON PRODUCTOS QUÍMICOS NO TRADICIONALES 
INCLUYE EL SUMINISTRO DEL PRODUCTO ESTABILIZADOR
(Análisis aplicado para producto químico del TIPO 3 - Polímero (emulsión aniónica polimérica de origen no fósil ni de cantera, relacionado con nano</v>
          </cell>
          <cell r="FS76" t="str">
            <v>m3</v>
          </cell>
          <cell r="FT76" t="str">
            <v>A</v>
          </cell>
          <cell r="FU76">
            <v>1</v>
          </cell>
        </row>
        <row r="77">
          <cell r="FQ77" t="str">
            <v>237,1,4,1</v>
          </cell>
          <cell r="FR77" t="str">
            <v>CAPA ESTABILIZADA CON PRODUCTOS QUÍMICOS NO TRADICIONALES 
INCLUYE EL SUMINISTRO DEL PRODUCTO ESTABILIZADOR
(Análisis aplicado para producto químico del TIPO 4 - sales inorgánicas y suelo in situ,  riego y compactación)</v>
          </cell>
          <cell r="FS77" t="str">
            <v>m3</v>
          </cell>
          <cell r="FT77" t="str">
            <v>A</v>
          </cell>
          <cell r="FU77">
            <v>1</v>
          </cell>
        </row>
        <row r="78">
          <cell r="FQ78" t="str">
            <v>237,1,4,2</v>
          </cell>
          <cell r="FR78" t="str">
            <v>CAPA ESTABILIZADA CON PRODUCTOS QUÍMICOS NO TRADICIONALES 
INCLUYE EL SUMINISTRO DEL PRODUCTO ESTABILIZADOR
(Análisis aplicado para producto químico del TIPO 4 - sales inorgánicas y suelo in situ), Incluye escarificación,  riego y compactación)</v>
          </cell>
          <cell r="FS78" t="str">
            <v>m3</v>
          </cell>
          <cell r="FT78" t="str">
            <v>A</v>
          </cell>
          <cell r="FU78">
            <v>1</v>
          </cell>
        </row>
        <row r="79">
          <cell r="FQ79" t="str">
            <v>237,1,5,1,1</v>
          </cell>
          <cell r="FR79" t="str">
            <v>CAPA ESTABILIZADA CON PRODUCTOS QUÍMICOS NO TRADICIONALES 
INCLUYE EL SUMINISTRO DEL PRODUCTO ESTABILIZADOR
(Análisis aplicado para producto químico del TIPO 5 – aceites sulfonados y suelo in situ)  Incluye escarificación,  riego y compactación</v>
          </cell>
          <cell r="FS79" t="str">
            <v>m3</v>
          </cell>
          <cell r="FT79" t="str">
            <v>A</v>
          </cell>
          <cell r="FU79">
            <v>1</v>
          </cell>
        </row>
        <row r="80">
          <cell r="FQ80" t="str">
            <v>237,1,5,2</v>
          </cell>
          <cell r="FR80" t="str">
            <v>CAPA ESTABILIZADA CON PRODUCTOS QUÍMICOS NO TRADICIONALES 
INCLUYE EL SUMINISTRO DEL PRODUCTO ESTABILIZADOR
(Análisis aplicado para producto químico del TIPO 5 – aceites sulfonados y suelo in situ. Incluye riego y compactación)</v>
          </cell>
          <cell r="FS80" t="str">
            <v>m3</v>
          </cell>
          <cell r="FT80" t="str">
            <v>A</v>
          </cell>
          <cell r="FU80">
            <v>1</v>
          </cell>
        </row>
        <row r="81">
          <cell r="FQ81" t="str">
            <v>237,1,5,3</v>
          </cell>
          <cell r="FR81" t="str">
            <v>CAPA ESTABILIZADA CON PRODUCTOS QUÍMICOS NO TRADICIONALES 
INCLUYE EL SUMINISTRO DEL PRODUCTO ESTABILIZADOR
(Análisis aplicado para producto químico del TIPO 5 – aceites sulfonados y suelo in situ)  Incluye riego y compactación.</v>
          </cell>
          <cell r="FS81" t="str">
            <v>m3</v>
          </cell>
          <cell r="FT81" t="str">
            <v>A</v>
          </cell>
          <cell r="FU81">
            <v>1</v>
          </cell>
        </row>
        <row r="82">
          <cell r="FQ82" t="str">
            <v>237,1,5,4,1</v>
          </cell>
          <cell r="FR82" t="str">
            <v>CAPA ESTABILIZADA CON PRODUCTOS QUÍMICOS NO TRADICIONALES 
INCLUYE EL SUMINISTRO DEL PRODUCTO ESTABILIZADOR
(Análisis aplicado para producto químico del TIPO 5 – aceites sulfonados - sales orgánicas y suelo in situ, Incluye riego y compactación)</v>
          </cell>
          <cell r="FS82" t="str">
            <v>m3</v>
          </cell>
          <cell r="FT82" t="str">
            <v>A</v>
          </cell>
          <cell r="FU82">
            <v>1</v>
          </cell>
        </row>
        <row r="83">
          <cell r="FQ83" t="str">
            <v>310,1</v>
          </cell>
          <cell r="FR83" t="str">
            <v>CONFORMACIÓN DE LA CALZADA EXISTENTE
(Análisis aplicado para la conformación y rehabilitación de calzada existente, sin adición de material nuevo, utilizando exclusivamente el material in situ, a una capa de espesor de 15 cm)</v>
          </cell>
          <cell r="FS83" t="str">
            <v>m2</v>
          </cell>
          <cell r="FT83" t="str">
            <v>A</v>
          </cell>
          <cell r="FU83">
            <v>1</v>
          </cell>
        </row>
        <row r="84">
          <cell r="FQ84" t="str">
            <v>311,1</v>
          </cell>
          <cell r="FR84" t="str">
            <v>AFIRMADO
(Analisis aplicado para el suministro, transporte, extendido, nivelación y compactación de material granular para afirmado)</v>
          </cell>
          <cell r="FS84" t="str">
            <v>m3</v>
          </cell>
          <cell r="FT84" t="str">
            <v>A</v>
          </cell>
          <cell r="FU84">
            <v>1</v>
          </cell>
        </row>
        <row r="85">
          <cell r="FQ85" t="str">
            <v>312,1</v>
          </cell>
          <cell r="FR85" t="str">
            <v>TRATAMIENTO PALIATIVO DE POLVO APLICADO EN FORMA SÓLIDA EN HOJUELAS
(Analisis aplicado para el suministro de cloruro de calcio (CaCl₂) en forma sólida (hojuelas), con el fin de controlar la emisión de partículas de polvo en vías no pavimentadas, afirmados</v>
          </cell>
          <cell r="FS85" t="str">
            <v>kg</v>
          </cell>
          <cell r="FT85" t="str">
            <v>E</v>
          </cell>
          <cell r="FU85">
            <v>1</v>
          </cell>
        </row>
        <row r="86">
          <cell r="FQ86" t="str">
            <v>312,2</v>
          </cell>
          <cell r="FR86" t="str">
            <v>TRATAMIENTO PALIATIVO DE POLVO APLICADO EN FORMA SÓLIDA EN ESFERAS
(Analisis aplicado para el suministro de cloruro de calcio (CaCl₂) en forma de esferas sólidas, con el fin de controlar la emisión de partículas de polvo en vías no pavimentadas, afirmados</v>
          </cell>
          <cell r="FS86" t="str">
            <v>kg</v>
          </cell>
          <cell r="FT86" t="str">
            <v>E</v>
          </cell>
          <cell r="FU86">
            <v>1</v>
          </cell>
        </row>
        <row r="87">
          <cell r="FQ87" t="str">
            <v>312,3</v>
          </cell>
          <cell r="FR87" t="str">
            <v>TRATAMIENTO PALIATIVO DE POLVO APLICADO EN FORMA LÍQUIDA
(Analisis aplicado para el suministro de cloruro de calcio (CaCl₂) en forma de liquida, con el fin de controlar la emisión de partículas de polvo en vías no pavimentadas, afirmados y zonas interveni</v>
          </cell>
          <cell r="FS87" t="str">
            <v>L</v>
          </cell>
          <cell r="FT87" t="str">
            <v>E</v>
          </cell>
          <cell r="FU87">
            <v>1</v>
          </cell>
        </row>
        <row r="88">
          <cell r="FQ88" t="str">
            <v>312,4</v>
          </cell>
          <cell r="FR88" t="str">
            <v>MATERIAL GRANULAR DE ADICIÓN
(Analisis aplicado para el suministro, cargue en cantera, transporte, extensión, nivelación y compactación de material granular utilizado como adición o mejoramiento en capas de subrasante, subbase o base.)</v>
          </cell>
          <cell r="FS88" t="str">
            <v>m3</v>
          </cell>
          <cell r="FT88" t="str">
            <v>A</v>
          </cell>
          <cell r="FU88">
            <v>1</v>
          </cell>
        </row>
        <row r="89">
          <cell r="FQ89" t="str">
            <v>320,1,1</v>
          </cell>
          <cell r="FR89" t="str">
            <v>SUB-BASE GRANULAR CLASE A
(Analisis aplicado para una sub-base granular Clase A con gradación tipo SGB-50, contempla el suministro del material, cargue en cantera, transporte, extensión en capa de espesor uniforme, humedecimiento y compactación)</v>
          </cell>
          <cell r="FS89" t="str">
            <v>m3</v>
          </cell>
          <cell r="FT89" t="str">
            <v>A</v>
          </cell>
          <cell r="FU89">
            <v>1</v>
          </cell>
        </row>
        <row r="90">
          <cell r="FQ90" t="str">
            <v>320,1,2</v>
          </cell>
          <cell r="FR90" t="str">
            <v>SUB-BASE GRANULAR CLASE A 
(Analisis aplicado para una sub-base granular Clase A con gradación tipo SGB-38, contempla el suministro del material, cargue en cantera, transporte, extensión en capa de espesor uniforme, humedecimiento y compactación).</v>
          </cell>
          <cell r="FS90" t="str">
            <v>m3</v>
          </cell>
          <cell r="FT90" t="str">
            <v>A</v>
          </cell>
          <cell r="FU90">
            <v>1</v>
          </cell>
        </row>
        <row r="91">
          <cell r="FQ91" t="str">
            <v>320,2,1</v>
          </cell>
          <cell r="FR91" t="str">
            <v>SUB-BASE GRANULAR CLASE B 
(Analisis aplicado para una sub-base granular Clase B con gradación tipo SGB-50, contempla el suministro del material, cargue en cantera, transporte, extensión en capa de espesor uniforme, humedecimiento y compactación).</v>
          </cell>
          <cell r="FS91" t="str">
            <v>m3</v>
          </cell>
          <cell r="FT91" t="str">
            <v>A</v>
          </cell>
          <cell r="FU91">
            <v>1</v>
          </cell>
        </row>
        <row r="92">
          <cell r="FQ92" t="str">
            <v>320,2,2</v>
          </cell>
          <cell r="FR92" t="str">
            <v>SUB-BASE GRANULAR CLASE B 
(Analisis aplicado para una sub-base granular Clase B con gradación tipo SGB-38, contempla el suministro del material, cargue en cantera, transporte, extensión en capa de espesor uniforme, humedecimiento y compactación).</v>
          </cell>
          <cell r="FS92" t="str">
            <v>m3</v>
          </cell>
          <cell r="FT92" t="str">
            <v>A</v>
          </cell>
          <cell r="FU92">
            <v>1</v>
          </cell>
        </row>
        <row r="93">
          <cell r="FQ93" t="str">
            <v>320,3,1</v>
          </cell>
          <cell r="FR93" t="str">
            <v>SUBBASE GRANULAR CLASE C 
(Analisis aplicado para una sub-base granular Clase C con gradación tipo SGB-50, contempla el suministro del material, cargue en cantera, transporte, extensión en capa de espesor uniforme, humedecimiento y compactación).</v>
          </cell>
          <cell r="FS93" t="str">
            <v>m3</v>
          </cell>
          <cell r="FT93" t="str">
            <v>A</v>
          </cell>
          <cell r="FU93">
            <v>1</v>
          </cell>
        </row>
        <row r="94">
          <cell r="FQ94" t="str">
            <v>320,3,2</v>
          </cell>
          <cell r="FR94" t="str">
            <v>SUBBASE GRANULAR CLASE C 
(Analisis aplicado para una sub-base granular Clase C con gradación tipo SGB-38, contempla el suministro del material, cargue en cantera, transporte, extensión en capa de espesor uniforme, humedecimiento y compactación).</v>
          </cell>
          <cell r="FS94" t="str">
            <v>m3</v>
          </cell>
          <cell r="FT94" t="str">
            <v>A</v>
          </cell>
          <cell r="FU94">
            <v>1</v>
          </cell>
        </row>
        <row r="95">
          <cell r="FQ95" t="str">
            <v>320,4,1</v>
          </cell>
          <cell r="FR95" t="str">
            <v>SUB-BASE GRANULAR  PARA BACHEO CLASE A 
(Analisis aplicado para la colocación localizada de subbase granular clase A con gradación tipo SGB-50 en zonas de bacheo, sobre estructura deteriorada o removida de pavimentos, contempla el suministro del material,</v>
          </cell>
          <cell r="FS95" t="str">
            <v>m3</v>
          </cell>
          <cell r="FT95" t="str">
            <v>B</v>
          </cell>
          <cell r="FU95">
            <v>0.92</v>
          </cell>
        </row>
        <row r="96">
          <cell r="FQ96" t="str">
            <v>320,4,2</v>
          </cell>
          <cell r="FR96" t="str">
            <v xml:space="preserve">SUB-BASE GRANULAR  PARA BACHEO CLASE A
(Analisis aplicado para la colocación localizada de subbase granular clase A con gradación tipo SGB-38 en zonas de bacheo, sobre estructura deteriorada o removida de pavimentos, contempla el suministro del material, </v>
          </cell>
          <cell r="FS96" t="str">
            <v>m3</v>
          </cell>
          <cell r="FT96" t="str">
            <v>B</v>
          </cell>
          <cell r="FU96">
            <v>0.92</v>
          </cell>
        </row>
        <row r="97">
          <cell r="FQ97" t="str">
            <v>320,5,1</v>
          </cell>
          <cell r="FR97" t="str">
            <v>SUB-BASE GRANULAR  PARA BACHEO CLASE B
(Analisis aplicado para la colocación localizada de subbase granular clase B con gradación tipo SGB-50 en zonas de bacheo, contempla el suministro del material, cargue en cantera, transporte, extensión en capa de esp</v>
          </cell>
          <cell r="FS97" t="str">
            <v>m3</v>
          </cell>
          <cell r="FT97" t="str">
            <v>B</v>
          </cell>
          <cell r="FU97">
            <v>0.92</v>
          </cell>
        </row>
        <row r="98">
          <cell r="FQ98" t="str">
            <v>320,5,2</v>
          </cell>
          <cell r="FR98" t="str">
            <v xml:space="preserve">SUB-BASE GRANULAR  PARA BACHEO CLASE B
(Analisis aplicado para la colocación localizada de subbase granular clase B con gradación tipo SGB-38 en zonas de bacheo, sobre estructura deteriorada o removida de pavimentos, contempla el suministro del material, </v>
          </cell>
          <cell r="FS98" t="str">
            <v>m3</v>
          </cell>
          <cell r="FT98" t="str">
            <v>B</v>
          </cell>
          <cell r="FU98">
            <v>0.92</v>
          </cell>
        </row>
        <row r="99">
          <cell r="FQ99" t="str">
            <v>320,6,1</v>
          </cell>
          <cell r="FR99" t="str">
            <v>SUB-BASE GRANULAR  PARA BACHEO CLASE C 
(Analisis aplicado para la colocación localizada de subbase granular clase C con gradación tipo SGB-50 en zonas de bacheo, sobre estructura deteriorada o removida de pavimentos, contempla el suministro del material,</v>
          </cell>
          <cell r="FS99" t="str">
            <v>m3</v>
          </cell>
          <cell r="FT99" t="str">
            <v>B</v>
          </cell>
          <cell r="FU99">
            <v>0.92</v>
          </cell>
        </row>
        <row r="100">
          <cell r="FQ100" t="str">
            <v>320,6,2</v>
          </cell>
          <cell r="FR100" t="str">
            <v>SUB-BASE GRANULAR  PARA BACHEO CLASE C 
(Analisis aplicado para la colocación localizada de subbase granular clase A con gradación tipo SGB-38 en zonas de bacheo, sobre estructura deteriorada o removida de pavimentos, contempla el suministro del material,</v>
          </cell>
          <cell r="FS100" t="str">
            <v>m3</v>
          </cell>
          <cell r="FT100" t="str">
            <v>B</v>
          </cell>
          <cell r="FU100">
            <v>0.92</v>
          </cell>
        </row>
        <row r="101">
          <cell r="FQ101" t="str">
            <v>321,1</v>
          </cell>
          <cell r="FR101" t="str">
            <v>SUBBASE ESTABILIZADA CON MEZCLA ASFÁLTICA NATURAL TIPO SBEMAN-50 
(Analisis aplicado para construcción de una subbase estabilizada con mezcla asfáltica natural SBEMAN-50, elaborada y aplicada en sitio, cumpliendo con los requisitos de la gradación SGB-50,</v>
          </cell>
          <cell r="FS101" t="str">
            <v>m3</v>
          </cell>
          <cell r="FT101" t="str">
            <v>A</v>
          </cell>
          <cell r="FU101">
            <v>1</v>
          </cell>
        </row>
        <row r="102">
          <cell r="FQ102" t="str">
            <v>321,2</v>
          </cell>
          <cell r="FR102" t="str">
            <v>SUBBASE ESTABILIZADA CON MEZCLA ASFÁLTICA NATURAL TIPO SBEMAN-38
(Analisis aplicado para una subbase estabilizada con mezcla asfáltica natural SBEMAN-38, elaborada y aplicada en sitio, cumpliendo con los requisitos de la gradación SGB-38, Nivel transito N</v>
          </cell>
          <cell r="FS102" t="str">
            <v>m3</v>
          </cell>
          <cell r="FT102" t="str">
            <v>A</v>
          </cell>
          <cell r="FU102">
            <v>1</v>
          </cell>
        </row>
        <row r="103">
          <cell r="FQ103" t="str">
            <v>323,1</v>
          </cell>
          <cell r="FR103" t="str">
            <v>SUBBASE GRANULAR CON AGREGADO SIDERÚRGICO CLASE A 
(Analisis aplicado para una subbase estabilizada, utilizando una mezcla con agregado siderúrgico, preparada en planta, transportada y aplicada en sitio y cumpliendo con los requisitos de la gradación SBG-</v>
          </cell>
          <cell r="FS103" t="str">
            <v>m3</v>
          </cell>
          <cell r="FT103" t="str">
            <v>A</v>
          </cell>
          <cell r="FU103">
            <v>1</v>
          </cell>
        </row>
        <row r="104">
          <cell r="FQ104" t="str">
            <v>323,2,1</v>
          </cell>
          <cell r="FR104" t="str">
            <v>SUBBASE GRANULAR CON AGREGADO SIDERÚRGICO CLASE B
(Análisis aplicado para construcción de una subbase estabilizada, utilizando una mezcla con agregado siderúrgico, preparada en planta, transportada y aplicada en sitio y cumpliendo con los requisitos de la</v>
          </cell>
          <cell r="FS104" t="str">
            <v>m3</v>
          </cell>
          <cell r="FT104" t="str">
            <v>A</v>
          </cell>
          <cell r="FU104">
            <v>1</v>
          </cell>
        </row>
        <row r="105">
          <cell r="FQ105" t="str">
            <v>323,2,2</v>
          </cell>
          <cell r="FR105" t="str">
            <v>SUBBASE GRANULAR CON AGREGADO SIDERÚRGICO CLASE B 
(Análisis aplicado para construcción de una subbase estabilizada, utilizando una mezcla con agregado siderúrgico, preparada en planta, transportada y aplicada en sitio y cumpliendo con los requisitos de l</v>
          </cell>
          <cell r="FS105" t="str">
            <v>m3</v>
          </cell>
          <cell r="FT105" t="str">
            <v>A</v>
          </cell>
          <cell r="FU105">
            <v>1</v>
          </cell>
        </row>
        <row r="106">
          <cell r="FQ106" t="str">
            <v>323,3,1</v>
          </cell>
          <cell r="FR106" t="str">
            <v>SUBBASE GRANULAR CON AGREGADO SIDERÚRGICO CLASE C 
(Análisis aplicado para construcción de una subbase estabilizada, utilizando una mezcla con agregado siderúrgico, preparada en planta, transportada y aplicada en sitio y cumpliendo con los requisitos de l</v>
          </cell>
          <cell r="FS106" t="str">
            <v>m3</v>
          </cell>
          <cell r="FT106" t="str">
            <v>A</v>
          </cell>
          <cell r="FU106">
            <v>1</v>
          </cell>
        </row>
        <row r="107">
          <cell r="FQ107" t="str">
            <v>323,3,2</v>
          </cell>
          <cell r="FR107" t="str">
            <v>SUBBASE GRANULAR CON AGREGADO SIDERÚRGICO CLASE C 
(Análisis aplicado para construcción de una subbase estabilizada, utilizando una mezcla con agregado siderúrgico, preparada en planta, transportada y aplicada en sitio y cumpliendo con los requisitos de l</v>
          </cell>
          <cell r="FS107" t="str">
            <v>m3</v>
          </cell>
          <cell r="FT107" t="str">
            <v>A</v>
          </cell>
          <cell r="FU107">
            <v>1</v>
          </cell>
        </row>
        <row r="108">
          <cell r="FQ108" t="str">
            <v>323,4</v>
          </cell>
          <cell r="FR108" t="str">
            <v>SUBBASE GRANULAR CON AGREGADO SIDERÚRGICO PARA BACHEO CLASE A 
(Análisis aplicado para construcción de una subbase estabilizada, utilizando una mezcla con agregado siderúrgico, preparada en planta, transportada y aplicada en sitio y cumpliendo con los req</v>
          </cell>
          <cell r="FS108" t="str">
            <v>m3</v>
          </cell>
          <cell r="FT108" t="str">
            <v>A</v>
          </cell>
          <cell r="FU108">
            <v>1</v>
          </cell>
        </row>
        <row r="109">
          <cell r="FQ109" t="str">
            <v>323,5,1</v>
          </cell>
          <cell r="FR109" t="str">
            <v>SUBBASE GRANULAR CON AGREGADO SIDERÚRGICO PARA BACHEO CLASE B 
(Análisis aplicado para construcción de una subbase estabilizada, utilizando una mezcla con agregado siderúrgico, preparada en planta, transportada y aplicada en sitio y cumpliendo con los req</v>
          </cell>
          <cell r="FS109" t="str">
            <v>m3</v>
          </cell>
          <cell r="FT109" t="str">
            <v>A</v>
          </cell>
          <cell r="FU109">
            <v>1</v>
          </cell>
        </row>
        <row r="110">
          <cell r="FQ110" t="str">
            <v>323,5,2</v>
          </cell>
          <cell r="FR110" t="str">
            <v>SUBBASE GRANULAR CON AGREGADO SIDERÚRGICO PARA BACHEO CLASE B 
(Análisis aplicado para construcción de una subbase estabilizada, utilizando una mezcla con agregado siderúrgico, preparada en planta, transportada y aplicada en sitio y cumpliendo con los req</v>
          </cell>
          <cell r="FS110" t="str">
            <v>m3</v>
          </cell>
          <cell r="FT110" t="str">
            <v>A</v>
          </cell>
          <cell r="FU110">
            <v>1</v>
          </cell>
        </row>
        <row r="111">
          <cell r="FQ111" t="str">
            <v>323,6,1</v>
          </cell>
          <cell r="FR111" t="str">
            <v>SUBBASE GRANULAR CON AGREGADO SIDERÚRGICO PARA BACHEO CLASE C 
(Analisis aplicado para construcción de una subbase estabilizada, utilizando una mezcla con agregado siderúrgico, preparada en planta, transportada y aplicada en sitio y cumpliendo con los req</v>
          </cell>
          <cell r="FS111" t="str">
            <v>m3</v>
          </cell>
          <cell r="FT111" t="str">
            <v>A</v>
          </cell>
          <cell r="FU111">
            <v>1</v>
          </cell>
        </row>
        <row r="112">
          <cell r="FQ112" t="str">
            <v>323,6,2</v>
          </cell>
          <cell r="FR112" t="str">
            <v>SUBBASE GRANULAR CON AGREGADO SIDERÚRGICO PARA BACHEO  CLASE C 
(Analisis aplicado para construcción de una subbase estabilizada, utilizando una mezcla con agregado siderúrgico, preparada en planta, transportada y aplicada en sitio y cumpliendo con los re</v>
          </cell>
          <cell r="FS112" t="str">
            <v>m3</v>
          </cell>
          <cell r="FT112" t="str">
            <v>A</v>
          </cell>
          <cell r="FU112">
            <v>1</v>
          </cell>
        </row>
        <row r="113">
          <cell r="FQ113" t="str">
            <v>330,1,1</v>
          </cell>
          <cell r="FR113" t="str">
            <v>BASE GRANULAR CLASE A
(Analisis aplicado para una base granular Clase A con gradación tipo SGB-38, para un nivel transito NT3, contempla el suministro del material, cargue en cantera, transporte, extensión en capa de espesor uniforme, humedecimiento y com</v>
          </cell>
          <cell r="FS113" t="str">
            <v>m3</v>
          </cell>
          <cell r="FT113" t="str">
            <v>A</v>
          </cell>
          <cell r="FU113">
            <v>1</v>
          </cell>
        </row>
        <row r="114">
          <cell r="FQ114" t="str">
            <v>330,1,2</v>
          </cell>
          <cell r="FR114" t="str">
            <v>BASE GRANULAR CLASE A
(Analisis aplicado para una base granular Clase A con gradación tipo SGB-40, para un nivel transito NT3, contempla el suministro del material, cargue en cantera, transporte, extensión en capa de espesor uniforme, humedecimiento y com</v>
          </cell>
          <cell r="FS114" t="str">
            <v>m3</v>
          </cell>
          <cell r="FT114" t="str">
            <v>A</v>
          </cell>
          <cell r="FU114">
            <v>1</v>
          </cell>
        </row>
        <row r="115">
          <cell r="FQ115" t="str">
            <v>330,2,1</v>
          </cell>
          <cell r="FR115" t="str">
            <v>BASE GRANULAR CLASE B 
(Analisis aplicado para una base granular Clase B con gradación tipo BG-38, para un nivel transito NT2, contempla el suministro del material, cargue en cantera, transporte, extensión en capa de espesor uniforme, humedecimiento y com</v>
          </cell>
          <cell r="FS115" t="str">
            <v>m3</v>
          </cell>
          <cell r="FT115" t="str">
            <v>A</v>
          </cell>
          <cell r="FU115">
            <v>1</v>
          </cell>
        </row>
        <row r="116">
          <cell r="FQ116" t="str">
            <v>330,2,2</v>
          </cell>
          <cell r="FR116" t="str">
            <v>BASE GRANULAR CLASE B 
(Analisis aplicado para una base granular Clase B con gradación tipo SGB-40, para un nivel transito NT2, contempla el suministro del material, cargue en cantera, transporte, extensión en capa de espesor uniforme, humedecimiento y co</v>
          </cell>
          <cell r="FS116" t="str">
            <v>m3</v>
          </cell>
          <cell r="FT116" t="str">
            <v>A</v>
          </cell>
          <cell r="FU116">
            <v>1</v>
          </cell>
        </row>
        <row r="117">
          <cell r="FQ117" t="str">
            <v>330,3,1</v>
          </cell>
          <cell r="FR117" t="str">
            <v>BASE GRANULAR CLASE C 
(Analisis aplicado para una base granular Clase C con gradación tipo BG-25, para un nivel transito NT1, contempla el suministro del material, cargue en cantera, transporte, extensión en capa de espesor uniforme, humedecimiento y com</v>
          </cell>
          <cell r="FS117" t="str">
            <v>m3</v>
          </cell>
          <cell r="FT117" t="str">
            <v>A</v>
          </cell>
          <cell r="FU117">
            <v>1</v>
          </cell>
        </row>
        <row r="118">
          <cell r="FQ118" t="str">
            <v>330,3,2</v>
          </cell>
          <cell r="FR118" t="str">
            <v>BASE GRANULAR CLASE C
(Analisis aplicado para una base granular Clase C con gradación tipo BG-27, para un nivel transito NT1, contempla el suministro del material, cargue en cantera, transporte, extensión en capa de espesor uniforme, humedecimiento y comp</v>
          </cell>
          <cell r="FS118" t="str">
            <v>m3</v>
          </cell>
          <cell r="FT118" t="str">
            <v>A</v>
          </cell>
          <cell r="FU118">
            <v>1</v>
          </cell>
        </row>
        <row r="119">
          <cell r="FQ119" t="str">
            <v>330,4,1</v>
          </cell>
          <cell r="FR119" t="str">
            <v>BASE GRANULAR PARA BACHEO CLASE A 
(Analisis aplicado para el suministro y aplicación de base granular BG-38 Clase A para reparación localizada (bacheo estructural) en zonas de tránsito alto (NT3). Actividad normalmente desarrollada en tramos con fallas e</v>
          </cell>
          <cell r="FS119" t="str">
            <v>m3</v>
          </cell>
          <cell r="FT119" t="str">
            <v>B</v>
          </cell>
          <cell r="FU119">
            <v>0.92</v>
          </cell>
        </row>
        <row r="120">
          <cell r="FQ120" t="str">
            <v>330,4,2</v>
          </cell>
          <cell r="FR120" t="str">
            <v>BASE GRANULAR PARA BACHEO CLASE A 
(Analisis aplicado para el suministro y aplicación de base granular BG-40 Clase A para reparación localizada (bacheo estructural) en zonas de tránsito alto (NT3). Actividad normalmente desarrollada en tramos con fallas e</v>
          </cell>
          <cell r="FS120" t="str">
            <v>m3</v>
          </cell>
          <cell r="FT120" t="str">
            <v>B</v>
          </cell>
          <cell r="FU120">
            <v>0.92</v>
          </cell>
        </row>
        <row r="121">
          <cell r="FQ121" t="str">
            <v>330,5,1</v>
          </cell>
          <cell r="FR121" t="str">
            <v>BASE GRANULAR PARA BACHEO CLASE B
(Analisis aplicado para el suministro y aplicación de base granular BG-38 Clase B para reparación localizada (bacheo estructural) en zonas de tránsito medio (NT2). Actividad normalmente desarrollada en tramos con fallas e</v>
          </cell>
          <cell r="FS121" t="str">
            <v>m3</v>
          </cell>
          <cell r="FT121" t="str">
            <v>B</v>
          </cell>
          <cell r="FU121">
            <v>0.92</v>
          </cell>
        </row>
        <row r="122">
          <cell r="FQ122" t="str">
            <v>330,5,2</v>
          </cell>
          <cell r="FR122" t="str">
            <v>BASE GRANULAR PARA BACHEO CLASE B
(Analisis aplicado para el suministro y aplicación de base granular BG-40 Clase B para reparación localizada (bacheo estructural) en zonas de tránsito medio (NT2). Actividad normalmente desarrollada en tramos con fallas e</v>
          </cell>
          <cell r="FS122" t="str">
            <v>m3</v>
          </cell>
          <cell r="FT122" t="str">
            <v>B</v>
          </cell>
          <cell r="FU122">
            <v>0.92</v>
          </cell>
        </row>
        <row r="123">
          <cell r="FQ123" t="str">
            <v>330,6,1</v>
          </cell>
          <cell r="FR123" t="str">
            <v>BASE GRANULAR PARA BACHEO CLASE C 
(Analisis aplicado para el suministro y aplicación de base granular BG-25 Clase C para reparación localizada (bacheo estructural) en zonas de tránsito bajo (NT1). Actividad normalmente desarrollada en tramos con fallas e</v>
          </cell>
          <cell r="FS123" t="str">
            <v>m3</v>
          </cell>
          <cell r="FT123" t="str">
            <v>B</v>
          </cell>
          <cell r="FU123">
            <v>0.92</v>
          </cell>
        </row>
        <row r="124">
          <cell r="FQ124" t="str">
            <v>330,6,2</v>
          </cell>
          <cell r="FR124" t="str">
            <v>BASE GRANULAR PARA BACHEO CLASE C 
(Analisis aplicado para el suministro y aplicación de base granular BG-27 Clase C para reparación localizada (bacheo estructural) en zonas de tránsito bajo (NT1). Actividad normalmente desarrollada en tramos con fallas e</v>
          </cell>
          <cell r="FS124" t="str">
            <v>m3</v>
          </cell>
          <cell r="FT124" t="str">
            <v>B</v>
          </cell>
          <cell r="FU124">
            <v>0.92</v>
          </cell>
        </row>
        <row r="125">
          <cell r="FQ125" t="str">
            <v>340,1</v>
          </cell>
          <cell r="FR125" t="str">
            <v>BASE ESTABILIZADA CON EMULSIÓN ASFÁLTICA TIPO BEE-38
(Análisis aplicado para mezcla in situ de base granular con emulsión tipo BEE-38. Incluye preparación, extendido y compactación. Cumple gradación BG-38, NT1, clase C. No incluye suministro de emulsión n</v>
          </cell>
          <cell r="FS125" t="str">
            <v>m3</v>
          </cell>
          <cell r="FT125" t="str">
            <v>A</v>
          </cell>
          <cell r="FU125">
            <v>1</v>
          </cell>
        </row>
        <row r="126">
          <cell r="FQ126" t="str">
            <v>340,2</v>
          </cell>
          <cell r="FR126" t="str">
            <v>BASE ESTABILIZADA CON EMULSIÓN ASFÁLTICA TIPO BEE-25
(Analisis aplicado para una capa estructural de base mezclada in situ, incluye Sum. de Base cumpliendo con los requisitos de la gradación BG-25, Nivel transito NT1 y clase C,  mediante la adición de una</v>
          </cell>
          <cell r="FS126" t="str">
            <v>m3</v>
          </cell>
          <cell r="FT126" t="str">
            <v>A</v>
          </cell>
          <cell r="FU126">
            <v>1</v>
          </cell>
        </row>
        <row r="127">
          <cell r="FQ127" t="str">
            <v>340,3</v>
          </cell>
          <cell r="FR127" t="str">
            <v>BASE ESTABILIZADA CON EMULSIÓN ASFÁLTICA TIPO BEE-5
(Analisis aplicado para una capa estructural de base mezclada in situ, incluye Sum. de Base cumpliendo con los requisitos de Nivel transito NT1,  mediante la adición de una emulsión Emulsión bituminosa e</v>
          </cell>
          <cell r="FS127" t="str">
            <v>m3</v>
          </cell>
          <cell r="FT127" t="str">
            <v>A</v>
          </cell>
          <cell r="FU127">
            <v>1</v>
          </cell>
        </row>
        <row r="128">
          <cell r="FQ128" t="str">
            <v>341,1</v>
          </cell>
          <cell r="FR128" t="str">
            <v>BASE ESTABILIZADA CON MEZCLA ASFÁLTICA NATURAL TIPO BEMAN-38 
(Análisis aplicado para una capa estructural de base construida utilizando materiales granulares o suelos seleccionados, mezclada en patio cerca a la via, Sum. de Base cumpliendo con los requis</v>
          </cell>
          <cell r="FS128" t="str">
            <v>m3</v>
          </cell>
          <cell r="FT128" t="str">
            <v>A</v>
          </cell>
          <cell r="FU128">
            <v>1</v>
          </cell>
        </row>
        <row r="129">
          <cell r="FQ129" t="str">
            <v>341,2</v>
          </cell>
          <cell r="FR129" t="str">
            <v>SUBBASE ESTABILIZADA CON MEZCLA ASFÁLTICA NATURAL TIPO SBEMAN-25
(Analisis aplicado para una capa estructural de subbase mezclada en sitio, Sum. de Base cumpliendo con los requisitos de la gradación SBG-25, Nivel transito NT1 y clase C,  mediante la adici</v>
          </cell>
          <cell r="FS129" t="str">
            <v>m3</v>
          </cell>
          <cell r="FT129" t="str">
            <v>A</v>
          </cell>
          <cell r="FU129">
            <v>1</v>
          </cell>
        </row>
        <row r="130">
          <cell r="FQ130" t="str">
            <v>350,1</v>
          </cell>
          <cell r="FR130" t="str">
            <v>MATERIAL GRANULAR TRATADO CON CEMENTO (MGTC) CLASE 1, NO INCLUYE SUM. CEMENTO
(Análisis aplicado para la conformación de una base estructural empleando un material granular tipo Clase 1, para un nivel de transito NT1, mezclado en sitio, y compactado)</v>
          </cell>
          <cell r="FS130" t="str">
            <v>m3</v>
          </cell>
          <cell r="FT130" t="str">
            <v>A</v>
          </cell>
          <cell r="FU130">
            <v>1</v>
          </cell>
        </row>
        <row r="131">
          <cell r="FQ131" t="str">
            <v>350,2</v>
          </cell>
          <cell r="FR131" t="str">
            <v>MATERIAL GRANULAR TRATADO CON CEMENTO (MGTC) CLASE 2, NO INCLUYE SUM. CEMENTO
(Analisis aplicado para la conformación de una base estructural empleando un material granular tipo Clase 2, para un nivel de transito NT1, mezclado en sitio, y compactado. No i</v>
          </cell>
          <cell r="FS131" t="str">
            <v>m3</v>
          </cell>
          <cell r="FT131" t="str">
            <v>A</v>
          </cell>
          <cell r="FU131">
            <v>1</v>
          </cell>
        </row>
        <row r="132">
          <cell r="FQ132" t="str">
            <v>350,3</v>
          </cell>
          <cell r="FR132" t="str">
            <v>MATERIAL GRANULAR TRATADO CON CEMENTO (MGTC) CLASE 3, GRADACION TIPO MGTC-25, NO INCLUYE SUM. CEMENTO
(Analisis aplicado para la conformación de una base estructural empleando un material granular BG -25 clase B, tipo Clase 3, para un nivel de transito NT</v>
          </cell>
          <cell r="FS132" t="str">
            <v>m3</v>
          </cell>
          <cell r="FT132" t="str">
            <v>A</v>
          </cell>
          <cell r="FU132">
            <v>1</v>
          </cell>
        </row>
        <row r="133">
          <cell r="FQ133" t="str">
            <v>350,4</v>
          </cell>
          <cell r="FR133" t="str">
            <v>MATERIAL GRANULAR TRATADO CON CEMENTO (MGTC) CLASE 3, GRADACION TIPO MGTC-38, NO INCLUYE SUM. CEMENTO
(Analisis aplicado para la conformación de una base estructural empleando un material granular BG -38 clase B, tipo Clase 3, para un nivel de transito NT</v>
          </cell>
          <cell r="FS133" t="str">
            <v>m3</v>
          </cell>
          <cell r="FT133" t="str">
            <v>A</v>
          </cell>
          <cell r="FU133">
            <v>1</v>
          </cell>
        </row>
        <row r="134">
          <cell r="FQ134" t="str">
            <v>350,5</v>
          </cell>
          <cell r="FR134" t="str">
            <v>MATERIAL GRANULAR TRATADO CON CEMENTO (MGTC) CLASE 3, GRADACION TIPO MGTC-50, NO INCLUYE SUM. CEMENTO
(Analisis aplicado para la conformación de una base estructural empleando un material granular BG -40 clase B, tipo Clase 3, para un nivel de transito NT</v>
          </cell>
          <cell r="FS134" t="str">
            <v>m3</v>
          </cell>
          <cell r="FT134" t="str">
            <v>A</v>
          </cell>
          <cell r="FU134">
            <v>1</v>
          </cell>
        </row>
        <row r="135">
          <cell r="FQ135" t="str">
            <v>350,6</v>
          </cell>
          <cell r="FR135" t="str">
            <v>MATERIAL GRANULAR TRATADO CON CEMENTO (MGTC) CLASE 4, GRADACION TIPO MGTC-25, NO INCLUYE SUM. CEMENTO
(Analisis aplicado para la conformación de una base estructural empleando un material granular BG -25 clase A, tipo Clase 4, para un nivel de transito NT</v>
          </cell>
          <cell r="FS135" t="str">
            <v>m3</v>
          </cell>
          <cell r="FT135" t="str">
            <v>A</v>
          </cell>
          <cell r="FU135">
            <v>1</v>
          </cell>
        </row>
        <row r="136">
          <cell r="FQ136" t="str">
            <v>350,7</v>
          </cell>
          <cell r="FR136" t="str">
            <v>MATERIAL GRANULAR TRATADO CON CEMENTO (MGTC) CLASE 4, GRADACION TIPO MGTC-38, NO INCLUYE SUM. CEMENTO
(Analisis aplicado para la conformación de una base estructural empleando un material granular BG -38 clase A, tipo Clase 4, para un nivel de transito NT</v>
          </cell>
          <cell r="FS136" t="str">
            <v>m3</v>
          </cell>
          <cell r="FT136" t="str">
            <v>A</v>
          </cell>
          <cell r="FU136">
            <v>1</v>
          </cell>
        </row>
        <row r="137">
          <cell r="FQ137" t="str">
            <v>350,8</v>
          </cell>
          <cell r="FR137" t="str">
            <v>MATERIAL GRANULAR TRATADO CON CEMENTO (MGTC) CLASE 4, GRADACION TIPO MGTC-50, NO INCLUYE SUM. CEMENTO
(Analisis aplicado para la conformación de una base estructural empleando un material granular BG -50 clase A, tipo Clase 4, para un nivel de transito NT</v>
          </cell>
          <cell r="FS137" t="str">
            <v>m3</v>
          </cell>
          <cell r="FT137" t="str">
            <v>A</v>
          </cell>
          <cell r="FU137">
            <v>1</v>
          </cell>
        </row>
        <row r="138">
          <cell r="FQ138" t="str">
            <v>350,9</v>
          </cell>
          <cell r="FR138" t="str">
            <v>CEMENTO HIDRÁULICO PARA CAPA TRATADA CON CEMENTO
(Analisis aplicado para el suministro del cemento hidraulico, utilizado típicamente en la elaboración de capas como la base tratada con cemento o la subbase tratada para estabilización de suelos.)</v>
          </cell>
          <cell r="FS138" t="str">
            <v>Kg</v>
          </cell>
          <cell r="FT138" t="str">
            <v>E</v>
          </cell>
          <cell r="FU138">
            <v>1</v>
          </cell>
        </row>
        <row r="139">
          <cell r="FQ139" t="str">
            <v>410,1</v>
          </cell>
          <cell r="FR139" t="str">
            <v>CEMENTO ASFÁLTICO DE PENETRACIÓN 40-50 
(Analizado sin transporte)</v>
          </cell>
          <cell r="FS139" t="str">
            <v>kg</v>
          </cell>
          <cell r="FT139" t="str">
            <v>E</v>
          </cell>
          <cell r="FU139">
            <v>1</v>
          </cell>
        </row>
        <row r="140">
          <cell r="FQ140" t="str">
            <v>410,2</v>
          </cell>
          <cell r="FR140" t="str">
            <v>SUMINISTRO DE CEMENTO ASFÁLTICO DE PENETRACIÓN 60-70
 (Analizado sin transporte)</v>
          </cell>
          <cell r="FS140" t="str">
            <v>kg</v>
          </cell>
          <cell r="FT140" t="str">
            <v>E</v>
          </cell>
          <cell r="FU140">
            <v>1</v>
          </cell>
        </row>
        <row r="141">
          <cell r="FQ141" t="str">
            <v>410,3</v>
          </cell>
          <cell r="FR141" t="str">
            <v>CEMENTO ASFÁLTICO DE PENETRACIÓN 80-100 
(Analizado sin transporte)</v>
          </cell>
          <cell r="FS141" t="str">
            <v>kg</v>
          </cell>
          <cell r="FT141" t="str">
            <v>E</v>
          </cell>
          <cell r="FU141">
            <v>1</v>
          </cell>
        </row>
        <row r="142">
          <cell r="FQ142" t="str">
            <v>411,1</v>
          </cell>
          <cell r="FR142" t="str">
            <v xml:space="preserve">EMULSIÓN ASFÁLTICA DE ROTURA MEDIA CRM-65 </v>
          </cell>
          <cell r="FS142" t="str">
            <v>L</v>
          </cell>
          <cell r="FT142" t="str">
            <v>E</v>
          </cell>
          <cell r="FU142">
            <v>1</v>
          </cell>
        </row>
        <row r="143">
          <cell r="FQ143" t="str">
            <v>411,2</v>
          </cell>
          <cell r="FR143" t="str">
            <v>EMULSIÓN ASFÁLTICA DE ROTURA LENTA CRL-40
(Analizado para una base de cemento asfaltico ARD)</v>
          </cell>
          <cell r="FS143" t="str">
            <v>L</v>
          </cell>
          <cell r="FT143" t="str">
            <v>E</v>
          </cell>
          <cell r="FU143">
            <v>1</v>
          </cell>
        </row>
        <row r="144">
          <cell r="FQ144" t="str">
            <v>411,3</v>
          </cell>
          <cell r="FR144" t="str">
            <v>EMULSIÓN ASFÁLTICA DE ROTURA LENTA CRL-57 
(Analizado para una base de cemento asfáltica ARD)</v>
          </cell>
          <cell r="FS144" t="str">
            <v>L</v>
          </cell>
          <cell r="FT144" t="str">
            <v>E</v>
          </cell>
          <cell r="FU144">
            <v>1</v>
          </cell>
        </row>
        <row r="145">
          <cell r="FQ145" t="str">
            <v>411,4</v>
          </cell>
          <cell r="FR145" t="str">
            <v xml:space="preserve">EMULSIÓN ASFÁLTICA DE ROTURA LENTA CRL-57h </v>
          </cell>
          <cell r="FS145" t="str">
            <v>L</v>
          </cell>
          <cell r="FT145" t="str">
            <v>E</v>
          </cell>
          <cell r="FU145">
            <v>1</v>
          </cell>
        </row>
        <row r="146">
          <cell r="FQ146" t="str">
            <v>411,5</v>
          </cell>
          <cell r="FR146" t="str">
            <v xml:space="preserve">EMULSIÓN ASFÁLTICA DE ROTURA RAPIDA CRR-60 </v>
          </cell>
          <cell r="FS146" t="str">
            <v>L</v>
          </cell>
          <cell r="FT146" t="str">
            <v>E</v>
          </cell>
          <cell r="FU146">
            <v>1</v>
          </cell>
        </row>
        <row r="147">
          <cell r="FQ147" t="str">
            <v>411,6</v>
          </cell>
          <cell r="FR147" t="str">
            <v>EMULSIÓN ASFÁLTICA DE ROTURA RAPIDA CRR-65</v>
          </cell>
          <cell r="FS147" t="str">
            <v>L</v>
          </cell>
          <cell r="FT147" t="str">
            <v>E</v>
          </cell>
          <cell r="FU147">
            <v>1</v>
          </cell>
        </row>
        <row r="148">
          <cell r="FQ148" t="str">
            <v>413,1</v>
          </cell>
          <cell r="FR148" t="str">
            <v>CEMENTO ASFÁLTICO MODIFICADO CON GRANO DE CAUCHO RECICLADO (GCR) TIPO I</v>
          </cell>
          <cell r="FS148" t="str">
            <v>kg</v>
          </cell>
          <cell r="FT148" t="str">
            <v>E</v>
          </cell>
          <cell r="FU148">
            <v>1</v>
          </cell>
        </row>
        <row r="149">
          <cell r="FQ149" t="str">
            <v>413,2</v>
          </cell>
          <cell r="FR149" t="str">
            <v>CEMENTO ASFÁLTICO MODIFICADO CON GRANO DE CAUCHO (GCR) RECICLADO TIPO II</v>
          </cell>
          <cell r="FS149" t="str">
            <v>kg</v>
          </cell>
          <cell r="FT149" t="str">
            <v>E</v>
          </cell>
          <cell r="FU149">
            <v>1</v>
          </cell>
        </row>
        <row r="150">
          <cell r="FQ150" t="str">
            <v>413,3</v>
          </cell>
          <cell r="FR150" t="str">
            <v xml:space="preserve">CEMENTO ASFÁLTICO MODIFICADO CON GRANO DE CAUCHO RECICLADO (GCR) TIPO III </v>
          </cell>
          <cell r="FS150" t="str">
            <v>kg</v>
          </cell>
          <cell r="FT150" t="str">
            <v>E</v>
          </cell>
          <cell r="FU150">
            <v>1</v>
          </cell>
        </row>
        <row r="151">
          <cell r="FQ151" t="str">
            <v>414,1</v>
          </cell>
          <cell r="FR151" t="str">
            <v xml:space="preserve">CEMENTO ASFÁLTICO MODIFICADO CON POLIMEROS TIPO CAM-4 </v>
          </cell>
          <cell r="FS151" t="str">
            <v>kg</v>
          </cell>
          <cell r="FT151" t="str">
            <v>E</v>
          </cell>
          <cell r="FU151">
            <v>1</v>
          </cell>
        </row>
        <row r="152">
          <cell r="FQ152" t="str">
            <v>414,2</v>
          </cell>
          <cell r="FR152" t="str">
            <v xml:space="preserve">CEMENTO ASFALTICO MODIFICADO CON POLIMEROS TIPO CAM-2 </v>
          </cell>
          <cell r="FS152" t="str">
            <v>kg</v>
          </cell>
          <cell r="FT152" t="str">
            <v>E</v>
          </cell>
          <cell r="FU152">
            <v>1</v>
          </cell>
        </row>
        <row r="153">
          <cell r="FQ153" t="str">
            <v>414,3</v>
          </cell>
          <cell r="FR153" t="str">
            <v xml:space="preserve">CEMENTO ASFALTICO MODIFIFCADO CON POLIMEROS TIPO CAM-3 </v>
          </cell>
          <cell r="FS153" t="str">
            <v>kg</v>
          </cell>
          <cell r="FT153" t="str">
            <v>E</v>
          </cell>
          <cell r="FU153">
            <v>1</v>
          </cell>
        </row>
        <row r="154">
          <cell r="FQ154" t="str">
            <v>414,4</v>
          </cell>
          <cell r="FR154" t="str">
            <v xml:space="preserve">CEMENTO ASFALTICO MODIFICADO CON POLIMEROS TIPO CAM-5 </v>
          </cell>
          <cell r="FS154" t="str">
            <v>kg</v>
          </cell>
          <cell r="FT154" t="str">
            <v>E</v>
          </cell>
          <cell r="FU154">
            <v>1</v>
          </cell>
        </row>
        <row r="155">
          <cell r="FQ155" t="str">
            <v>414,5</v>
          </cell>
          <cell r="FR155" t="str">
            <v xml:space="preserve">CEMENTO ASFALTICO MODIFICADO CON POLIMEROS TIPO CAM-6 </v>
          </cell>
          <cell r="FS155" t="str">
            <v>kg</v>
          </cell>
          <cell r="FT155" t="str">
            <v>E</v>
          </cell>
          <cell r="FU155">
            <v>1</v>
          </cell>
        </row>
        <row r="156">
          <cell r="FQ156" t="str">
            <v>414,6</v>
          </cell>
          <cell r="FR156" t="str">
            <v xml:space="preserve">CEMENTO ASFALTICO MODIFICADO CON POLIMEROS TIPO CAM-1 </v>
          </cell>
          <cell r="FS156" t="str">
            <v>kg</v>
          </cell>
          <cell r="FT156" t="str">
            <v>E</v>
          </cell>
          <cell r="FU156">
            <v>1</v>
          </cell>
        </row>
        <row r="157">
          <cell r="FQ157" t="str">
            <v>415,1</v>
          </cell>
          <cell r="FR157" t="str">
            <v xml:space="preserve">EMULSIÓN ASFÁLTICA DE ROTURA MEDIA MODIFICADA CON POLIMEROS, CRM-60m </v>
          </cell>
          <cell r="FS157" t="str">
            <v>L</v>
          </cell>
          <cell r="FT157" t="str">
            <v>E</v>
          </cell>
          <cell r="FU157">
            <v>1</v>
          </cell>
        </row>
        <row r="158">
          <cell r="FQ158" t="str">
            <v>415,2</v>
          </cell>
          <cell r="FR158" t="str">
            <v xml:space="preserve">EMULSIÓN ASFÁLTICA DE ROTURA RÁPIDA MODIFICADA CON POLÍMEROS, CRR-60m </v>
          </cell>
          <cell r="FS158" t="str">
            <v>L</v>
          </cell>
          <cell r="FT158" t="str">
            <v>E</v>
          </cell>
          <cell r="FU158">
            <v>1</v>
          </cell>
        </row>
        <row r="159">
          <cell r="FQ159" t="str">
            <v>415,3</v>
          </cell>
          <cell r="FR159" t="str">
            <v xml:space="preserve">EMULSIÓN ASFÁLTICA DE ROTURA RÁPIDA MODIFICADA CON POLÍMEROS, CRR-65m </v>
          </cell>
          <cell r="FS159" t="str">
            <v>L</v>
          </cell>
          <cell r="FT159" t="str">
            <v>E</v>
          </cell>
          <cell r="FU159">
            <v>1</v>
          </cell>
        </row>
        <row r="160">
          <cell r="FQ160" t="str">
            <v>415,4</v>
          </cell>
          <cell r="FR160" t="str">
            <v>EMULSIÓN ASFÁLTICA DE ROTURA LENTA MODIFICADA CON POLÍMEROS, CRL-57hm</v>
          </cell>
          <cell r="FS160" t="str">
            <v>L</v>
          </cell>
          <cell r="FT160" t="str">
            <v>E</v>
          </cell>
          <cell r="FU160">
            <v>1</v>
          </cell>
        </row>
        <row r="161">
          <cell r="FQ161" t="str">
            <v>418,1</v>
          </cell>
          <cell r="FR161" t="str">
            <v>FIBRAS SINTÉTICAS DE ARAMIDA Y POLIOLEFINA 
(Suministro y adición en planta como modificador de mezclas asfálticas por vía seca, conforme a especificaciones del diseño.)</v>
          </cell>
          <cell r="FS161" t="str">
            <v>kg</v>
          </cell>
          <cell r="FT161" t="str">
            <v>E</v>
          </cell>
          <cell r="FU161">
            <v>1</v>
          </cell>
        </row>
        <row r="162">
          <cell r="FQ162" t="str">
            <v>420,1</v>
          </cell>
          <cell r="FR162" t="str">
            <v>RIEGO DE IMPRIMACIÓN CON EMULSIÓN ASFÁLTICA CRL-40
(Análisis aplicado para el riego de imprimación sobre base granular, mediante equipo distribuidor a presión. Incluye limpieza previa, aplicación uniforme)</v>
          </cell>
          <cell r="FS162" t="str">
            <v>m2</v>
          </cell>
          <cell r="FT162" t="str">
            <v>A</v>
          </cell>
          <cell r="FU162">
            <v>1</v>
          </cell>
        </row>
        <row r="163">
          <cell r="FQ163" t="str">
            <v>420,2</v>
          </cell>
          <cell r="FR163" t="str">
            <v>RIEGO DE IMPRIMACIÓN CON EMULSIÓN ASFÁLTICA CRL-57
(Análisis aplicado para la aplicación de emulsión  sobre base granular, mediante equipo distribuidor a presión, para sellado de poros y adherencia de la capa asfáltica. Incluye limpieza de superficie y us</v>
          </cell>
          <cell r="FS163" t="str">
            <v>m2</v>
          </cell>
          <cell r="FT163" t="str">
            <v>A</v>
          </cell>
          <cell r="FU163">
            <v>1</v>
          </cell>
        </row>
        <row r="164">
          <cell r="FQ164" t="str">
            <v>420,3</v>
          </cell>
          <cell r="FR164" t="str">
            <v>RIEGO DE IMPRIMACIÓN CON ASFALTO LIQUIDO MC-30</v>
          </cell>
          <cell r="FS164" t="str">
            <v>m2</v>
          </cell>
          <cell r="FT164" t="str">
            <v>A</v>
          </cell>
          <cell r="FU164">
            <v>1</v>
          </cell>
        </row>
        <row r="165">
          <cell r="FQ165" t="str">
            <v>421,1</v>
          </cell>
          <cell r="FR165" t="str">
            <v>RIEGO DE LIGA CON EMULSIÓN ASFÁLTICA CRR-60 
(Análisis aplicado para riego de liga con emulsión sobre superficie asfáltica limpia, seca y sin polvo. Incluye aplicación y barrido previo obligatorio para garantizar adherencia.)</v>
          </cell>
          <cell r="FS165" t="str">
            <v>m2</v>
          </cell>
          <cell r="FT165" t="str">
            <v>A</v>
          </cell>
          <cell r="FU165">
            <v>1</v>
          </cell>
        </row>
        <row r="166">
          <cell r="FQ166" t="str">
            <v>421,2</v>
          </cell>
          <cell r="FR166" t="str">
            <v>RIEGO DE LIGA CON EMULSION ASFALTICA CRR-65
(Análisis aplicado para riego de liga con emulsión  sobre superficie asfáltica limpia, seca y sin polvo. Incluye aplicación y barrido previo obligatorio para garantizar adherencia.)</v>
          </cell>
          <cell r="FS166" t="str">
            <v>m2</v>
          </cell>
          <cell r="FT166" t="str">
            <v>A</v>
          </cell>
          <cell r="FU166">
            <v>1</v>
          </cell>
        </row>
        <row r="167">
          <cell r="FQ167" t="str">
            <v>421,3</v>
          </cell>
          <cell r="FR167" t="str">
            <v>RIEGO DE LIGA CON EMULSIÓN MODIFICADA CON POLIMEROS CRR-60m
(Análisis aplicado para riego de liga con emulsión  sobre superficie asfáltica limpia, seca y sin polvo. Incluiye aplicación y barrido previo obligatorio para garantizar adherencia.)</v>
          </cell>
          <cell r="FS167" t="str">
            <v>m2</v>
          </cell>
          <cell r="FT167" t="str">
            <v>A</v>
          </cell>
          <cell r="FU167">
            <v>1</v>
          </cell>
        </row>
        <row r="168">
          <cell r="FQ168" t="str">
            <v>421,4</v>
          </cell>
          <cell r="FR168" t="str">
            <v>RIEGO DE LIGA CON EMULSIÓN MODIFICADA CON POLIMEROS CRR-65m 
(Análisis aplicado para riego de liga con emulsión  sobre superficie asfáltica limpia, seca y sin polvo. Requiere aplicación en clima templado y barrido previo obligatorio para asegurar adherenc</v>
          </cell>
          <cell r="FS168" t="str">
            <v>m2</v>
          </cell>
          <cell r="FT168" t="str">
            <v>A</v>
          </cell>
          <cell r="FU168">
            <v>1</v>
          </cell>
        </row>
        <row r="169">
          <cell r="FQ169" t="str">
            <v>430,1,1</v>
          </cell>
          <cell r="FR169" t="str">
            <v>TRATAMIENTO SUPERFICIAL SIMPLE CON EMULSIÓN CRR-65
(Análisis aplicado para tratamiento superficial simple con emulsión  y agregado pétreo tipo TSS-19, aplicado con equipo distribuidor, gravilladora y compactado con rodillo neumático.)</v>
          </cell>
          <cell r="FS169" t="str">
            <v>m2</v>
          </cell>
          <cell r="FT169" t="str">
            <v>A</v>
          </cell>
          <cell r="FU169">
            <v>1</v>
          </cell>
        </row>
        <row r="170">
          <cell r="FQ170" t="str">
            <v>430,1,2</v>
          </cell>
          <cell r="FR170" t="str">
            <v>TRATAMIENTO SUPERFICIAL SIMPLE CON EMULSIÓN CRR-65
(Análisis aplicado para tratamiento superficial simple con emulsión  y agregado pétreo tipo TSS-13, aplicado con equipo distribuidor, gravilladora y compactado con rodillo neumático.)</v>
          </cell>
          <cell r="FS170" t="str">
            <v>m2</v>
          </cell>
          <cell r="FT170" t="str">
            <v>A</v>
          </cell>
          <cell r="FU170">
            <v>1</v>
          </cell>
        </row>
        <row r="171">
          <cell r="FQ171" t="str">
            <v>430,2,1</v>
          </cell>
          <cell r="FR171" t="str">
            <v>TRATAMIENTO SUPERFICIAL SIMPLE CON EMULSIÓN CRR-65m
(Análisis aplicado para tratamiento superficial simple con emulsión CRR-65m (modificada con polímeros) y agregado pétreo tipo TSS-19, aplicado con equipo distribuidor, gravilladora y compactado con rodil</v>
          </cell>
          <cell r="FS171" t="str">
            <v>m2</v>
          </cell>
          <cell r="FT171" t="str">
            <v>A</v>
          </cell>
          <cell r="FU171">
            <v>1</v>
          </cell>
        </row>
        <row r="172">
          <cell r="FQ172" t="str">
            <v>430,2,2</v>
          </cell>
          <cell r="FR172" t="str">
            <v>TRATAMIENTO SUPERFICIAL SIMPLE CON EMULSIÓN CRR-65m 
(Análisis aplicado para tratamiento superficial simple con emulsión CRR-65m (modificada con polímeros) y agregado pétreo tipo TSS-13, aplicado con equipo distribuidor, gravilladora y compactado con rodi</v>
          </cell>
          <cell r="FS172" t="str">
            <v>m2</v>
          </cell>
          <cell r="FT172" t="str">
            <v>A</v>
          </cell>
          <cell r="FU172">
            <v>1</v>
          </cell>
        </row>
        <row r="173">
          <cell r="FQ173" t="str">
            <v>430,3,1</v>
          </cell>
          <cell r="FR173" t="str">
            <v>TRATAMIENTO SUPERFICIAL DOBLE CON EMULSIÓN CRR-65 TIPO 3
(Análisis aplicado para tratamiento superficial doble con dos riegos de emulsión CRR-65 y aplicación secuencial de agregados tipo TSD-25 y TSD-13. No incluye imprimación ni corrección previa de la s</v>
          </cell>
          <cell r="FS173" t="str">
            <v>m2</v>
          </cell>
          <cell r="FT173" t="str">
            <v>A</v>
          </cell>
          <cell r="FU173">
            <v>1</v>
          </cell>
        </row>
        <row r="174">
          <cell r="FQ174" t="str">
            <v>430,3,2</v>
          </cell>
          <cell r="FR174" t="str">
            <v>TRATAMIENTO SUPERFICIAL DOBLE CON EMULSIÓN CRR-65 TIPO 4
(Análisis aplicado para tratamiento superficial doble con dos riegos de emulsión CRR-65 y aplicación secuencial de agregados tipo TSD-19 y TSD-10. No incluye imprimación ni corrección previa de la s</v>
          </cell>
          <cell r="FS174" t="str">
            <v>m2</v>
          </cell>
          <cell r="FT174" t="str">
            <v>A</v>
          </cell>
          <cell r="FU174">
            <v>1</v>
          </cell>
        </row>
        <row r="175">
          <cell r="FQ175" t="str">
            <v>430,4,1</v>
          </cell>
          <cell r="FR175" t="str">
            <v>TRATAMIENTO SUPERFICIAL DOBLE CON EMULSIÓN CRR-65m
(Análisis considerando la aplicación secuencial de agregados TSD-25 y TSD-13. No incluye imprimación ni corrección previa de la superficie.)</v>
          </cell>
          <cell r="FS175" t="str">
            <v>m2</v>
          </cell>
          <cell r="FT175" t="str">
            <v>A</v>
          </cell>
          <cell r="FU175">
            <v>1</v>
          </cell>
        </row>
        <row r="176">
          <cell r="FQ176" t="str">
            <v>430,4,2</v>
          </cell>
          <cell r="FR176" t="str">
            <v>TRATAMIENTO SUPERFICIAL DOBLE CON EMULSIÓN CRR-65m
(Análisis aplicación en sitio con dos aplicaciones de emulsión CRR-65m y agregados TSD-19 y TSD-10 en forma secuencial. Incluye extendido, distribución y compactación. No contempla imprimación previa ni c</v>
          </cell>
          <cell r="FS176" t="str">
            <v>m2</v>
          </cell>
          <cell r="FT176" t="str">
            <v>A</v>
          </cell>
          <cell r="FU176">
            <v>1</v>
          </cell>
        </row>
        <row r="177">
          <cell r="FQ177" t="str">
            <v>432,1</v>
          </cell>
          <cell r="FR177" t="str">
            <v>SELLO DE ARENA-ASFALTO CON EMULSION CRR-65 
(Aplica sobre superficie tratada o imprimada. Utiliza emulsión CRR-65 y mezcla arena-asfalto en proporción definida, colocada en caliente. Incluye extendido y compactación.)</v>
          </cell>
          <cell r="FS177" t="str">
            <v>m2</v>
          </cell>
          <cell r="FT177" t="str">
            <v>A</v>
          </cell>
          <cell r="FU177">
            <v>1</v>
          </cell>
        </row>
        <row r="178">
          <cell r="FQ178" t="str">
            <v>432,2</v>
          </cell>
          <cell r="FR178" t="str">
            <v>SELLO DE ARENA-ASFALTO CON EMULSION CRR-65m
(Aplica sobre superficie tratada o imprimada. Utiliza emulsión asfáltica modificada con polímeros CRR-65m y mezcla arena-asfalto en proporción definida, colocada en caliente. Incluye extendido y compactación.)</v>
          </cell>
          <cell r="FS178" t="str">
            <v>m2</v>
          </cell>
          <cell r="FT178" t="str">
            <v>A</v>
          </cell>
          <cell r="FU178">
            <v>1</v>
          </cell>
        </row>
        <row r="179">
          <cell r="FQ179" t="str">
            <v>433,1</v>
          </cell>
          <cell r="FR179" t="str">
            <v>LECHADA ASFÁLTICA CON EMULSIÓN CRL‐57h, TIPO LA‐13
(Análisis  para aplicación sobre superficie existente limpia, libre de polvo, grasa o aceites, incluye agregado con gradación LA-13, emulsión CRL-57h y agua.)</v>
          </cell>
          <cell r="FS179" t="str">
            <v>m2</v>
          </cell>
          <cell r="FT179" t="str">
            <v>A</v>
          </cell>
          <cell r="FU179">
            <v>1</v>
          </cell>
        </row>
        <row r="180">
          <cell r="FQ180" t="str">
            <v>433,2</v>
          </cell>
          <cell r="FR180" t="str">
            <v>LECHADA ASFÁLTICA CON EMULSIÓN CRL‐57h, TIPO LA‐10
(Análisis para aplicación sobre superficie existente limpia, libre de polvo, grasa o aceites, incluye agregado con gradación LA-10, emulsión CRL-57h y agua.)</v>
          </cell>
          <cell r="FS180" t="str">
            <v>m2</v>
          </cell>
          <cell r="FT180" t="str">
            <v>A</v>
          </cell>
          <cell r="FU180">
            <v>1</v>
          </cell>
        </row>
        <row r="181">
          <cell r="FQ181" t="str">
            <v>433,3</v>
          </cell>
          <cell r="FR181" t="str">
            <v>LECHADA ASFÁLTICA CON EMULSIÓN CRL‐57h, TIPO LA‐5 
(Análisis para aplicación sobre superficie existente limpia, libre de polvo, grasa o aceites, incluye agregado con gradación LA-15, emulsión CRL-57h y agua.)</v>
          </cell>
          <cell r="FS181" t="str">
            <v>m2</v>
          </cell>
          <cell r="FT181" t="str">
            <v>A</v>
          </cell>
          <cell r="FU181">
            <v>1</v>
          </cell>
        </row>
        <row r="182">
          <cell r="FQ182" t="str">
            <v>433,4</v>
          </cell>
          <cell r="FR182" t="str">
            <v>LECHADA ASFÁLTICA CON EMULSIÓN CRL‐57h, TIPO LA‐3 
(Análisis para aplicación sobre superficie existente limpia, libre de polvo, grasa o aceites, incluye agregado con gradación LA-3, emulsión CRL-57h y agua.)</v>
          </cell>
          <cell r="FS182" t="str">
            <v>m2</v>
          </cell>
          <cell r="FT182" t="str">
            <v>A</v>
          </cell>
          <cell r="FU182">
            <v>1</v>
          </cell>
        </row>
        <row r="183">
          <cell r="FQ183" t="str">
            <v>433,5</v>
          </cell>
          <cell r="FR183" t="str">
            <v>LECHADA ASFÁLTICA CON EMULSIÓN CRL‐57hm, TIPO LA‐13 
(Análisis para aplicación sobre superficie existente limpia, libre de polvo, grasa o aceites, incluye agregado con gradación LA-13, emulsión CRL-57hm y agua.)</v>
          </cell>
          <cell r="FS183" t="str">
            <v>m2</v>
          </cell>
          <cell r="FT183" t="str">
            <v>A</v>
          </cell>
          <cell r="FU183">
            <v>1</v>
          </cell>
        </row>
        <row r="184">
          <cell r="FQ184" t="str">
            <v>433,6</v>
          </cell>
          <cell r="FR184" t="str">
            <v>LECHADA ASFÁLTICA CON EMULSIÓN CRL‐57hm, TIPO LA‐10 
(Análisis para aplicación sobre superficie existente limpia, libre de polvo, grasa o aceites, incluye agregado con gradación LA-10, emulsión CRL-57hm y agua.)</v>
          </cell>
          <cell r="FS184" t="str">
            <v>m2</v>
          </cell>
          <cell r="FT184" t="str">
            <v>A</v>
          </cell>
          <cell r="FU184">
            <v>1</v>
          </cell>
        </row>
        <row r="185">
          <cell r="FQ185" t="str">
            <v>433,7</v>
          </cell>
          <cell r="FR185" t="str">
            <v>LECHADA ASFÁLTICA CON EMULSIÓN CRL‐57hm, TIPO LA‐5
(Análisis para aplicación sobre superficie existente limpia, libre de polvo, grasa o aceites, incluye agregado con gradación LA-5, emulsión CRL-57hm y agua.)</v>
          </cell>
          <cell r="FS185" t="str">
            <v>m2</v>
          </cell>
          <cell r="FT185" t="str">
            <v>A</v>
          </cell>
          <cell r="FU185">
            <v>1</v>
          </cell>
        </row>
        <row r="186">
          <cell r="FQ186" t="str">
            <v>433,8</v>
          </cell>
          <cell r="FR186" t="str">
            <v>LECHADA ASFÁLTICA CON EMULSIÓN CRL‐57hm, TIPO LA‐3 
(Análisis apara aplicación sobre superficie existente limpia, libre de polvo, grasa o aceites, incluye agregado con gradación LA-3, emulsión CRL-57hm y agua.)</v>
          </cell>
          <cell r="FS186" t="str">
            <v>m2</v>
          </cell>
          <cell r="FT186" t="str">
            <v>A</v>
          </cell>
          <cell r="FU186">
            <v>1</v>
          </cell>
        </row>
        <row r="187">
          <cell r="FQ187" t="str">
            <v>440,1</v>
          </cell>
          <cell r="FR187" t="str">
            <v xml:space="preserve">MEZCLA DENSA EN FRÍO TIPO MDF-38  
(Aplicado para mezcla bituminosa elaborada en sitio con agregados pétreos y emulsión asfáltica catiónica. No incluye el suministro del material bituminoso. Contempla acopio, dosificación, mezclado con agua, colocación y </v>
          </cell>
          <cell r="FS187" t="str">
            <v>m3</v>
          </cell>
          <cell r="FT187" t="str">
            <v>A</v>
          </cell>
          <cell r="FU187">
            <v>1</v>
          </cell>
        </row>
        <row r="188">
          <cell r="FQ188" t="str">
            <v>440,2</v>
          </cell>
          <cell r="FR188" t="str">
            <v>MEZCLA DENSA EN FRÍO TIPO MDF-25 
(Aplicado para mezcla densa en frío tipo MDF-25 fabricada en sitio con agregados pétreos y emulsión asfáltica catiónica. No incluye suministro del material bituminoso. Incluye acopio, dosificación, mezclado con agua, colo</v>
          </cell>
          <cell r="FS188" t="str">
            <v>m3</v>
          </cell>
          <cell r="FT188" t="str">
            <v>A</v>
          </cell>
          <cell r="FU188">
            <v>1</v>
          </cell>
        </row>
        <row r="189">
          <cell r="FQ189" t="str">
            <v>440,3</v>
          </cell>
          <cell r="FR189" t="str">
            <v>MEZCLA DENSA EN FRÍO TIPO MDF-19 
(Aplicado para mezcla densa en frío tipo MDF-19 fabricada en sitio con agregados pétreos y emulsión asfáltica catiónica. No incluye suministro del material bituminoso. Incluye acopio, dosificación, mezclado con agua, colo</v>
          </cell>
          <cell r="FS189" t="str">
            <v>m3</v>
          </cell>
          <cell r="FT189" t="str">
            <v>A</v>
          </cell>
          <cell r="FU189">
            <v>1</v>
          </cell>
        </row>
        <row r="190">
          <cell r="FQ190" t="str">
            <v>440,4,1</v>
          </cell>
          <cell r="FR190" t="str">
            <v>MEZCLA DENSA EN FRÍO PARA BACHEO
(Aplicado para mezcla MDF-19 fabricada en sitio, utilizada en bacheo de pavimentos flexibles o capas de bajo tránsito. No incluye suministro de emulsión. Incluye agregado pétreo, agua de ajuste, dosificación, mezclado y co</v>
          </cell>
          <cell r="FS190" t="str">
            <v>m3</v>
          </cell>
          <cell r="FT190" t="str">
            <v>A</v>
          </cell>
          <cell r="FU190">
            <v>1</v>
          </cell>
        </row>
        <row r="191">
          <cell r="FQ191" t="str">
            <v>440,4,2</v>
          </cell>
          <cell r="FR191" t="str">
            <v>MEZCLA DENSA EN FRÍO PARA BACHEO TIPO MDF-25
(Aplicado para mezcla MDF-25 fabricada en sitio, utilizada en bacheo de pavimentos flexibles o capas de bajo tránsito. No incluye suministro de emulsión. Incluye agregado pétreo, agua de ajuste, dosificación, m</v>
          </cell>
          <cell r="FS191" t="str">
            <v>m3</v>
          </cell>
          <cell r="FT191" t="str">
            <v>A</v>
          </cell>
          <cell r="FU191">
            <v>1</v>
          </cell>
        </row>
        <row r="192">
          <cell r="FQ192" t="str">
            <v>440,5</v>
          </cell>
          <cell r="FR192" t="str">
            <v>MEZCLA ABIERTA EN FRIO TIPO MAF-19 
(Aplicado para mezcla MAF-19 elaborada y colocada en sitio, como base o regularización en vías de bajo o medio tránsito. No incluye emulsión. Incluye agregados, agua de ajuste, mezclado y aplicación.)</v>
          </cell>
          <cell r="FS192" t="str">
            <v>m3</v>
          </cell>
          <cell r="FT192" t="str">
            <v>A</v>
          </cell>
          <cell r="FU192">
            <v>1</v>
          </cell>
        </row>
        <row r="193">
          <cell r="FQ193" t="str">
            <v>440,6</v>
          </cell>
          <cell r="FR193" t="str">
            <v>MEZCLA ABIERTA EN FRIO TIPO MAF-25 
(Aplicado para mezcla MAF-25 elaborada y colocada en sitio, como base o regularización en vías de bajo o medio tránsito. No incluye emulsión. Incluye agregados, agua de ajuste, mezclado y aplicación.)</v>
          </cell>
          <cell r="FS193" t="str">
            <v>m3</v>
          </cell>
          <cell r="FT193" t="str">
            <v>A</v>
          </cell>
          <cell r="FU193">
            <v>1</v>
          </cell>
        </row>
        <row r="194">
          <cell r="FQ194" t="str">
            <v>440,7</v>
          </cell>
          <cell r="FR194" t="str">
            <v>MEZCLA ABIERTA EN FRIO TIPO MAF-38 
(Aplicado para mezcla MAF-38 elaborada y colocada en sitio como base o regularización en vías de bajo o medio tránsito. No incluye emulsión. Incluye agregados, agua de ajuste, mezclado y aplicación.)</v>
          </cell>
          <cell r="FS194" t="str">
            <v>m3</v>
          </cell>
          <cell r="FT194" t="str">
            <v>A</v>
          </cell>
          <cell r="FU194">
            <v>1</v>
          </cell>
        </row>
        <row r="195">
          <cell r="FQ195" t="str">
            <v>440,8</v>
          </cell>
          <cell r="FR195" t="str">
            <v>MEZCLA ABIERTA EN FRÍO TIPO MAF- 38 PARA BACHEO 
(Aplicado para mezcla MAF-38 fabricada y colocada en sitio para bacheo en vías de bajo o medio tránsito. No incluye emulsión. Incluye agregados, agua de ajuste, limpieza, aplicación y compactación.)</v>
          </cell>
          <cell r="FS195" t="str">
            <v>m3</v>
          </cell>
          <cell r="FT195" t="str">
            <v>A</v>
          </cell>
          <cell r="FU195">
            <v>1</v>
          </cell>
        </row>
        <row r="196">
          <cell r="FQ196" t="str">
            <v>442,1</v>
          </cell>
          <cell r="FR196" t="str">
            <v>MEZCLA ASFÁLTICA NATURAL TIPO MAN-38 
(Aplicado para mezcla MAN-38 elaborada en sitio, con adición de agregados, emulsión asfáltica y compactación en caliente. Incluye dosificación, mezclado, extendido y compactación.)</v>
          </cell>
          <cell r="FS196" t="str">
            <v>m3</v>
          </cell>
          <cell r="FT196" t="str">
            <v>A</v>
          </cell>
          <cell r="FU196">
            <v>1</v>
          </cell>
        </row>
        <row r="197">
          <cell r="FQ197" t="str">
            <v>442,2</v>
          </cell>
          <cell r="FR197" t="str">
            <v>MEZCLA ASFÁLTICA NATURAL TIPO MAN-25
(Aplicado para mezcla MAN-25 elaborada en sitio, con adición de agregados, emulsión asfáltica y compactación en caliente. Incluye dosificación, mezclado, extendido y compactación.)</v>
          </cell>
          <cell r="FS197" t="str">
            <v>m3</v>
          </cell>
          <cell r="FT197" t="str">
            <v>A</v>
          </cell>
          <cell r="FU197">
            <v>1</v>
          </cell>
        </row>
        <row r="198">
          <cell r="FQ198" t="str">
            <v>442,3</v>
          </cell>
          <cell r="FR198" t="str">
            <v>MEZCLA ASFÁLTICA NATURAL TIPO MAN-19
(Aplicado para mezcla MAN-19 elaborada en sitio, con adición de agregados, emulsión asfáltica y compactación en caliente. Incluye dosificación, mezclado, extendido y compactación.)</v>
          </cell>
          <cell r="FS198" t="str">
            <v>m3</v>
          </cell>
          <cell r="FT198" t="str">
            <v>A</v>
          </cell>
          <cell r="FU198">
            <v>1</v>
          </cell>
        </row>
        <row r="199">
          <cell r="FQ199" t="str">
            <v>442,4</v>
          </cell>
          <cell r="FR199" t="str">
            <v>MEZCLA ASFÁLTICA NATURAL PARA BACHEO 
(Aplicado para mezcla MAN-25 elaborada en sitio para bacheo. Incluye dosificación, adición de agregados, emulsión asfáltica, mezclado, extendido y compactación en caliente.)</v>
          </cell>
          <cell r="FS199" t="str">
            <v>m3</v>
          </cell>
          <cell r="FT199" t="str">
            <v>A</v>
          </cell>
          <cell r="FU199">
            <v>1</v>
          </cell>
        </row>
        <row r="200">
          <cell r="FQ200" t="str">
            <v>450,01</v>
          </cell>
          <cell r="FR200" t="str">
            <v>MEZCLA DENSA EN CALIENTE TIPO MDC‐25. NO INCLUYE SUMINISTRO DE CEMENTO ASFÁLTICO NI LLENANTE MINERAL
(Aplicado para mezcla MDC-25 fabricada en planta móvil. Incluye suministro de agregados, producción, transporte, extendido y compactación. No incluye ceme</v>
          </cell>
          <cell r="FS200" t="str">
            <v>m3</v>
          </cell>
          <cell r="FT200" t="str">
            <v>A</v>
          </cell>
          <cell r="FU200">
            <v>1</v>
          </cell>
        </row>
        <row r="201">
          <cell r="FQ201" t="str">
            <v>450,10</v>
          </cell>
          <cell r="FR201" t="str">
            <v>MEZCLA EN CALIENTE PARA BACHEO MSC‐25 
(Aplicado para mezcla MSC-25 adquirida en planta. Incluye transporte en volqueta  (hasta 30 km), colocación, nivelación y compactación en caliente. No incluye cemento asfáltico ni llenante mineral)</v>
          </cell>
          <cell r="FS201" t="str">
            <v>m3</v>
          </cell>
          <cell r="FT201" t="str">
            <v>A</v>
          </cell>
          <cell r="FU201">
            <v>1</v>
          </cell>
        </row>
        <row r="202">
          <cell r="FQ202" t="str">
            <v>450,11</v>
          </cell>
          <cell r="FR202" t="str">
            <v xml:space="preserve">MEZCLA EN CALIENTE PARA BACHEO MGC‐25 
(Aplicado para mezcla MGC-25 comprada en planta y utilizada en parcheo estructural. Incluye transporte en volqueta (hasta 30 km), colocación, nivelación y compactación en caliente) </v>
          </cell>
          <cell r="FS202" t="str">
            <v>m3</v>
          </cell>
          <cell r="FT202" t="str">
            <v>A</v>
          </cell>
          <cell r="FU202">
            <v>1</v>
          </cell>
        </row>
        <row r="203">
          <cell r="FQ203" t="str">
            <v>450,12</v>
          </cell>
          <cell r="FR203" t="str">
            <v>MEZCLA EN CALIENTE PARA BACHEO MGC‐38 
(Aplicado para mezcla MGC-38 comprada en planta y utilizada en parcheo estructural. Incluye transporte en volqueta  (hasta 30 km), colocación, nivelación y compactación en caliente)</v>
          </cell>
          <cell r="FS203" t="str">
            <v>m3</v>
          </cell>
          <cell r="FT203" t="str">
            <v>A</v>
          </cell>
          <cell r="FU203">
            <v>1</v>
          </cell>
        </row>
        <row r="204">
          <cell r="FQ204" t="str">
            <v>450,13</v>
          </cell>
          <cell r="FR204" t="str">
            <v>MEZCLA DE ALTO MÓDULO MAM‐19 
(Aplicado para mezcla MAM-19 de alto módulo, utilizada como base o refuerzo estructural en vías de alto tránsito (NT4–NT5). Incluye compra en planta, transporte (≤30 km), descargue, extendido con terminadora y compactación. N</v>
          </cell>
          <cell r="FS204" t="str">
            <v>m3</v>
          </cell>
          <cell r="FT204" t="str">
            <v>A</v>
          </cell>
          <cell r="FU204">
            <v>1</v>
          </cell>
        </row>
        <row r="205">
          <cell r="FQ205" t="str">
            <v>450,2</v>
          </cell>
          <cell r="FR205" t="str">
            <v>MEZCLA DENSA EN CALIENTE TIPO MDC‐19  
(Aplicado para mezcla MDC-19 fabricada en planta móvil. Incluye suministro de agregados, producción, transporte, extendido y compactación. No incluye cemento asfáltico ni llenante mineral.)</v>
          </cell>
          <cell r="FS205" t="str">
            <v>m3</v>
          </cell>
          <cell r="FT205" t="str">
            <v>A</v>
          </cell>
          <cell r="FU205">
            <v>1</v>
          </cell>
        </row>
        <row r="206">
          <cell r="FQ206" t="str">
            <v>450,3</v>
          </cell>
          <cell r="FR206" t="str">
            <v>MEZCLA DENSA EN CALIENTE TIPO MDC‐10. NO INCLUYE SUMINISTRO DE CEMENTO ASFÁLTICO NI LLENATE MINERAL
(Aplicado para mezcla MDC-10 elaborada en planta móvil. Incluye agregados, producción, transporte, extendido y compactación. No incluye cemento asfáltico n</v>
          </cell>
          <cell r="FS206" t="str">
            <v>m3</v>
          </cell>
          <cell r="FT206" t="str">
            <v>A</v>
          </cell>
          <cell r="FU206">
            <v>1</v>
          </cell>
        </row>
        <row r="207">
          <cell r="FQ207" t="str">
            <v>450,4</v>
          </cell>
          <cell r="FR207" t="str">
            <v>MEZCLA SEMIDENSA EN CALIENTE TIPO MSC-25. NO INCLUYE SUMINISTRO DE CEMENTO ASFÁLTICO NI LLENATE MINERAL.
(Aplicado para mezcla MSC-25 elaborada en planta móvil. Incluye agregados, producción, transporte, extendido y compactación. No incluye cemento asfált</v>
          </cell>
          <cell r="FS207" t="str">
            <v>m3</v>
          </cell>
          <cell r="FT207" t="str">
            <v>A</v>
          </cell>
          <cell r="FU207">
            <v>1</v>
          </cell>
        </row>
        <row r="208">
          <cell r="FQ208" t="str">
            <v>450,5</v>
          </cell>
          <cell r="FR208" t="str">
            <v>MEZCLA SEMIDENSA EN CALIENTE TIPO MSC‐19. NO INCLUYE SUMINISTRO DE CEMENTO ASFÁLTICO NI LLENATE MINERAL
(Aplicado para mezcla MSC-19 elaborada en planta móvil. Incluye agregados, producción, transporte, extendido y compactación. No incluye cemento asfálti</v>
          </cell>
          <cell r="FS208" t="str">
            <v>m3</v>
          </cell>
          <cell r="FT208" t="str">
            <v>A</v>
          </cell>
          <cell r="FU208">
            <v>1</v>
          </cell>
        </row>
        <row r="209">
          <cell r="FQ209" t="str">
            <v>450,6</v>
          </cell>
          <cell r="FR209" t="str">
            <v>MEZCLA GRUESA EN CALIENTE TIPO MGC‐38  . NO INCLUYE SUMINISTRO DE CEMENTO ASFÁLTICO NI LLENATE MINERAL)
(Aplicado para mezcla MGC-38 elaborada en planta móvil. Incluye agregados, producción, transporte, extendido y compactación. No incluye cemento asfálti</v>
          </cell>
          <cell r="FS209" t="str">
            <v>m3</v>
          </cell>
          <cell r="FT209" t="str">
            <v>A</v>
          </cell>
          <cell r="FU209">
            <v>1</v>
          </cell>
        </row>
        <row r="210">
          <cell r="FQ210" t="str">
            <v>450,7</v>
          </cell>
          <cell r="FR210" t="str">
            <v xml:space="preserve">MEZCLA GRUESA EN CALIENTE TIPO MGC‐25. NO INCLUYE SUMINISTRO DE CEMENTO ASFÁLTICO NI LLENATE MINERAL
(Aplicado para mezcla MGC-25 elaborada en planta móvil. Incluye agregados, producción, transporte, extendido y compactación. No incluye cemento asfáltico </v>
          </cell>
          <cell r="FS210" t="str">
            <v>m3</v>
          </cell>
          <cell r="FT210" t="str">
            <v>A</v>
          </cell>
          <cell r="FU210">
            <v>1</v>
          </cell>
        </row>
        <row r="211">
          <cell r="FQ211" t="str">
            <v>450,8</v>
          </cell>
          <cell r="FR211" t="str">
            <v>MEZCLA DE ALTO MÓDULO MAM‐25 
(Aplicado para mezcla MAM-25 (alta rigidez) adquirida en planta. Incluye transporte en volqueta  (hasta 30 km), colocación, nivelación y compactación en caliente.)</v>
          </cell>
          <cell r="FS211" t="str">
            <v>m3</v>
          </cell>
          <cell r="FT211" t="str">
            <v>A</v>
          </cell>
          <cell r="FU211">
            <v>1</v>
          </cell>
        </row>
        <row r="212">
          <cell r="FQ212" t="str">
            <v>451,1</v>
          </cell>
          <cell r="FR212" t="str">
            <v>MEZCLA ABIERTA EN CALIENTE TIPO MAC‐75. NO INCLUYE SUMINISTRO DE CEMENTO ASFÁLTICO
(Aplicado para mezcla abierta drenante tipo MAC-75. Incluye agregados, producción en planta móvil, transporte, extendido y compactación. No incluye cemento asfáltico ni lle</v>
          </cell>
          <cell r="FS212" t="str">
            <v>m3</v>
          </cell>
          <cell r="FT212" t="str">
            <v>A</v>
          </cell>
          <cell r="FU212">
            <v>1</v>
          </cell>
        </row>
        <row r="213">
          <cell r="FQ213" t="str">
            <v>451,2</v>
          </cell>
          <cell r="FR213" t="str">
            <v>MEZCLA ABIERTA EN CALIENTE TIPO MAC‐63 
(Aplicado para mezcla abierta drenante tipo MAC-63. Incluye agregados, producción en planta móvil, transporte, extendido y compactación. No incluye cemento asfáltico ni llenantes minerales.)</v>
          </cell>
          <cell r="FS213" t="str">
            <v>m3</v>
          </cell>
          <cell r="FT213" t="str">
            <v>A</v>
          </cell>
          <cell r="FU213">
            <v>1</v>
          </cell>
        </row>
        <row r="214">
          <cell r="FQ214" t="str">
            <v>451,3</v>
          </cell>
          <cell r="FR214" t="str">
            <v>MEZCLA ABIERTA EN CALIENTE TIPO MAC‐50  
(Aplicado para mezcla abierta drenante tipo MAC-50. Incluye agregados, producción en planta móvil, transporte, extendido y compactación. No incluye cemento asfáltico ni llenantes minerales.)</v>
          </cell>
          <cell r="FS214" t="str">
            <v>m3</v>
          </cell>
          <cell r="FT214" t="str">
            <v>A</v>
          </cell>
          <cell r="FU214">
            <v>1</v>
          </cell>
        </row>
        <row r="215">
          <cell r="FQ215" t="str">
            <v>451,4</v>
          </cell>
          <cell r="FR215" t="str">
            <v>MEZCLA ABIERTA EN CALIENTE TIPO MAC‐50 PARA BACHEO 
(Aplicado para mezcla MAC-50 adquirida en planta. Incluye suministro y transporte desde la planta de producción hasta el lugar de aplicación, así como las actividades de descargue, extendido y compactaci</v>
          </cell>
          <cell r="FS215" t="str">
            <v>m3</v>
          </cell>
          <cell r="FT215" t="str">
            <v>A</v>
          </cell>
          <cell r="FU215">
            <v>1</v>
          </cell>
        </row>
        <row r="216">
          <cell r="FQ216" t="str">
            <v>452,1</v>
          </cell>
          <cell r="FR216" t="str">
            <v>MEZCLA DISCONTINUA EN CALIENTE TIPO M‐13. NO INCLUYE SUMINISTRO DE CEMENTO ASFÁLTICO
(Aplicado para mezcla discontinua tipo M-13, con gradación gap-graded. Incluye agregados, producción en planta móvil, transporte, extendido y compactación. No incluye cem</v>
          </cell>
          <cell r="FS216" t="str">
            <v>m3</v>
          </cell>
          <cell r="FT216" t="str">
            <v>A</v>
          </cell>
          <cell r="FU216">
            <v>1</v>
          </cell>
        </row>
        <row r="217">
          <cell r="FQ217" t="str">
            <v>452,2</v>
          </cell>
          <cell r="FR217" t="str">
            <v>MEZCLA DISCONTINUA EN CALIENTE TIPO M‐10  
(Aplicado para mezcla discontinua tipo M-10, con gradación gap-graded. Incluye agregados, producción en planta móvil, transporte, extendido y compactación. No incluye cemento asfáltico)</v>
          </cell>
          <cell r="FS217" t="str">
            <v>m3</v>
          </cell>
          <cell r="FT217" t="str">
            <v>A</v>
          </cell>
          <cell r="FU217">
            <v>1</v>
          </cell>
        </row>
        <row r="218">
          <cell r="FQ218" t="str">
            <v>452,3</v>
          </cell>
          <cell r="FR218" t="str">
            <v>MEZCLA DISCONTINUA EN CALIENTE TIPO F‐13. NO INCLUYE SUMINISTRO DE CEMENTO ASFÁLTICO
(Aplicado para mezcla tipo F-13. Incluye agregados, producción en planta móvil, transporte, extendido y compactación. No incluye cemento asfáltico)</v>
          </cell>
          <cell r="FS218" t="str">
            <v>m3</v>
          </cell>
          <cell r="FT218" t="str">
            <v>A</v>
          </cell>
          <cell r="FU218">
            <v>1</v>
          </cell>
        </row>
        <row r="219">
          <cell r="FQ219" t="str">
            <v>452,4</v>
          </cell>
          <cell r="FR219" t="str">
            <v>MEZCLA DISCONTINUA EN CALIENTE TIPO F‐10  
(Aplicado para mezcla tipo F-10. Incluye agregados, producción en planta móvil, transporte, extendido y compactación. No incluye cemento asfáltico)</v>
          </cell>
          <cell r="FS219" t="str">
            <v>m3</v>
          </cell>
          <cell r="FT219" t="str">
            <v>A</v>
          </cell>
          <cell r="FU219">
            <v>1</v>
          </cell>
        </row>
        <row r="220">
          <cell r="FQ220" t="str">
            <v>453,1</v>
          </cell>
          <cell r="FR220" t="str">
            <v>MEZCLA DRENANTE NO INCLUYE SUMINISTRO DE CEMENTO ASFÁLTICO MODIFICADO NI LLENATE MINERAL
(Aplicado para mezcla drenante con agregados limpios, fabricada en sitio. Incluye agregados, producción en planta móvil, transporte, extendido y compactación. No incl</v>
          </cell>
          <cell r="FS220" t="str">
            <v>m3</v>
          </cell>
          <cell r="FT220" t="str">
            <v>A</v>
          </cell>
          <cell r="FU220">
            <v>1</v>
          </cell>
        </row>
        <row r="221">
          <cell r="FQ221" t="str">
            <v>457,1</v>
          </cell>
          <cell r="FR221" t="str">
            <v xml:space="preserve">MEZCLA PREFABRICADA ALMACENADA MP-25 PARA PARCHEO EN PAVIMENTO FLEXIBLE 
(Aplicado para reparaciones rápidas en pavimentos flexibles, con mezcla MP-25 de alto contenido de ligante, producida en caliente y aplicada en frío. Incluye suministro, transporte, </v>
          </cell>
          <cell r="FS221" t="str">
            <v>m3</v>
          </cell>
          <cell r="FT221" t="str">
            <v>A</v>
          </cell>
          <cell r="FU221">
            <v>1</v>
          </cell>
        </row>
        <row r="222">
          <cell r="FQ222" t="str">
            <v>457,2</v>
          </cell>
          <cell r="FR222" t="str">
            <v>MEZCLA PREFABRICADA ALMACENADA MP-19 PARA PARCHEO EN PAVIMENTO FLEXIBLE
(Aplicado para reparaciones rápidas en pavimentos flexibles con mezcla MP-19, producida en caliente y aplicada en frío. Incluye suministro, transporte, limpieza del área, aplicación m</v>
          </cell>
          <cell r="FS222" t="str">
            <v>m3</v>
          </cell>
          <cell r="FT222" t="str">
            <v>A</v>
          </cell>
          <cell r="FU222">
            <v>1</v>
          </cell>
        </row>
        <row r="223">
          <cell r="FQ223" t="str">
            <v>457,3</v>
          </cell>
          <cell r="FR223" t="str">
            <v xml:space="preserve">MEZCLA PREFABRICADA ALMACENADA MP-12 PARA PARCHEO EN PAVIMENTO FLEXIBLE 
(Aplicado para reparaciones rápidas en pavimentos flexibles con mezcla MP-12, producida en caliente y aplicada en frío. Incluye suministro, transporte, limpieza del área, aplicación </v>
          </cell>
          <cell r="FS223" t="str">
            <v>m3</v>
          </cell>
          <cell r="FT223" t="str">
            <v>A</v>
          </cell>
          <cell r="FU223">
            <v>1</v>
          </cell>
        </row>
        <row r="224">
          <cell r="FQ224" t="str">
            <v>460,1,1</v>
          </cell>
          <cell r="FR224" t="str">
            <v>FRESADO DE PAVIMENTO ASFÁLTICO ________cm
(Aplicado para retiro de carpeta asfáltica con espesor de 10 cm. Incluye fresado con máquina de tambor rotativo, cargue, limpieza de superficie y transporte del material. No contempla disposición final ni reutiliz</v>
          </cell>
          <cell r="FS224" t="str">
            <v>m2</v>
          </cell>
          <cell r="FT224" t="str">
            <v>A</v>
          </cell>
          <cell r="FU224">
            <v>1</v>
          </cell>
        </row>
        <row r="225">
          <cell r="FQ225" t="str">
            <v>460,1,2</v>
          </cell>
          <cell r="FR225" t="str">
            <v>FRESADO DE PAVIMENTO ASFÁLTICO ________cm
(Aplicado para retiro de carpeta asfáltica con espesor de 5 cm. Incluye fresado con máquina de tambor rotativo, cargue, limpieza de superficie y transporte del material. No contempla disposición final ni reutiliza</v>
          </cell>
          <cell r="FS225" t="str">
            <v>m2</v>
          </cell>
          <cell r="FT225" t="str">
            <v>A</v>
          </cell>
          <cell r="FU225">
            <v>1</v>
          </cell>
        </row>
        <row r="226">
          <cell r="FQ226" t="str">
            <v>460,2</v>
          </cell>
          <cell r="FR226" t="str">
            <v>MICROFRESADO DE PAVIMENTO ASFÁLTICO EN ESPESOR DE ___ cm
(Aplicado para un espesor de 2,5 cm. Incluye la ejecución del microfresado, la recolección y retiro del material fresado, el cargue y la limpieza de la superficie tratada.
No contempla disposición f</v>
          </cell>
          <cell r="FS226" t="str">
            <v>m2</v>
          </cell>
          <cell r="FT226" t="str">
            <v>A</v>
          </cell>
          <cell r="FU226">
            <v>1</v>
          </cell>
        </row>
        <row r="227">
          <cell r="FQ227" t="str">
            <v>461,1</v>
          </cell>
          <cell r="FR227" t="str">
            <v xml:space="preserve">PAVIMENTO RECICLADO IN SITU CON EMULSIÓN ASFÁLTICA
(Aplicado en rehabilitación de vías con deterioro leve mediante reciclaje del pavimento existente con emulsión. Incluye escarificación, mezcla con recicladora, perfilado, compactación, limpieza y riego </v>
          </cell>
          <cell r="FS227" t="str">
            <v>m3</v>
          </cell>
          <cell r="FT227" t="str">
            <v>A</v>
          </cell>
          <cell r="FU227">
            <v>1</v>
          </cell>
        </row>
        <row r="228">
          <cell r="FQ228" t="str">
            <v>461,2</v>
          </cell>
          <cell r="FR228" t="str">
            <v>PAVIMENTO RECICLADO IN SITU CON ASFALTO ESPUMADO
Aplicado en rehabilitación con mejoramiento estructural mediante mezcla in situ de agregados, cemento y asfalto espumado. Incluye planta de espuma integrada en recicladora, mezcla homogénea, perfilado, comp</v>
          </cell>
          <cell r="FS228" t="str">
            <v>m3</v>
          </cell>
          <cell r="FT228" t="str">
            <v>A</v>
          </cell>
          <cell r="FU228">
            <v>1</v>
          </cell>
        </row>
        <row r="229">
          <cell r="FQ229" t="str">
            <v>462,1,1</v>
          </cell>
          <cell r="FR229" t="str">
            <v>MEZCLA ASFÁLTICA RECICLADA EN CALIENTE DEL TIPO ______
Aplicado para mezcla en caliente tipo MDC-19 con contenido de RAP, agregados vírgenes y aditivo de reciclaje. Incluye preparación, colocación y compactación en obra. No contempla el suministro de ceme</v>
          </cell>
          <cell r="FS229" t="str">
            <v>m3</v>
          </cell>
          <cell r="FT229" t="str">
            <v>A</v>
          </cell>
          <cell r="FU229">
            <v>1</v>
          </cell>
        </row>
        <row r="230">
          <cell r="FQ230" t="str">
            <v>462,1,2</v>
          </cell>
          <cell r="FR230" t="str">
            <v>MEZCLA ASFÁLTICA RECICLADA EN CALIENTE DEL TIPO ______
Aplicado para mezcla en caliente tipo MDC-25 con contenido de RAP, agregados vírgenes y aditivo de reciclaje. Incluye preparación, colocación y compactación en obra. No contempla el suministro de ceme</v>
          </cell>
          <cell r="FS230" t="str">
            <v>m3</v>
          </cell>
          <cell r="FT230" t="str">
            <v>A</v>
          </cell>
          <cell r="FU230">
            <v>1</v>
          </cell>
        </row>
        <row r="231">
          <cell r="FQ231" t="str">
            <v>462,2,1</v>
          </cell>
          <cell r="FR231" t="str">
            <v>MEZCLA ASFÁLTICA RECICLADA EN CALIENTE DEL TIPO ______ PARA BACHEO
Aplicado para mezcla reciclada en caliente tipo MDC-19, utilizada en reparaciones puntuales. Incluye preparación del fondo, colocación y compactación. No contempla el cemento asfáltico. La</v>
          </cell>
          <cell r="FS231" t="str">
            <v>m3</v>
          </cell>
          <cell r="FT231" t="str">
            <v>A</v>
          </cell>
          <cell r="FU231">
            <v>1</v>
          </cell>
        </row>
        <row r="232">
          <cell r="FQ232" t="str">
            <v>462,2,2</v>
          </cell>
          <cell r="FR232" t="str">
            <v xml:space="preserve">MEZCLA ASFÁLTICA RECICLADA EN CALIENTE DEL TIPO ______  PARA BACHEO
(Aplicado para mezcla reciclada en caliente tipo MDC-25, utilizada en reparaciones puntuales. Incluye preparación del fondo, colocación y compactación. No contempla el cemento asfáltico. </v>
          </cell>
          <cell r="FS232" t="str">
            <v>m3</v>
          </cell>
          <cell r="FT232" t="str">
            <v>A</v>
          </cell>
          <cell r="FU232">
            <v>1</v>
          </cell>
        </row>
        <row r="233">
          <cell r="FQ233" t="str">
            <v>464,1,1</v>
          </cell>
          <cell r="FR233" t="str">
            <v xml:space="preserve">GEOTEXTIL PARA REPAVIMENTACIÓN 
(Analizado para un Geotextil NT con resistencia a la tensión Grab mín. de 450 N y una Emulsión asfáltica CRR-60) </v>
          </cell>
          <cell r="FS233" t="str">
            <v>m2</v>
          </cell>
          <cell r="FT233" t="str">
            <v>C</v>
          </cell>
          <cell r="FU233">
            <v>0.92</v>
          </cell>
        </row>
        <row r="234">
          <cell r="FQ234" t="str">
            <v>464,1,2</v>
          </cell>
          <cell r="FR234" t="str">
            <v xml:space="preserve">GEOTEXTIL PARA REPAVIMENTACIÓN 
(Analizado para un Geotextil NT con resistencia a la tensión Grab mín. de 450 N y una Emulsión asfáltica modificada CRR-60) </v>
          </cell>
          <cell r="FS234" t="str">
            <v>m2</v>
          </cell>
          <cell r="FT234" t="str">
            <v>C</v>
          </cell>
          <cell r="FU234">
            <v>0.92</v>
          </cell>
        </row>
        <row r="235">
          <cell r="FQ235" t="str">
            <v>465,1</v>
          </cell>
          <cell r="FR235" t="str">
            <v>EXCAVACIÓN PARA REPARACIÓN DE PAVIMENTO ASFÁLTICO EXISTENTE INCLUYENDO EL CORTE Y LA REMOCIÓN DE LAS CAPAS ASFÁLTICAS Y DE LAS SUBYACENTES</v>
          </cell>
          <cell r="FS235" t="str">
            <v>m3</v>
          </cell>
          <cell r="FT235" t="str">
            <v>A</v>
          </cell>
          <cell r="FU235">
            <v>1</v>
          </cell>
        </row>
        <row r="236">
          <cell r="FQ236" t="str">
            <v>465,2</v>
          </cell>
          <cell r="FR236" t="str">
            <v>EXCAVACIÓN PARA LA REPARACIÓN DE PAVIMENTO ASFÁLTICO EXISTENTE EXCLUYENDO EL CORTE Y LA REMOCIÓN DE LAS CAPAS ASFÁLTICAS Y DE LAS SUBYACENTES</v>
          </cell>
          <cell r="FS236" t="str">
            <v>m3</v>
          </cell>
          <cell r="FT236" t="str">
            <v>A</v>
          </cell>
          <cell r="FU236">
            <v>1</v>
          </cell>
        </row>
        <row r="237">
          <cell r="FQ237" t="str">
            <v>466,1</v>
          </cell>
          <cell r="FR237" t="str">
            <v>SELLO DE GRIETAS EN PAVIMENTO ASFÁLTICO SIN RUTEO
(Incluye limpieza con aire comprimido, aplicación de sellador asfáltico en caliente (hot-pour) y acabado superficial.)</v>
          </cell>
          <cell r="FS237" t="str">
            <v>m</v>
          </cell>
          <cell r="FT237" t="str">
            <v>A</v>
          </cell>
          <cell r="FU237">
            <v>1</v>
          </cell>
        </row>
        <row r="238">
          <cell r="FQ238" t="str">
            <v>466,2</v>
          </cell>
          <cell r="FR238" t="str">
            <v>SELLO DE GRIETAS EN PAVIMENTO ASFÁLTICO CON RUTEO
Incluye corte controlado de la grieta con ruteadora (20–30 mm de ancho y 15 mm de profundidad), limpieza con aire comprimido, aplicación de sellador asfáltico en caliente (hot-pour) y acabado superficial.</v>
          </cell>
          <cell r="FS238" t="str">
            <v>m</v>
          </cell>
          <cell r="FT238" t="str">
            <v>A</v>
          </cell>
          <cell r="FU238">
            <v>1</v>
          </cell>
        </row>
        <row r="239">
          <cell r="FQ239" t="str">
            <v>467,1</v>
          </cell>
          <cell r="FR239" t="str">
            <v>MEZCLA ASFÁLTICA CON ASFALTO MODIFICADO CON GCR (M-GCR-25) NO INCLUYE SUMINISTRO DE CEMENTO ASFALTICO MODIFICADO CON GCR
Incluye elaboración en sitio con agregados pétreos y asfalto modificado con GCR, mezclado, extendido con pavimentadora, nivelación y c</v>
          </cell>
          <cell r="FS239" t="str">
            <v>m3</v>
          </cell>
          <cell r="FT239" t="str">
            <v>A</v>
          </cell>
          <cell r="FU239">
            <v>1</v>
          </cell>
        </row>
        <row r="240">
          <cell r="FQ240" t="str">
            <v>467,2</v>
          </cell>
          <cell r="FR240" t="str">
            <v>MEZCLA ASFÁLTICA CON ASFALTO MODIFICADO CON GCR (M-GCR-19)
Incluye elaboración en sitio con agregados pétreos y asfalto modificado con GCR, mezclado, extendido con pavimentadora, nivelación y compactación. La dosificación se ajusta según diseño. No incluy</v>
          </cell>
          <cell r="FS240" t="str">
            <v>m3</v>
          </cell>
          <cell r="FT240" t="str">
            <v>A</v>
          </cell>
          <cell r="FU240">
            <v>1</v>
          </cell>
        </row>
        <row r="241">
          <cell r="FQ241" t="str">
            <v>467,3</v>
          </cell>
          <cell r="FR241" t="str">
            <v>MEZCLA ASFÁLTICA CON ASFALTO MODIFICADO CON GCR (M-GCR-12)
Incluye elaboración en sitio con agregados pétreos y asfalto modificado con GCR, mezclado, extendido con pavimentadora, nivelación y compactación. La dosificación se ajusta según diseño. No incluy</v>
          </cell>
          <cell r="FS241" t="str">
            <v>m3</v>
          </cell>
          <cell r="FT241" t="str">
            <v>A</v>
          </cell>
          <cell r="FU241">
            <v>1</v>
          </cell>
        </row>
        <row r="242">
          <cell r="FQ242" t="str">
            <v>500,1,1</v>
          </cell>
          <cell r="FR242" t="str">
            <v>PAVIMENTO DE CONCRETO HIDRÁULICO  
Incluye MR‑43 con barras de transferencia y unión, formaletas, corte y sellado de juntas, curado con emulsión parafínica, y fraguado. Considera preparación de subrasante y acabado superficial para tránsito NT3.</v>
          </cell>
          <cell r="FS242" t="str">
            <v>m3</v>
          </cell>
          <cell r="FT242" t="str">
            <v>A</v>
          </cell>
          <cell r="FU242">
            <v>1</v>
          </cell>
        </row>
        <row r="243">
          <cell r="FQ243" t="str">
            <v>500,1,2</v>
          </cell>
          <cell r="FR243" t="str">
            <v>PAVIMENTO DE CONCRETO HIDRÁULICO 
Considera losa MR‑43 para tránsito NT2, con barras de transferencia y unión, formaletas, corte y sellado de juntas, curado con emulsión parafínica y acabado. Incluye preparación de subrasante.</v>
          </cell>
          <cell r="FS243" t="str">
            <v>m3</v>
          </cell>
          <cell r="FT243" t="str">
            <v>A</v>
          </cell>
          <cell r="FU243">
            <v>1</v>
          </cell>
        </row>
        <row r="244">
          <cell r="FQ244" t="str">
            <v>500,2</v>
          </cell>
          <cell r="FR244" t="str">
            <v>PAVIMENTO DE CONCRETO HIDRÁULICO DE FRAGUADO RÁPIDO (FAST TRACK)
Losa MR‑43 con aditivo acelerante para fraguado en 24 h. Incluye refuerzo, formaletas, corte y sellado de juntas, curado con emulsión parafínica y acabados.</v>
          </cell>
          <cell r="FS244" t="str">
            <v>m3</v>
          </cell>
          <cell r="FT244" t="str">
            <v>A</v>
          </cell>
          <cell r="FU244">
            <v>1</v>
          </cell>
        </row>
        <row r="245">
          <cell r="FQ245" t="str">
            <v>501,1</v>
          </cell>
          <cell r="FR245" t="str">
            <v>CEMENTO PORTLAND, NORMA ASTM C150, TIPO ___ 
(Analizado para cemento hidraúlico TIPO I)</v>
          </cell>
          <cell r="FS245" t="str">
            <v>kg</v>
          </cell>
          <cell r="FT245" t="str">
            <v>E</v>
          </cell>
          <cell r="FU245">
            <v>1</v>
          </cell>
        </row>
        <row r="246">
          <cell r="FQ246" t="str">
            <v>501,10</v>
          </cell>
          <cell r="FR246" t="str">
            <v>CEMENTO HIDRÁULICO ADICIONADO, NORMA ASTM C595, TIPO ___  
(Analizado para cemento hidraúlico TIPO IP)</v>
          </cell>
          <cell r="FS246" t="str">
            <v>kg</v>
          </cell>
          <cell r="FT246" t="str">
            <v>E</v>
          </cell>
          <cell r="FU246">
            <v>1</v>
          </cell>
        </row>
        <row r="247">
          <cell r="FQ247" t="str">
            <v>501,20</v>
          </cell>
          <cell r="FR247" t="str">
            <v>CEMENTO HIDRÁULICO ESPECIFICADO POR DESEMPEÑO, NORMA NTC 121, TIPO __
(Analizado para cemento hidraúlico TIPO UG)</v>
          </cell>
          <cell r="FS247" t="str">
            <v>kg</v>
          </cell>
          <cell r="FT247" t="str">
            <v>E</v>
          </cell>
          <cell r="FU247">
            <v>1</v>
          </cell>
        </row>
        <row r="248">
          <cell r="FQ248" t="str">
            <v>505,1</v>
          </cell>
          <cell r="FR248" t="str">
            <v xml:space="preserve">BASE DE CONCRETO HIDRAULICO  
(Analizado para un tránsito NT2) </v>
          </cell>
          <cell r="FS248" t="str">
            <v>m3</v>
          </cell>
          <cell r="FT248" t="str">
            <v>A</v>
          </cell>
          <cell r="FU248">
            <v>1</v>
          </cell>
        </row>
        <row r="249">
          <cell r="FQ249" t="str">
            <v>510,1</v>
          </cell>
          <cell r="FR249" t="str">
            <v>PAVIMENTO DE ADOQUINES DE CONCRETO
Colocación de adoquines 10×20×8 cm sobre cama de arena media, relleno de juntas con arena fina, compactación vibratoria, cortes para ajuste y limpieza final.</v>
          </cell>
          <cell r="FS249" t="str">
            <v>m2</v>
          </cell>
          <cell r="FT249" t="str">
            <v>B</v>
          </cell>
          <cell r="FU249">
            <v>0.92</v>
          </cell>
        </row>
        <row r="250">
          <cell r="FQ250" t="str">
            <v>600,1,1</v>
          </cell>
          <cell r="FR250" t="str">
            <v>EXCAVACIONES VARIAS SIN CLASIFICAR
(Analisis aplicado para la excavación manual mecánica en materiales sin clasificar (sin diferenciación por tipo de material), incluyendo retiro y disposición final.)</v>
          </cell>
          <cell r="FS250" t="str">
            <v>m3</v>
          </cell>
          <cell r="FT250" t="str">
            <v>B</v>
          </cell>
          <cell r="FU250">
            <v>0.92</v>
          </cell>
        </row>
        <row r="251">
          <cell r="FQ251" t="str">
            <v>600,2,1</v>
          </cell>
          <cell r="FR251" t="str">
            <v>EXCAVACIONES VARIAS EN ROCA EN SECO
(Análisis aplicado para Excavaciónes en material rocoso en estado seco, mediante  metodo de voladura controlada, seguida por el retiro mecánico del material fracturado,  incluye el cargue, transporte y disposición del m</v>
          </cell>
          <cell r="FS251" t="str">
            <v>m3</v>
          </cell>
          <cell r="FT251" t="str">
            <v>A</v>
          </cell>
          <cell r="FU251">
            <v>1</v>
          </cell>
        </row>
        <row r="252">
          <cell r="FQ252" t="str">
            <v>600,2,2</v>
          </cell>
          <cell r="FR252" t="str">
            <v>EXCAVACIONES VARIAS EN ROCA BAJO AGUA
(Análisis aplicado para excavaciónes de material rocoso consolidado sumergido, mediante metodo de voladura controlada seguida por el retiro mecánico del material fracturado, incluye el cargue, transporte y disposición</v>
          </cell>
          <cell r="FS252" t="str">
            <v>m3</v>
          </cell>
          <cell r="FT252" t="str">
            <v>A</v>
          </cell>
          <cell r="FU252">
            <v>1</v>
          </cell>
        </row>
        <row r="253">
          <cell r="FQ253" t="str">
            <v>600,2,3</v>
          </cell>
          <cell r="FR253" t="str">
            <v>EXCAVACIONES VARIAS EN MATERIAL COMUN EN SECO
(Análisis aplicado para excavaciónes en seco en material común no clasificado en condiciones normales (sin presencia de agua ni materiales duros como roca), mediante métodos mecánico, incluye el cargue, transp</v>
          </cell>
          <cell r="FS253" t="str">
            <v>m3</v>
          </cell>
          <cell r="FT253" t="str">
            <v>A</v>
          </cell>
          <cell r="FU253">
            <v>1</v>
          </cell>
        </row>
        <row r="254">
          <cell r="FQ254" t="str">
            <v>600,2,4</v>
          </cell>
          <cell r="FR254" t="str">
            <v>EXCAVACIONES VARIAS EN MATERIAL COMÚN BAJO AGUA
(Análisis aplicado para excavaciónes en material común sumergido, no clasificado, mediante metodo mecánico, incluye el cargue, transporte y disposición del material.)</v>
          </cell>
          <cell r="FS254" t="str">
            <v>m3</v>
          </cell>
          <cell r="FT254" t="str">
            <v>A</v>
          </cell>
          <cell r="FU254">
            <v>1</v>
          </cell>
        </row>
        <row r="255">
          <cell r="FQ255" t="str">
            <v>610,1</v>
          </cell>
          <cell r="FR255" t="str">
            <v>RELLENOS PARA ESTRUCTURAS CON SUELO 
(Análisis aplicado para rellenos para uso estructural, con material seleccionado proveniente de cantera autorizada, colocado, extendido, humedecido y compactado. No incluye preparación de superficie base.)</v>
          </cell>
          <cell r="FS255" t="str">
            <v>m3</v>
          </cell>
          <cell r="FT255" t="str">
            <v>B</v>
          </cell>
          <cell r="FU255">
            <v>0.92</v>
          </cell>
        </row>
        <row r="256">
          <cell r="FQ256" t="str">
            <v>610,10</v>
          </cell>
          <cell r="FR256" t="str">
            <v>RELLENOS CON ARENA
(Análisis aplicado para el Suministro, transporte, extendido, humectación y compactación de arena limpia (natural o lavada) para uso estructural. No incluye preparación de la superficie base.)</v>
          </cell>
          <cell r="FS256" t="str">
            <v>m3</v>
          </cell>
          <cell r="FT256" t="str">
            <v>B</v>
          </cell>
          <cell r="FU256">
            <v>0.92</v>
          </cell>
        </row>
        <row r="257">
          <cell r="FQ257" t="str">
            <v>610,2</v>
          </cell>
          <cell r="FR257" t="str">
            <v>RELLENOS PARA ESTRUCTURAS CON RECEBO
(Análisis aplicado para rellenos para uso estructural, con material de recebo (material granular fino con buena gradación), incluye Suministro, colocación, extendido, humedecido y compactación. No incluye preparación d</v>
          </cell>
          <cell r="FS257" t="str">
            <v>m3</v>
          </cell>
          <cell r="FT257" t="str">
            <v>B</v>
          </cell>
          <cell r="FU257">
            <v>0.92</v>
          </cell>
        </row>
        <row r="258">
          <cell r="FQ258" t="str">
            <v>610,3</v>
          </cell>
          <cell r="FR258" t="str">
            <v>RELLENOS PARA ESTRUCTURA CON MATERIAL GRANULAR TIPO SBG-50
(Análisis aplicado para rellenos para uso estructural, con material granular tipo SBG-50 (Sub-base Gradación 50), incluye Suministro, colocación, extendido, humedecido y compactación. No incluye p</v>
          </cell>
          <cell r="FS258" t="str">
            <v>m3</v>
          </cell>
          <cell r="FT258" t="str">
            <v>B</v>
          </cell>
          <cell r="FU258">
            <v>0.92</v>
          </cell>
        </row>
        <row r="259">
          <cell r="FQ259" t="str">
            <v>610,4</v>
          </cell>
          <cell r="FR259" t="str">
            <v xml:space="preserve">RELLENOS PARA ESTRUCTURAS CON MATERIAL GRANULAR TIPO SBG-38
(Análisis aplicado para rellenos para uso estructural, con material granular tipo SBG-38 (Sub-base Gradación 38), incluye Suministro, colocación, extendido, humedecido y compactación. No incluye </v>
          </cell>
          <cell r="FS259" t="str">
            <v>m3</v>
          </cell>
          <cell r="FT259" t="str">
            <v>B</v>
          </cell>
          <cell r="FU259">
            <v>0.92</v>
          </cell>
        </row>
        <row r="260">
          <cell r="FQ260" t="str">
            <v>610,5</v>
          </cell>
          <cell r="FR260" t="str">
            <v xml:space="preserve">RELLENOS PARA ESTRUCTURAS CON MATERIAL GRANULAR TIPO SBG-20
(Análisis aplicado para rellenos para uso estructural, con material granular tipo SBG-20 (Sub-base Gradación 20), incluye Suministro, colocación, extendido, humedecido y compactación. No incluye </v>
          </cell>
          <cell r="FS260" t="str">
            <v>m3</v>
          </cell>
          <cell r="FT260" t="str">
            <v>B</v>
          </cell>
          <cell r="FU260">
            <v>0.92</v>
          </cell>
        </row>
        <row r="261">
          <cell r="FQ261" t="str">
            <v>610,6</v>
          </cell>
          <cell r="FR261" t="str">
            <v>RELLENOS PARA ESTRUCTURAS CON MATERIAL GRANULAR TIPO BG 38
(Análisis aplicado para rellenos para uso estructural, con material granular tipo BG-38 (Sub-base Gradación 38), incluye Suministro, colocación, extendido, humedecido y compactación. No incluye pr</v>
          </cell>
          <cell r="FS261" t="str">
            <v>m3</v>
          </cell>
          <cell r="FT261" t="str">
            <v>B</v>
          </cell>
          <cell r="FU261">
            <v>0.92</v>
          </cell>
        </row>
        <row r="262">
          <cell r="FQ262" t="str">
            <v>610,7</v>
          </cell>
          <cell r="FR262" t="str">
            <v>RELLENOS PARA ESTRUCTURAS CON MATERIAL GRANULAR TIPO BG 25
Análisis aplicado para rellenos para uso estructural, con material granular tipo BG-25 (Sub-base Gradación 38), incluye Suministro, colocación, extendido, humedecido y compactación. No incluye pre</v>
          </cell>
          <cell r="FS262" t="str">
            <v>m3</v>
          </cell>
          <cell r="FT262" t="str">
            <v>B</v>
          </cell>
          <cell r="FU262">
            <v>0.92</v>
          </cell>
        </row>
        <row r="263">
          <cell r="FQ263" t="str">
            <v>610,8</v>
          </cell>
          <cell r="FR263" t="str">
            <v>RELLENOS CON MATERIAL FILTRANTE 
(Análisis aplicado para el suministro, acarreo, extendido, colocación y compactacion mecánica de material filtrante tipo MF-150, conformado por piedra o grava de diámetro máximo 6” (150 mm), dispuesto como filtro estructur</v>
          </cell>
          <cell r="FS263" t="str">
            <v>m3</v>
          </cell>
          <cell r="FT263" t="str">
            <v>B</v>
          </cell>
          <cell r="FU263">
            <v>0.92</v>
          </cell>
        </row>
        <row r="264">
          <cell r="FQ264" t="str">
            <v>610,9</v>
          </cell>
          <cell r="FR264" t="str">
            <v>RELLENOS CON GRAVILLA
(Análisis aplicado para el Suministro, transporte, extendido y colocación y compactacion de gravilla limpia (5–25 mm de diámetro) en rellenos estructurales. No incluye preparación de la superficie de apoyo)</v>
          </cell>
          <cell r="FS264" t="str">
            <v>m3</v>
          </cell>
          <cell r="FT264" t="str">
            <v>B</v>
          </cell>
          <cell r="FU264">
            <v>0.92</v>
          </cell>
        </row>
        <row r="265">
          <cell r="FQ265" t="str">
            <v>611,1,1</v>
          </cell>
          <cell r="FR265" t="str">
            <v>CONCRETO CELULAR PARA RELLENO ____ DENSIDAD _____kg/m3, RESISTENCIA ____MPa
Incluye suministro y colocación in situ con bombeo de concreto celular clase I (385 kg/m³, 0,07 MPa), preparación de mezcla con cemento, agua y agente espumante, generación de esp</v>
          </cell>
          <cell r="FS265" t="str">
            <v>m3</v>
          </cell>
          <cell r="FT265" t="str">
            <v>B</v>
          </cell>
          <cell r="FU265">
            <v>0.92</v>
          </cell>
        </row>
        <row r="266">
          <cell r="FQ266" t="str">
            <v>611,1,2</v>
          </cell>
          <cell r="FR266" t="str">
            <v>CONCRETO CELULAR PARA RELLENO ____ DENSIDAD _____kg/m3, RESISTENCIA ____MPa
Incluye suministro y colocación in situ con bombeo de concreto celular clase II (480 kg/m³, 0,28 MPa), preparación de mezcla con cemento, agua y agente espumante, generación de es</v>
          </cell>
          <cell r="FS266" t="str">
            <v>m3</v>
          </cell>
          <cell r="FT266" t="str">
            <v>B</v>
          </cell>
          <cell r="FU266">
            <v>0.92</v>
          </cell>
        </row>
        <row r="267">
          <cell r="FQ267" t="str">
            <v>611,1,3</v>
          </cell>
          <cell r="FR267" t="str">
            <v>CONCRETO CELULAR PARA RELLENO ____ DENSIDAD _____kg/m3, RESISTENCIA ____MPa
Incluye suministro y colocación in situ con bombeo de concreto celular clase III (575 kg/m³, 0,55 MPa), preparación de mezcla con cemento, agua y agente espumante, generación de e</v>
          </cell>
          <cell r="FS267" t="str">
            <v>m3</v>
          </cell>
          <cell r="FT267" t="str">
            <v>B</v>
          </cell>
          <cell r="FU267">
            <v>0.92</v>
          </cell>
        </row>
        <row r="268">
          <cell r="FQ268" t="str">
            <v>611,1,4</v>
          </cell>
          <cell r="FR268" t="str">
            <v>CONCRETO CELULAR PARA RELLENO ____ DENSIDAD _____kg/m3, RESISTENCIA ____MPa
Incluye suministro y colocación in situ con bombeo de concreto celular clase IV (670 kg/m³, 0,83 MPa), preparación de mezcla con cemento, agua y agente espumante, generación de es</v>
          </cell>
          <cell r="FS268" t="str">
            <v>m3</v>
          </cell>
          <cell r="FT268" t="str">
            <v>B</v>
          </cell>
          <cell r="FU268">
            <v>0.92</v>
          </cell>
        </row>
        <row r="269">
          <cell r="FQ269" t="str">
            <v>620,1,1</v>
          </cell>
          <cell r="FR269" t="str">
            <v xml:space="preserve">PILOTES PREFABRICADOS DE CONCRETO, DE SECCIÓN _______ 
(Análisis aplicado para pilotes prefabricados de concreto de sección circular de 0,50 m, incluye fabricación con f’c = 28 MPa, acero de refuerzo, formaleta, vibrado, curado, cargue, transporte, hinca </v>
          </cell>
          <cell r="FS269" t="str">
            <v>m</v>
          </cell>
          <cell r="FT269" t="str">
            <v>A</v>
          </cell>
          <cell r="FU269">
            <v>1</v>
          </cell>
        </row>
        <row r="270">
          <cell r="FQ270" t="str">
            <v>620,2,1</v>
          </cell>
          <cell r="FR270" t="str">
            <v>EXTENSIÓN DE PILOTES, DE SECCIÓN__________
(Análisis aplicado para extensión in situ de pilotes existentes con sección circular de 0,50 m, incluye acero de refuerzo (con empalme mecánico o traslape), formaleta metálica, concreto f’c = 28 MPa, vibrado, cur</v>
          </cell>
          <cell r="FS270" t="str">
            <v>m</v>
          </cell>
          <cell r="FT270" t="str">
            <v>A</v>
          </cell>
          <cell r="FU270">
            <v>1</v>
          </cell>
        </row>
        <row r="271">
          <cell r="FQ271" t="str">
            <v>620,3,1</v>
          </cell>
          <cell r="FR271" t="str">
            <v>PRUEBA DE CARGA TIPO ______ 
(Análisis aplicado para prueba dinámica de carga tipo PDA en pilotes prefabricados, mediante instrumentación con sensores, registro e interpretación de señales con software especializado, y entrega de informe técnico. No inclu</v>
          </cell>
          <cell r="FS271" t="str">
            <v>u</v>
          </cell>
          <cell r="FT271" t="str">
            <v>A</v>
          </cell>
          <cell r="FU271">
            <v>1</v>
          </cell>
        </row>
        <row r="272">
          <cell r="FQ272" t="str">
            <v>621,1,1</v>
          </cell>
          <cell r="FR272" t="str">
            <v>PILOTE DE CONCRETO VACIADO IN SITU DE DIÁMETRO_______ 
(Análisis aplicado para pilote vaciado in situ, diámetro 1,00 m, mediante perforación asistida con bentonita y camisa metálica A-36 recuperable. Incluye acero de refuerzo (cuantía ≈0,6 %), vaciado con</v>
          </cell>
          <cell r="FS272" t="str">
            <v>m</v>
          </cell>
          <cell r="FT272" t="str">
            <v>A</v>
          </cell>
          <cell r="FU272">
            <v>1</v>
          </cell>
        </row>
        <row r="273">
          <cell r="FQ273" t="str">
            <v>621,1,2</v>
          </cell>
          <cell r="FR273" t="str">
            <v>PILOTE DE CONCRETO VACIADO IN SITU DE DIÁMETRO_______ 
(Análisis aplicado para pilote vaciado in situ, diámetro 1,20 m, mediante perforación asistida con bentonita y camisa metálica A-36 recuperable. Incluye acero de refuerzo (cuantía ≈0,6 %), vaciado con</v>
          </cell>
          <cell r="FS273" t="str">
            <v>m</v>
          </cell>
          <cell r="FT273" t="str">
            <v>A</v>
          </cell>
          <cell r="FU273">
            <v>1</v>
          </cell>
        </row>
        <row r="274">
          <cell r="FQ274" t="str">
            <v>621,2</v>
          </cell>
          <cell r="FR274" t="str">
            <v>BASE ACAMPANADA
(Construcción de base acampanada en pilotes vaciados in situ, con ensanche inferior de hasta 2 veces el diámetro del fuste. Incluye perforación, ensanche mecánico, colocación de refuerzo, vaciado de concreto de 28 MPa con camisa metálica r</v>
          </cell>
          <cell r="FS274" t="str">
            <v>m3</v>
          </cell>
          <cell r="FT274" t="str">
            <v>A</v>
          </cell>
          <cell r="FU274">
            <v>1</v>
          </cell>
        </row>
        <row r="275">
          <cell r="FQ275" t="str">
            <v>621,3,1</v>
          </cell>
          <cell r="FR275" t="str">
            <v>PERFORACIÓN DE PRUEBA PARA PILOTE, DE DIÁMETRO _______ 
(Ejecución de perforación de prueba para verificación de condiciones del subsuelo y diseño del sistema de pilotes. Incluye preparación, perforación vertical, extracción de muestras, uso de lodos, lim</v>
          </cell>
          <cell r="FS275" t="str">
            <v>m</v>
          </cell>
          <cell r="FT275" t="str">
            <v>A</v>
          </cell>
          <cell r="FU275">
            <v>1</v>
          </cell>
        </row>
        <row r="276">
          <cell r="FQ276" t="str">
            <v>621,4</v>
          </cell>
          <cell r="FR276" t="str">
            <v>PERFORACIÓN DE PRUEBA PARA BASE ACAMPANADA
(Perforación exploratoria para cimentaciones con base acampanada, incluye ensanche del fondo para validar viabilidad técnica y resistencia del estrato portante. Considera transporte y disposición del material exc</v>
          </cell>
          <cell r="FS276" t="str">
            <v>m³</v>
          </cell>
          <cell r="FT276" t="str">
            <v>A</v>
          </cell>
          <cell r="FU276">
            <v>1</v>
          </cell>
        </row>
        <row r="277">
          <cell r="FQ277" t="str">
            <v>621,5,1</v>
          </cell>
          <cell r="FR277" t="str">
            <v>CAMISA PERMANENTE DE DIÁMETRO EXTERIOR ______
(Suministro y colocación de camisa de concreto reforzado fundida in situ, de resistencia 28 MPa, con diámetro exterior de 1,50 m, espesor de 0,20 m y altura de 1,00 m. Incluye cuantía mínima de acero longitudi</v>
          </cell>
          <cell r="FS277" t="str">
            <v>m</v>
          </cell>
          <cell r="FT277" t="str">
            <v>B</v>
          </cell>
          <cell r="FU277">
            <v>0.92</v>
          </cell>
        </row>
        <row r="278">
          <cell r="FQ278" t="str">
            <v>621,6,1</v>
          </cell>
          <cell r="FR278" t="str">
            <v>PRUEBA DE CARGA TIPO ______ 
(Analizado para pruebas dinamicas de alta deformación para pilotes fundidos in situ (PDA) NO incluye la masa para la carga. Incluye equipos y personal técnico para la ejecución de la prueba)</v>
          </cell>
          <cell r="FS278" t="str">
            <v>u</v>
          </cell>
          <cell r="FT278" t="str">
            <v>B</v>
          </cell>
          <cell r="FU278">
            <v>0.92</v>
          </cell>
        </row>
        <row r="279">
          <cell r="FQ279" t="str">
            <v>621,7,1</v>
          </cell>
          <cell r="FR279" t="str">
            <v>PRUEBA DE INTEGRIDAD TIPO ____
(Analizado para prueba tipo de baja deformacion por impacto PIT. Incluye equipos y personal técnico para la ejecución de la prueba)</v>
          </cell>
          <cell r="FS279" t="str">
            <v>u</v>
          </cell>
          <cell r="FT279" t="str">
            <v>B</v>
          </cell>
          <cell r="FU279">
            <v>0.92</v>
          </cell>
        </row>
        <row r="280">
          <cell r="FQ280" t="str">
            <v>621,7,2</v>
          </cell>
          <cell r="FR280" t="str">
            <v>PRUEBA DE INTEGRIDAD TIPO ____
(Analizado para ensayos crosshole en pilotes (CST) diametro entre 0,7m y 0,8m con 3 tubos. Incluye equipos y personal técnico para la ejecución de la prueba)</v>
          </cell>
          <cell r="FS280" t="str">
            <v>u</v>
          </cell>
          <cell r="FT280" t="str">
            <v>B</v>
          </cell>
          <cell r="FU280">
            <v>0.92</v>
          </cell>
        </row>
        <row r="281">
          <cell r="FQ281" t="str">
            <v>621,7,3</v>
          </cell>
          <cell r="FR281" t="str">
            <v xml:space="preserve">PRUEBA DE INTEGRIDAD TIPO ____
(Analizado para ensayos crosshole en pilotes (CST) diametro entre 1,1m y 1,4m con 4 tubos.  Incluye equipos y personal técnico para la ejecución de la prueba)						</v>
          </cell>
          <cell r="FS281" t="str">
            <v>u</v>
          </cell>
          <cell r="FT281" t="str">
            <v>B</v>
          </cell>
          <cell r="FU281">
            <v>0.92</v>
          </cell>
        </row>
        <row r="282">
          <cell r="FQ282" t="str">
            <v>621,7,4</v>
          </cell>
          <cell r="FR282" t="str">
            <v>PRUEBA DE INTEGRIDAD TIPO ____
(Analizado para ensayos crosshole en pilotes (CST) diametro 1,5m con 5 tubos.  Incluye equipos y personal técnico para la ejecución de la prueba)</v>
          </cell>
          <cell r="FS282" t="str">
            <v>u</v>
          </cell>
          <cell r="FT282" t="str">
            <v>B</v>
          </cell>
          <cell r="FU282">
            <v>0.92</v>
          </cell>
        </row>
        <row r="283">
          <cell r="FQ283" t="str">
            <v>621,8</v>
          </cell>
          <cell r="FR283" t="str">
            <v>DESCABECE DE PILOTES
(Retiro del concreto de baja calidad o contaminado en el extremo superior del pilote hasta la cota de diseño. Incluye picado, demolición controlada, limpieza, retiro de escombros y protección del acero expuesto. No incluye la ejecució</v>
          </cell>
          <cell r="FS283" t="str">
            <v>m3</v>
          </cell>
          <cell r="FT283" t="str">
            <v>A</v>
          </cell>
          <cell r="FU283">
            <v>1</v>
          </cell>
        </row>
        <row r="284">
          <cell r="FQ284" t="str">
            <v>622,1</v>
          </cell>
          <cell r="FR284" t="str">
            <v>TABLESTACADO DE MADERA
(Suministro e instalación de tablestacado provisional en madera, conformado por tablestacas aserradas, parales rollizos de 5” y 4,5 m, amarres con alambre calibre 18 y guía de hincado. Incluye hincado mecánico, nivelación, alineació</v>
          </cell>
          <cell r="FS284" t="str">
            <v>m2</v>
          </cell>
          <cell r="FT284" t="str">
            <v>A</v>
          </cell>
          <cell r="FU284">
            <v>1</v>
          </cell>
        </row>
        <row r="285">
          <cell r="FQ285" t="str">
            <v>622,2</v>
          </cell>
          <cell r="FR285" t="str">
            <v>TABLESTACADO METÁLICO
(Suministro, armado y hincado de tablestacado metálico con rieles de acero estructural grado 36, soldadura tipo 7018, tornillos de unión de 12 mm y guía de hincado. Incluye alineación y hincado mecánico.)</v>
          </cell>
          <cell r="FS285" t="str">
            <v>m2</v>
          </cell>
          <cell r="FT285" t="str">
            <v>A</v>
          </cell>
          <cell r="FU285">
            <v>1</v>
          </cell>
        </row>
        <row r="286">
          <cell r="FQ286" t="str">
            <v>622,3</v>
          </cell>
          <cell r="FR286" t="str">
            <v>TABLESTACADO DE CONCRETO REFORZADO
(Análisis aplicado para la Construcción de tablestacado en concreto reforzado, vaciado en sitio incluyendo formaleta metálica, acero de refuerzo, concreto estructural de 28 MPa, vibrado, curado, desmolde, alineación y gu</v>
          </cell>
          <cell r="FS286" t="str">
            <v>m2</v>
          </cell>
          <cell r="FT286" t="str">
            <v>A</v>
          </cell>
          <cell r="FU286">
            <v>1</v>
          </cell>
        </row>
        <row r="287">
          <cell r="FQ287" t="str">
            <v>622,4</v>
          </cell>
          <cell r="FR287" t="str">
            <v>TABLESTACADO DE CONCRETO PREESFORZADO
Análisis aplicado a la ejecución en sitio de tablestacado de concreto preesforzado, con acero tipo PDR-60 y torones de media o cinco octavos de pulgada, concreto estructural de 35 MPa e inyección de lechada en ductos.</v>
          </cell>
          <cell r="FS287" t="str">
            <v>m2</v>
          </cell>
          <cell r="FT287" t="str">
            <v>A</v>
          </cell>
          <cell r="FU287">
            <v>1</v>
          </cell>
        </row>
        <row r="288">
          <cell r="FQ288" t="str">
            <v>622,5,1</v>
          </cell>
          <cell r="FR288" t="str">
            <v>CORTE DEL EXTREMO SUPERIOR DEL ELEMENTO
(Aplicable al corte del extremo superior de tablestacas metálicas tipo riel, mediante equipo de oxicorte, con acabado de superficie conforme a la alineación y altura de diseño. Actividad posterior a la hinca, requer</v>
          </cell>
          <cell r="FS288" t="str">
            <v>m</v>
          </cell>
          <cell r="FT288" t="str">
            <v>B</v>
          </cell>
          <cell r="FU288">
            <v>0.92</v>
          </cell>
        </row>
        <row r="289">
          <cell r="FQ289" t="str">
            <v>623,1</v>
          </cell>
          <cell r="FR289" t="str">
            <v>ANCLAJE TIPO _____ 
(Aplicable a la instalación de anclaje activo postensado sobre roca. Incluye perforación, limpieza, inyección con lechada de cemento, tensionamiento y actividades auxiliares requeridas.)</v>
          </cell>
          <cell r="FS289" t="str">
            <v>m</v>
          </cell>
          <cell r="FT289" t="str">
            <v>A</v>
          </cell>
          <cell r="FU289">
            <v>1</v>
          </cell>
        </row>
        <row r="290">
          <cell r="FQ290" t="str">
            <v>623,2</v>
          </cell>
          <cell r="FR290" t="str">
            <v>PRUEBA DE CARGA 
(Aplicable a la prueba estática de tracción en anclajes mediante equipo hidráulico, con instalación de sistema de carga, aplicación escalonada de esfuerzos, medición de desplazamientos y análisis de resultados.)</v>
          </cell>
          <cell r="FS290" t="str">
            <v>u</v>
          </cell>
          <cell r="FT290" t="str">
            <v>B</v>
          </cell>
          <cell r="FU290">
            <v>0.92</v>
          </cell>
        </row>
        <row r="291">
          <cell r="FQ291" t="str">
            <v>630,1,1</v>
          </cell>
          <cell r="FR291" t="str">
            <v>TIPO DE CONCRETO________
(Aplicable al suministro y colocación de concreto premezclado de 35 MPa comprado en planta, con transporte, vaciado manual, encofrado metálico reutilizable, vibrado y curado húmedo.)</v>
          </cell>
          <cell r="FS291" t="str">
            <v>m3</v>
          </cell>
          <cell r="FT291" t="str">
            <v>B</v>
          </cell>
          <cell r="FU291">
            <v>0.92</v>
          </cell>
        </row>
        <row r="292">
          <cell r="FQ292" t="str">
            <v>630,1,2</v>
          </cell>
          <cell r="FR292" t="str">
            <v>TIPO DE CONCRETO ______
(Aplicable al suministro y colocación de concreto premezclado de 32 MPa comprado en planta, con transporte, vaciado manual, encofrado metálico reutilizable, vibrado y curado húmedo.)</v>
          </cell>
          <cell r="FS292" t="str">
            <v>m3</v>
          </cell>
          <cell r="FT292" t="str">
            <v>B</v>
          </cell>
          <cell r="FU292">
            <v>0.92</v>
          </cell>
        </row>
        <row r="293">
          <cell r="FQ293" t="str">
            <v>630,1,3,1</v>
          </cell>
          <cell r="FR293" t="str">
            <v>TIPO DE CONCRETO_____
(Aplicable a la elaboración en obra y colocación manual de concreto de 28 MPa, incluye suministro y transporte de materiales, mezclado, vaciado, encofrado metálico reutilizable, vibrado y curado húmedo.)</v>
          </cell>
          <cell r="FS293" t="str">
            <v>m3</v>
          </cell>
          <cell r="FT293" t="str">
            <v>B</v>
          </cell>
          <cell r="FU293">
            <v>0.92</v>
          </cell>
        </row>
        <row r="294">
          <cell r="FQ294" t="str">
            <v>630,1,3,2</v>
          </cell>
          <cell r="FR294" t="str">
            <v>TIPO DE CONCRETO______
(Aplicable a la colocación manual de concreto premezclado de 28 MPa, incluye suministro desde planta, transporte, encofrado metálico reutilizable, vaciado, vibrado y curado húmedo.)</v>
          </cell>
          <cell r="FS294" t="str">
            <v>m3</v>
          </cell>
          <cell r="FT294" t="str">
            <v>B</v>
          </cell>
          <cell r="FU294">
            <v>0.92</v>
          </cell>
        </row>
        <row r="295">
          <cell r="FQ295" t="str">
            <v>630,1,5,1</v>
          </cell>
          <cell r="FR295" t="str">
            <v xml:space="preserve"> TIPO DE CONCRETO ________
(Analisis aplicado para la preparación, mezclado, colocación por medios manuales, vibrado y curado del concreto hecho en sitio con resistencia de 21 MPa,  Incluye encofrado metálico reutilizable)</v>
          </cell>
          <cell r="FS295" t="str">
            <v>m3</v>
          </cell>
          <cell r="FT295" t="str">
            <v>A</v>
          </cell>
          <cell r="FU295">
            <v>1</v>
          </cell>
        </row>
        <row r="296">
          <cell r="FQ296" t="str">
            <v>630,1,5,2</v>
          </cell>
          <cell r="FR296" t="str">
            <v>TIPO DE CONCRETO_____
(Analisis aplicado para el Suministro y colocación de concreto premezclado por medios manuales con resistencia característica de 21 MPa, mezcla comprada en planta, incluye encofrado metálico reutilizable, vibrado y curado húmedo y tr</v>
          </cell>
          <cell r="FS296" t="str">
            <v>m3</v>
          </cell>
          <cell r="FT296" t="str">
            <v>A</v>
          </cell>
          <cell r="FU296">
            <v>1</v>
          </cell>
        </row>
        <row r="297">
          <cell r="FQ297" t="str">
            <v>630,1,6,1</v>
          </cell>
          <cell r="FR297" t="str">
            <v>TIPO DE CONCRETO_____
(Analisis aplicado para la preparación, mezclado, colocación por medios manuales, vibrado y curado de concreto hecho en obra con resistencia característica de 17 MPa,  Incluye suministro y transporte de materiales, encofrado metálico</v>
          </cell>
          <cell r="FS297" t="str">
            <v>m3</v>
          </cell>
          <cell r="FT297" t="str">
            <v>A</v>
          </cell>
          <cell r="FU297">
            <v>1</v>
          </cell>
        </row>
        <row r="298">
          <cell r="FQ298" t="str">
            <v>630,1,6,2</v>
          </cell>
          <cell r="FR298" t="str">
            <v>TIPO DE CONCRETO______ 
(Analisis aplicado para la preparación, mezclado, colocación por medios manuales, vibrado y curado de concreto hecho en obra con resistencia característica de 14 MPa,  Incluye suministro y transporte de materiales, encofrado metáli</v>
          </cell>
          <cell r="FS298" t="str">
            <v>m3</v>
          </cell>
          <cell r="FT298" t="str">
            <v>A</v>
          </cell>
          <cell r="FU298">
            <v>1</v>
          </cell>
        </row>
        <row r="299">
          <cell r="FQ299" t="str">
            <v>630,1,7</v>
          </cell>
          <cell r="FR299" t="str">
            <v>TIPO DE CONCRETO______
(Analisis aplicado para la preparación, mezclado, colocación por medios manuales del concreto ciclopeo hecho en obra con resistencia característica de 17 MPa resistencia y con una relación piedra/concreto típica del 40%-60%, Incluye</v>
          </cell>
          <cell r="FS299" t="str">
            <v>m3</v>
          </cell>
          <cell r="FT299" t="str">
            <v>A</v>
          </cell>
          <cell r="FU299">
            <v>1</v>
          </cell>
        </row>
        <row r="300">
          <cell r="FQ300" t="str">
            <v>632,1,1</v>
          </cell>
          <cell r="FR300" t="str">
            <v>BARANDA DE CONCRETO
(Analisis aplicado para la fabricación en sitio de baranda estructural, encofrada, vaciada con concreto premezclado de 21 MPa, vibrado y acabado superficial, sin incluir acero de refuerzo ni anclajes)</v>
          </cell>
          <cell r="FS300" t="str">
            <v>m</v>
          </cell>
          <cell r="FT300" t="str">
            <v>A</v>
          </cell>
          <cell r="FU300">
            <v>1</v>
          </cell>
        </row>
        <row r="301">
          <cell r="FQ301" t="str">
            <v>632,1,2</v>
          </cell>
          <cell r="FR301" t="str">
            <v>BARANDA DE CONCRETO
 (Analisis aplicado para la fabricación en sitio de baranda estructural, encofrada, vaciada con concreto premezclado de 28 MPa, vibrado y acabado superficial, sin incluir acero de refuerzo ni anclajes)</v>
          </cell>
          <cell r="FS301" t="str">
            <v>m</v>
          </cell>
          <cell r="FT301" t="str">
            <v>A</v>
          </cell>
          <cell r="FU301">
            <v>1</v>
          </cell>
        </row>
        <row r="302">
          <cell r="FQ302" t="str">
            <v>633,1,1</v>
          </cell>
          <cell r="FR302" t="str">
            <v>SUMINISTRO DE ELEMENTO PREFABRICADO DE CONCRETO TIPO _______
(Análisis aplicado para suministro desde planta, instalación, transporte hasta sitio de obra de un box culvert prefabricado de concreto reforzado tipo CCP14, con sección interna de 1,00 x 1,00 m</v>
          </cell>
          <cell r="FS302" t="str">
            <v>m</v>
          </cell>
          <cell r="FT302" t="str">
            <v>A</v>
          </cell>
          <cell r="FU302">
            <v>1</v>
          </cell>
        </row>
        <row r="303">
          <cell r="FQ303" t="str">
            <v>633,1,2</v>
          </cell>
          <cell r="FR303" t="str">
            <v xml:space="preserve">SUMINISTRO DE ELEMENTO PREFABRICADO DE CONCRETO TIPO _______
(Análisis aplicado para suministro desde planta, instalación, transporte hasta sitio de obra de un Box CCP14 con sección interna de 5 x 4 metros, profundidad desde 0,6 metros hasta 1,5 metros y </v>
          </cell>
          <cell r="FS303" t="str">
            <v>m</v>
          </cell>
          <cell r="FT303" t="str">
            <v>B</v>
          </cell>
          <cell r="FU303">
            <v>0.92</v>
          </cell>
        </row>
        <row r="304">
          <cell r="FQ304" t="str">
            <v>633,1,3</v>
          </cell>
          <cell r="FR304" t="str">
            <v xml:space="preserve">Construccion de Box CCP14 con seccion interna de 1 x 2 metros, profundidad desde 1,5 metros hasta 3 metros y longitud de 2 metro. Peso/un 9,2 Toneladas	</v>
          </cell>
          <cell r="FS304" t="str">
            <v>m</v>
          </cell>
          <cell r="FT304" t="str">
            <v>A</v>
          </cell>
          <cell r="FU304">
            <v>1</v>
          </cell>
        </row>
        <row r="305">
          <cell r="FQ305" t="str">
            <v>633,1,4</v>
          </cell>
          <cell r="FR305" t="str">
            <v>Construccion de Box CCP14 con seccion interna de 3 x 1 metros, profundidad desde 0,6 metros hasta 1,5 metros y longitud de 1 metro. Peso/un 7,3 Toneladas</v>
          </cell>
          <cell r="FS305" t="str">
            <v>m</v>
          </cell>
          <cell r="FT305" t="str">
            <v>A</v>
          </cell>
          <cell r="FU305">
            <v>1</v>
          </cell>
        </row>
        <row r="306">
          <cell r="FQ306" t="str">
            <v>633,1,5</v>
          </cell>
          <cell r="FR306" t="str">
            <v>Construccion de Box CCP14 con seccion interna de 4 x 1 metros, profundidad desde 0 metros hasta 0,6 metros y longitud de 1 metro. Peso/un 11,9 Toneladas</v>
          </cell>
          <cell r="FS306" t="str">
            <v>m</v>
          </cell>
          <cell r="FT306" t="str">
            <v>A</v>
          </cell>
          <cell r="FU306">
            <v>1</v>
          </cell>
        </row>
        <row r="307">
          <cell r="FQ307" t="str">
            <v>633,1,6</v>
          </cell>
          <cell r="FR307" t="str">
            <v>Construccion de Box CCP14 con seccion interna de 6 x 2 metros, profundidad desde 0,6 metros hasta 1,5 metros y longitud de 1 metro. Peso/un 22,8 Toneladas</v>
          </cell>
          <cell r="FS307" t="str">
            <v>m</v>
          </cell>
          <cell r="FT307" t="str">
            <v>A</v>
          </cell>
          <cell r="FU307">
            <v>1</v>
          </cell>
        </row>
        <row r="308">
          <cell r="FQ308" t="str">
            <v>633,2,1</v>
          </cell>
          <cell r="FR308" t="str">
            <v>SUMINISTRO DE ELEMENTO PREFABRICADO DE CONCRETO TIPO _______
(Análisis aplicado para suministro desde planta, instalación, transporte hasta sitio de obra de una Viga vehicular en concreto pretensado sección tipo Ɪ, Longitud entre 25m y 30m, 0,49 m3/ml.  I</v>
          </cell>
          <cell r="FS308" t="str">
            <v>m</v>
          </cell>
          <cell r="FT308" t="str">
            <v>B</v>
          </cell>
          <cell r="FU308">
            <v>0.92</v>
          </cell>
        </row>
        <row r="309">
          <cell r="FQ309" t="str">
            <v>633,2,2</v>
          </cell>
          <cell r="FR309" t="str">
            <v>Construccion de Viga vehicular en concreto pretensado sección tipo Ɪ, Longitud entre 10m y 15m, 0,28 m3/ml</v>
          </cell>
          <cell r="FS309" t="str">
            <v>m</v>
          </cell>
          <cell r="FT309" t="str">
            <v>A</v>
          </cell>
          <cell r="FU309">
            <v>1</v>
          </cell>
        </row>
        <row r="310">
          <cell r="FQ310" t="str">
            <v>633,2,3</v>
          </cell>
          <cell r="FR310" t="str">
            <v>Construccion de Viga vehicular en concreto pretensado sección tipo Ɪ, Longitud entre 15m y 20m, 0,29 m3/ml</v>
          </cell>
          <cell r="FS310" t="str">
            <v>m</v>
          </cell>
          <cell r="FT310" t="str">
            <v>A</v>
          </cell>
          <cell r="FU310">
            <v>1</v>
          </cell>
        </row>
        <row r="311">
          <cell r="FQ311" t="str">
            <v>633,2,4</v>
          </cell>
          <cell r="FR311" t="str">
            <v>Construccion de Viga vehicular en concreto pretensado sección tipo Ɪ, Longitud entre 20m y 25m, 0,33 m3/ml</v>
          </cell>
          <cell r="FS311" t="str">
            <v>m</v>
          </cell>
          <cell r="FT311" t="str">
            <v>A</v>
          </cell>
          <cell r="FU311">
            <v>1</v>
          </cell>
        </row>
        <row r="312">
          <cell r="FQ312" t="str">
            <v>633,2,5</v>
          </cell>
          <cell r="FR312" t="str">
            <v>Construccion de Viga vehicular en concreto pretensado sección tipo Ɪ, Longitud entre 30m y 35m, 0,54 m3/ml</v>
          </cell>
          <cell r="FS312" t="str">
            <v>m</v>
          </cell>
          <cell r="FT312" t="str">
            <v>A</v>
          </cell>
          <cell r="FU312">
            <v>1</v>
          </cell>
        </row>
        <row r="313">
          <cell r="FQ313" t="str">
            <v>633,3,1</v>
          </cell>
          <cell r="FR313" t="str">
            <v>SUMINISTRO DE ELEMENTO PREFABRICADO DE CONCRETO TIPO _______
(Análisis aplicado para suministro desde planta, instalación, transporte hasta sitio de obra de Pasarela para puente peatonal en concreto prefabricado, Ancho: 2,10m, Incluye vigas, capa de compr</v>
          </cell>
          <cell r="FS313" t="str">
            <v>m2</v>
          </cell>
          <cell r="FT313" t="str">
            <v>A</v>
          </cell>
          <cell r="FU313">
            <v>1</v>
          </cell>
        </row>
        <row r="314">
          <cell r="FQ314" t="str">
            <v>633,3,2</v>
          </cell>
          <cell r="FR314" t="str">
            <v>SUMINISTRO DE ELEMENTO PREFABRICADO DE CONCRETO TIPO _______
(Análisis aplicado para suministro desde planta, instalación, transporte hasta sitio de obra de Rampas para puente peatonal en concreto prefabricado, Ancho: 2,10m, Incluye vigas doble T, descans</v>
          </cell>
          <cell r="FS314" t="str">
            <v>m2</v>
          </cell>
          <cell r="FT314" t="str">
            <v>A</v>
          </cell>
          <cell r="FU314">
            <v>1</v>
          </cell>
        </row>
        <row r="315">
          <cell r="FQ315" t="str">
            <v>633,4,1</v>
          </cell>
          <cell r="FR315" t="str">
            <v>SUMINISTRO DE ELEMENTO PREFABRICADO DE CONCRETO TIPO _______
(Análisis aplicado para suministro desde planta, instalación, transporte hasta sitio de obra de losas colaborantes en concreto, Incluye celosía, 0,07 m3/m2.  Incluye acero de refuerzo pretensado</v>
          </cell>
          <cell r="FS315" t="str">
            <v>m2</v>
          </cell>
          <cell r="FT315" t="str">
            <v>A</v>
          </cell>
          <cell r="FU315">
            <v>1</v>
          </cell>
        </row>
        <row r="316">
          <cell r="FQ316" t="str">
            <v>640,1</v>
          </cell>
          <cell r="FR316" t="str">
            <v>ACERO DE REFUERZO fy = ________ MPa
(Analisis aplicado para el Corte, figurado, suministro, transporte, instalación y amarre en sitio de acero de refuerzo, de fy = 4200 kg/cm², según diseño estructural. Incluye el alambre de amarre y pérdidas por corte (e</v>
          </cell>
          <cell r="FS316" t="str">
            <v>kg</v>
          </cell>
          <cell r="FT316" t="str">
            <v>B</v>
          </cell>
          <cell r="FU316">
            <v>0.92</v>
          </cell>
        </row>
        <row r="317">
          <cell r="FQ317" t="str">
            <v>640,2</v>
          </cell>
          <cell r="FR317" t="str">
            <v>MALLA DE REFUERZO fy = ____ MPa
(Analisis aplicado para el Suministro, transporte, corte, distribución y colocación de malla electrosoldada de acero A-40, con fy = 420 MPa (equivalente a 4200 kg/cm²), instalada. Incluye alambre de amarre, traslapos, pérdi</v>
          </cell>
          <cell r="FS317" t="str">
            <v>kg</v>
          </cell>
          <cell r="FT317" t="str">
            <v>B</v>
          </cell>
          <cell r="FU317">
            <v>0.92</v>
          </cell>
        </row>
        <row r="318">
          <cell r="FQ318" t="str">
            <v>641,1</v>
          </cell>
          <cell r="FR318" t="str">
            <v>ACERO DE PREESFUERZO
(Analisis aplicado para suministro y colocacion de acero de preesfuerzo para un sistema sistema de tensionamiento postensado, que Incluye suministro, transporte, instalación, tensado y lechado, incluyendo torón, ductos, cuñas, cabezal</v>
          </cell>
          <cell r="FS318" t="str">
            <v>tf-m</v>
          </cell>
          <cell r="FT318" t="str">
            <v>A</v>
          </cell>
          <cell r="FU318">
            <v>1</v>
          </cell>
        </row>
        <row r="319">
          <cell r="FQ319" t="str">
            <v>641,2</v>
          </cell>
          <cell r="FR319" t="str">
            <v>ACERO DE PREESFUERZO
(Aplicable al suministro e instalación de acero de preesfuerzo para sistemas postensados, incluye torones, ductos, cuñas, cabezales, equipos de tensión e inyección. Transporte, colocación, tensado y lechado del sistema.)</v>
          </cell>
          <cell r="FS319" t="str">
            <v>kg</v>
          </cell>
          <cell r="FT319" t="str">
            <v>A</v>
          </cell>
          <cell r="FU319">
            <v>1</v>
          </cell>
        </row>
        <row r="320">
          <cell r="FQ320" t="str">
            <v>642,1</v>
          </cell>
          <cell r="FR320" t="str">
            <v>APOYO ELASTOMÉRICO 
(Aplicable al suministro e instalación de apoyo elastomérico reforzado tipo 3, con dureza 60 Shore A y refuerzo interno, conforme a norma AASHTO LRFD. Incluye transporte, preparación de superficie, manipulación, montaje y materiales au</v>
          </cell>
          <cell r="FS320" t="str">
            <v>u</v>
          </cell>
          <cell r="FT320" t="str">
            <v>A</v>
          </cell>
          <cell r="FU320">
            <v>1</v>
          </cell>
        </row>
        <row r="321">
          <cell r="FQ321" t="str">
            <v>642,2,1</v>
          </cell>
          <cell r="FR321" t="str">
            <v>SELLO PARA JUNTAS DE PUENTES 
(Aplicable al suministro e instalación de sello de junta en PVC tipo cinta, resistente a intemperie, rayos UV y deformación mecánica. Incluye limpieza de superficies, aplicación de adhesivo, conformado y sellado.)</v>
          </cell>
          <cell r="FS321" t="str">
            <v>m</v>
          </cell>
          <cell r="FT321" t="str">
            <v>B</v>
          </cell>
          <cell r="FU321">
            <v>0.92</v>
          </cell>
        </row>
        <row r="322">
          <cell r="FQ322" t="str">
            <v>642,2,2</v>
          </cell>
          <cell r="FR322" t="str">
            <v xml:space="preserve">SELLO PARA JUNTAS DE PUENTES 
(Aplicable al suministro e instalación de junta tipo BEJS, sello precomprimido de espuma impregnada en resina con recubrimiento resistente. Incluye preparación de superficies, aplicación de imprimante y adhesivo, instalación </v>
          </cell>
          <cell r="FS322" t="str">
            <v>m</v>
          </cell>
          <cell r="FT322" t="str">
            <v>B</v>
          </cell>
          <cell r="FU322">
            <v>0.92</v>
          </cell>
        </row>
        <row r="323">
          <cell r="FQ323" t="str">
            <v>650,1</v>
          </cell>
          <cell r="FR323" t="str">
            <v>DISEÑO Y FABRICACIÓN DE ESTRUCTURA METÁLICA
(Aplicable al diseño estructural, planos de fabricación, corte, soldadura, armado en taller de estructura metálica en acero A36 y aplicación de pintura anticorrosiva. Incluye memorias de cálculo, planos, especif</v>
          </cell>
          <cell r="FS323" t="str">
            <v>kg</v>
          </cell>
          <cell r="FT323" t="str">
            <v>B</v>
          </cell>
          <cell r="FU323">
            <v>0.92</v>
          </cell>
        </row>
        <row r="324">
          <cell r="FQ324" t="str">
            <v>650,2,1</v>
          </cell>
          <cell r="FR324" t="str">
            <v>FABRICACIÓN DE LA ESTRUCTURA METÁLICA 
(Análisis aplicado para la fabricación en taller de estructura metálica con acero ASTM A-36, incluye: corte, armado, soldadura, limpieza superficial, aplicación de pintura anticorrosiva en taller,y control dimensiona</v>
          </cell>
          <cell r="FS324" t="str">
            <v>kg</v>
          </cell>
          <cell r="FT324" t="str">
            <v>B</v>
          </cell>
          <cell r="FU324">
            <v>0.92</v>
          </cell>
        </row>
        <row r="325">
          <cell r="FQ325" t="str">
            <v>650,3</v>
          </cell>
          <cell r="FR325" t="str">
            <v>TRANSPORTE DE ESTRUCTURA METÁLICA
(Análisis aplicado para cargue en taller, transporte por carretera, descargue en obra, uso de vehículo tipo cama baja según volumen/peso, y maniobras básicas con grúa telescopica, en condiciones normales de tránsito (no r</v>
          </cell>
          <cell r="FS325" t="str">
            <v>kg-km</v>
          </cell>
          <cell r="FT325" t="str">
            <v>A</v>
          </cell>
          <cell r="FU325">
            <v>1</v>
          </cell>
        </row>
        <row r="326">
          <cell r="FQ326" t="str">
            <v>650,4</v>
          </cell>
          <cell r="FR326" t="str">
            <v>MONTAJE Y PINTURA DE ESTRUCTURA METÁLICA
(Análisis aplicado para el Montaje en obra de estructura metálica (ASTM A-36 o similar), incluye elevación, nivelación, alineación, ajuste y aplicación de pintura en sitio. No incluye limpieza abrasiva, fabricación</v>
          </cell>
          <cell r="FS326" t="str">
            <v>kg</v>
          </cell>
          <cell r="FT326" t="str">
            <v>B</v>
          </cell>
          <cell r="FU326">
            <v>0.92</v>
          </cell>
        </row>
        <row r="327">
          <cell r="FQ327" t="str">
            <v>650,5</v>
          </cell>
          <cell r="FR327" t="str">
            <v>TRANSPORTE MARÍTIMO Y/O FLUVIAL DE ESTRUCTURA METÁLICA</v>
          </cell>
          <cell r="FS327" t="str">
            <v>kg-km</v>
          </cell>
          <cell r="FT327" t="str">
            <v>A</v>
          </cell>
          <cell r="FU327">
            <v>1</v>
          </cell>
        </row>
        <row r="328">
          <cell r="FQ328" t="str">
            <v>650,6</v>
          </cell>
          <cell r="FR328" t="str">
            <v>DISEÑO Y FABRICACIÓN DE ESTRUCTURA METÁLICA GALVANIZADA
(Aplicable al diseño estructural, planos de fabricación, corte, soldadura, armado en taller de estructura metálica en acero ASTM A-572 Grado 65, galvanizado en caliente según ASTM A123. Incluye torni</v>
          </cell>
          <cell r="FS328" t="str">
            <v>kg</v>
          </cell>
          <cell r="FT328" t="str">
            <v>B</v>
          </cell>
          <cell r="FU328">
            <v>0.92</v>
          </cell>
        </row>
        <row r="329">
          <cell r="FQ329" t="str">
            <v>650,7</v>
          </cell>
          <cell r="FR329" t="str">
            <v>FABRICACIÓN DE ESTRUCTURA METÁLICA GALVANIZADA
(Aplicable a la fabricación en taller de estructura metálica en acero ASTM A-572 Grado 65, galvanizado en caliente según ASTM A123. Incluye tornillería galvanizada conforme a ASTM F3125, corte, armado, soldad</v>
          </cell>
          <cell r="FS329" t="str">
            <v>kg</v>
          </cell>
          <cell r="FT329" t="str">
            <v>B</v>
          </cell>
          <cell r="FU329">
            <v>0.92</v>
          </cell>
        </row>
        <row r="330">
          <cell r="FQ330" t="str">
            <v>650,8</v>
          </cell>
          <cell r="FR330" t="str">
            <v>MONTAJE Y PINTURA DE ESTRUCTURA METÁLICA GALVANIZADA
(Análisis aplicado para el Montaje en obra de estructura metálica ASTM A-572 Grado 65 galvanizado, incluye elevación, nivelación, alineación, ajuste y aplicación de pintura en sitio (sin limpieza abrasi</v>
          </cell>
          <cell r="FS330" t="str">
            <v>kg</v>
          </cell>
          <cell r="FT330" t="str">
            <v>A</v>
          </cell>
          <cell r="FU330">
            <v>1</v>
          </cell>
        </row>
        <row r="331">
          <cell r="FQ331" t="str">
            <v>650,9</v>
          </cell>
          <cell r="FR331" t="str">
            <v>TRANSPORTE MARÍTIMO Y/O FLUVIAL DE ESTRUCTURA METÁLICA GALVANIZADA</v>
          </cell>
          <cell r="FS331" t="str">
            <v>kg-km</v>
          </cell>
          <cell r="FT331" t="str">
            <v>A</v>
          </cell>
          <cell r="FU331">
            <v>1</v>
          </cell>
        </row>
        <row r="332">
          <cell r="FQ332" t="str">
            <v>660,1,2</v>
          </cell>
          <cell r="FR332" t="str">
            <v>TUBERÍA DE CONCRETO SIMPLE CLASE ________  DE ______ MM DE DIAMETRO INTERIOR 
(Analisis aplicado para el Suministro, transporte, descargue, alineación, nivelación, instalación de tubería de concreto simple Clase II, de 500 mm de diámetro interior,Sello pa</v>
          </cell>
          <cell r="FS332" t="str">
            <v>m</v>
          </cell>
          <cell r="FT332" t="str">
            <v>A</v>
          </cell>
          <cell r="FU332">
            <v>1</v>
          </cell>
        </row>
        <row r="333">
          <cell r="FQ333" t="str">
            <v>660,1,4</v>
          </cell>
          <cell r="FR333" t="str">
            <v>TUBERÍA DE CONCRETO SIMPLE CLASE ________  DE ______ MM DE DIAMETRO INTERIOR 
(Analisis aplicado para el Suministro, transporte, descargue, alineación, nivelación, instalación de tubería de concreto simple clase III de 600mm de diámetro interior, Sello pa</v>
          </cell>
          <cell r="FS333" t="str">
            <v>m</v>
          </cell>
          <cell r="FT333" t="str">
            <v>A</v>
          </cell>
          <cell r="FU333">
            <v>1</v>
          </cell>
        </row>
        <row r="334">
          <cell r="FQ334" t="str">
            <v>661,1,1</v>
          </cell>
          <cell r="FR334" t="str">
            <v xml:space="preserve">TUBERÍA DE CONCRETO REFORZADO CLASE ______  DE _____ MM DE DIAMETRO INTERIOR 
(Analisis aplicado para el Suministro, transporte, descargue, alineación, nivelación, instalación de tubería de concreto reforzado clase II de 600mm de diámetro interior, Sello </v>
          </cell>
          <cell r="FS334" t="str">
            <v>m</v>
          </cell>
          <cell r="FT334" t="str">
            <v>A</v>
          </cell>
          <cell r="FU334">
            <v>1</v>
          </cell>
        </row>
        <row r="335">
          <cell r="FQ335" t="str">
            <v>661,1,2</v>
          </cell>
          <cell r="FR335" t="str">
            <v xml:space="preserve">TUBERÍA DE CONCRETO REFORZADO, CLASE ___ DE ___ MM DE DIÁMETRO INTERIOR.
(Analisis aplicado para el Suministro, transporte, descargue, alineación, nivelación, instalación de tubería de concreto reforzado clase II de 900mm de diámetro interior, Sello para </v>
          </cell>
          <cell r="FS335" t="str">
            <v>m</v>
          </cell>
          <cell r="FT335" t="str">
            <v>A</v>
          </cell>
          <cell r="FU335">
            <v>1</v>
          </cell>
        </row>
        <row r="336">
          <cell r="FQ336" t="str">
            <v>661,1,3</v>
          </cell>
          <cell r="FR336" t="str">
            <v>TUBERÍA DE CONCRETO REFORZADO CLASE ______  DE _____ MM DE DIAMETRO INTERIOR 
(Analisis aplicado para el Suministro, transporte, descargue, alineación, nivelación, instalación de tubería de concreto reforzado clase III de 900mm de diámetro interior, Sello</v>
          </cell>
          <cell r="FS336" t="str">
            <v>m</v>
          </cell>
          <cell r="FT336" t="str">
            <v>A</v>
          </cell>
          <cell r="FU336">
            <v>1</v>
          </cell>
        </row>
        <row r="337">
          <cell r="FQ337" t="str">
            <v>662,1</v>
          </cell>
          <cell r="FR337" t="str">
            <v>TUBERÍA CORRUGADA DE ACERO GALVANIZADO, DE LÁMINA CALIBRE _____ Y DIÁMETRO NOMINAL ______ (mm)
(Analisis aplicado para el Suministro, transporte, descargue e instalación en obra de tubería corrugada de acero galvanizado, de lámina calibre 12, diámetro nom</v>
          </cell>
          <cell r="FS337" t="str">
            <v>m</v>
          </cell>
          <cell r="FT337" t="str">
            <v>A</v>
          </cell>
          <cell r="FU337">
            <v>1</v>
          </cell>
        </row>
        <row r="338">
          <cell r="FQ338" t="str">
            <v>662,1,1</v>
          </cell>
          <cell r="FR338" t="str">
            <v>TUBERÍA CORRUGADA DE ACERO GALVANIZADO, DE LÁMINA CALIBRE _____ Y DIÁMETRO NOMINAL ______ (mm)
(Analisis aplicado para el Suministro, transporte, descargue e instalación en obra de tubería corrugada de acero galvanizado, de lámina calibre 12, diámetro nom</v>
          </cell>
          <cell r="FS338" t="str">
            <v>m</v>
          </cell>
          <cell r="FT338" t="str">
            <v>A</v>
          </cell>
          <cell r="FU338">
            <v>1</v>
          </cell>
        </row>
        <row r="339">
          <cell r="FQ339" t="str">
            <v>662,1,2</v>
          </cell>
          <cell r="FR339" t="str">
            <v>SUELO DE SUBRASANTE ESTABILIZADA CON CAL 
(Analisis aplicado para mezcla in situ de suelo existente con cal hidratada (4-6 % en peso seco del suelo). Incluye cargue, equipos de mezcla, compactación y riego.)
(No incluye suministro de la Cal)</v>
          </cell>
          <cell r="FS339" t="str">
            <v>m</v>
          </cell>
          <cell r="FT339" t="str">
            <v>A</v>
          </cell>
          <cell r="FU339">
            <v>1</v>
          </cell>
        </row>
        <row r="340">
          <cell r="FQ340" t="str">
            <v>662,1,3</v>
          </cell>
          <cell r="FR340" t="str">
            <v>TUBERÍA CORRUGADA DE ACERO GALVANIZADO, DE LÁMINA CALIBRE _____ Y DIÁMETRO NOMINAL ______ (mm)
(Analisis aplicado para el Suministro, transporte, descargue e instalación en obra de tubería corrugada de acero galvanizado, de lámina calibre 10, diámetro nom</v>
          </cell>
          <cell r="FS340" t="str">
            <v>m</v>
          </cell>
          <cell r="FT340" t="str">
            <v>A</v>
          </cell>
          <cell r="FU340">
            <v>1</v>
          </cell>
        </row>
        <row r="341">
          <cell r="FQ341" t="str">
            <v>662,1,4</v>
          </cell>
          <cell r="FR341" t="str">
            <v>TUBERÍA CORRUGADA DE ACERO GALVANIZADO, DE LÁMINA CALIBRE _____ Y DIÁMETRO NOMINAL ______ (mm)
(Analisis aplicado para el Suministro, transporte, descargue e instalación en obra de tubería corrugada de acero galvanizado, de lámina calibre 7, diámetro nomi</v>
          </cell>
          <cell r="FS341" t="str">
            <v>m</v>
          </cell>
          <cell r="FT341" t="str">
            <v>A</v>
          </cell>
          <cell r="FU341">
            <v>1</v>
          </cell>
        </row>
        <row r="342">
          <cell r="FQ342" t="str">
            <v>662,1,5</v>
          </cell>
          <cell r="FR342" t="str">
            <v>TUBERÍA CORRUGADA DE ACERO GALVANIZADO, DE LÁMINA CALIBRE _____ Y DIÁMETRO NOMINAL ______ (mm)
(Analisis aplicado para el Suministro, transporte, descargue e instalación en obra de tubería corrugada de acero galvanizado, de lámina calibre 3, diámetro nomi</v>
          </cell>
          <cell r="FS342" t="str">
            <v>m</v>
          </cell>
          <cell r="FT342" t="str">
            <v>A</v>
          </cell>
          <cell r="FU342">
            <v>1</v>
          </cell>
        </row>
        <row r="343">
          <cell r="FQ343" t="str">
            <v>662,2</v>
          </cell>
          <cell r="FR343" t="str">
            <v>TUBERÍA CORRUGADA DE ACERO CON RECUBRIMIENTO ASFÁLTICO (BITUMINOSO), DE LÁMINA CALIBRE ____ Y DIÁMETRO NOMINAL_____ (mm)	
(Analisis aplicado para el Suministro, transporte, descargue e instalación en obra de tubería corrugada de acero galvanizado, de lámi</v>
          </cell>
          <cell r="FS343" t="str">
            <v>m</v>
          </cell>
          <cell r="FT343" t="str">
            <v>A</v>
          </cell>
          <cell r="FU343">
            <v>1</v>
          </cell>
        </row>
        <row r="344">
          <cell r="FQ344" t="str">
            <v>663,1</v>
          </cell>
          <cell r="FR344" t="str">
            <v>TUBERÍA DE PLÁSTICO TIPO ____, NORMA___, DE DIÁMETRO INTERNO___ mm
(Analisis aplicado para el Suministro, transporte, descargue, alineación e instalación de tubería plástica estructural tipo PVC corrugada, fabricada bajo NTC 5055, de 900 mm de diámetro in</v>
          </cell>
          <cell r="FS344" t="str">
            <v>m</v>
          </cell>
          <cell r="FT344" t="str">
            <v>C</v>
          </cell>
          <cell r="FU344">
            <v>0.92</v>
          </cell>
        </row>
        <row r="345">
          <cell r="FQ345" t="str">
            <v>670,1</v>
          </cell>
          <cell r="FR345" t="str">
            <v>DISIPADORES DE ENERGÍA Y SEDIMENTADORES EN GAVIONES DE ALAMBRE DE ACERO ENTRELAZADO CLASE 1: RECUBRIMIENTO DE ZINC (GALVANIZADO)
(Analisis aplicado para la Construcción de disipadores de energía tipo caja armados en sitio., elaborados con gaviones metálic</v>
          </cell>
          <cell r="FS345" t="str">
            <v>m3</v>
          </cell>
          <cell r="FT345" t="str">
            <v>C</v>
          </cell>
          <cell r="FU345">
            <v>0.92</v>
          </cell>
        </row>
        <row r="346">
          <cell r="FQ346" t="str">
            <v>670,2</v>
          </cell>
          <cell r="FR346" t="str">
            <v>DISIPADORES DE ENERGÍA Y SEDIMENTADORES EN GAVIONES DE ALAMBRE DE ACERO ENTRELAZADO CLASE 2: RECUBRIMIENTO DE ALEACION ZN-5A1-MM
(Analisis aplicado para la Construcción de disipadores de energía tipo caja armados en sitio, conformados por gaviones de alam</v>
          </cell>
          <cell r="FS346" t="str">
            <v>m3</v>
          </cell>
          <cell r="FT346" t="str">
            <v>C</v>
          </cell>
          <cell r="FU346">
            <v>0.92</v>
          </cell>
        </row>
        <row r="347">
          <cell r="FQ347" t="str">
            <v>670,3</v>
          </cell>
          <cell r="FR347" t="str">
            <v>DISIPADORES DE ENERGÍA Y SEDIMENTADORES EN GAVIONES DE ALAMBRE DE ACERO ENTRELAZADO CLASE 3: RECUBRIMIENTO DE ZINC (GALVANIZADO) Y PVC
(Analisis aplicado para la Construcción de disipadores de energía tipo caja armados en sitio, elaborados con malla cicló</v>
          </cell>
          <cell r="FS347" t="str">
            <v>m3</v>
          </cell>
          <cell r="FT347" t="str">
            <v>C</v>
          </cell>
          <cell r="FU347">
            <v>0.92</v>
          </cell>
        </row>
        <row r="348">
          <cell r="FQ348" t="str">
            <v>670,5</v>
          </cell>
          <cell r="FR348" t="str">
            <v>DISIPADORES DE ENERGIA Y SEDIMENTADORES DE CONCRETO CICLOPEO
(Analisis aplicado para la Construcción de disipadores de energía mediante concreto ciclópeo elaborado en obra, con una mezcla de concreto simple de resistencia 17 MPa y bloques de piedra bolead</v>
          </cell>
          <cell r="FS348" t="str">
            <v>m3</v>
          </cell>
          <cell r="FT348" t="str">
            <v>B</v>
          </cell>
          <cell r="FU348">
            <v>0.92</v>
          </cell>
        </row>
        <row r="349">
          <cell r="FQ349" t="str">
            <v>671,1</v>
          </cell>
          <cell r="FR349" t="str">
            <v xml:space="preserve">CUNETA DE CONCRETO VACIADA IN SITU; NO INCLUYE LA CONFORMACION DE LA SUPERFICIE DE APOYO
(Analisis aplicado para la Construcción de cuneta en concreto premezclado vaciado in situ, con resistencia de 21 MPa, con acabado superficial liso y sellado de junta </v>
          </cell>
          <cell r="FS349" t="str">
            <v>m3</v>
          </cell>
          <cell r="FT349" t="str">
            <v>B</v>
          </cell>
          <cell r="FU349">
            <v>0.92</v>
          </cell>
        </row>
        <row r="350">
          <cell r="FQ350" t="str">
            <v>671,2</v>
          </cell>
          <cell r="FR350" t="str">
            <v>CUNETA DE PIEZAS PREFABRICADAS DE CONCRETO; NO INCLUYE LA CONFORMACIÓN DE LA SUPERFICIE DE APOYO
(Analisis aplicado para el Suministro, transporte e instalación de cunetas prefabricados de concreto, tipo U de dimensiones 0,20 X 0,30 X 1m, sellado de junta</v>
          </cell>
          <cell r="FS350" t="str">
            <v>m</v>
          </cell>
          <cell r="FT350" t="str">
            <v>C</v>
          </cell>
          <cell r="FU350">
            <v>0.92</v>
          </cell>
        </row>
        <row r="351">
          <cell r="FQ351" t="str">
            <v>671,3</v>
          </cell>
          <cell r="FR351" t="str">
            <v>CUNETA DE CONCRETO VACIADA IN SITU; INCLUYE LA CONFORMACIÓN DE LA SUPERFICIE DE APOYO
(Analisis aplicado para la Construcción de cunetas en concreto premezclado vaciado in situ, con resistencia de 21 MPa, sobre base conformada con material seleccionado co</v>
          </cell>
          <cell r="FS351" t="str">
            <v>m3</v>
          </cell>
          <cell r="FT351" t="str">
            <v>B</v>
          </cell>
          <cell r="FU351">
            <v>0.92</v>
          </cell>
        </row>
        <row r="352">
          <cell r="FQ352" t="str">
            <v>671,4</v>
          </cell>
          <cell r="FR352" t="str">
            <v>CUNETA DE PIEZAS PREFABRICADAS DE CONCRETO; INCLUYE LA CONFORMACIÓN DE LA SUPERFICIE DE APOYO
(Analisis aplicado para el Suministro, transporte e instalación de cunetas prefabricados de concreto, tipo U de dimensiones 0,20 X 0,30 X 1m,, sobre base conform</v>
          </cell>
          <cell r="FS352" t="str">
            <v>m</v>
          </cell>
          <cell r="FT352" t="str">
            <v>B</v>
          </cell>
          <cell r="FU352">
            <v>0.92</v>
          </cell>
        </row>
        <row r="353">
          <cell r="FQ353" t="str">
            <v>672,1</v>
          </cell>
          <cell r="FR353" t="str">
            <v xml:space="preserve">BORDILLO DE CONCRETO VACIADO IN SITU; NO INCLUYE LA PREPARACION DE LA SUPERFICIE DE APOYO
(Analisis aplicado para la Construcción de bordillos en concreto premezclado vaciado in situ, con resistencia de 21 MPa. Se incluye acabado superficial y sellado de </v>
          </cell>
          <cell r="FS353" t="str">
            <v>m</v>
          </cell>
          <cell r="FT353" t="str">
            <v>B</v>
          </cell>
          <cell r="FU353">
            <v>0.92</v>
          </cell>
        </row>
        <row r="354">
          <cell r="FQ354" t="str">
            <v>672,2</v>
          </cell>
          <cell r="FR354" t="str">
            <v xml:space="preserve"> BORDILLO DE PIEZA PREFABRICADA DE CONCRETO; NO INCLUYE LA PREPARACION DE LA SUPERFICIE DE APOYO. 
(Analisis aplicado para el Suministro, transporte e instalación de bordillos prefabricados de concreto, tipo U de dimensiones 0,20 x 0,35 x 0,80 m, y sellad</v>
          </cell>
          <cell r="FS354" t="str">
            <v>m</v>
          </cell>
          <cell r="FT354" t="str">
            <v>C</v>
          </cell>
          <cell r="FU354">
            <v>0.92</v>
          </cell>
        </row>
        <row r="355">
          <cell r="FQ355" t="str">
            <v>672,3</v>
          </cell>
          <cell r="FR355" t="str">
            <v xml:space="preserve"> BORDILLO EN CONCRETO VACIADO IN SITU; INCLUYE LA PREPARACION DE LA SUPERFICIE DE APOYO
(Analisis aplicado para la Construcción de bordillos en concreto premezclado vaciado in situ, con resistencia de 21 MPa, sobre base conformada con material seleccionad</v>
          </cell>
          <cell r="FS355" t="str">
            <v>m</v>
          </cell>
          <cell r="FT355" t="str">
            <v>B</v>
          </cell>
          <cell r="FU355">
            <v>0.92</v>
          </cell>
        </row>
        <row r="356">
          <cell r="FQ356" t="str">
            <v>672,4</v>
          </cell>
          <cell r="FR356" t="str">
            <v>BORDILLO DE PIEZAS PREFABRICADAS DE CONCRETO; INCLUYE LA PREPARACION DE LA SUPERFICIE DE APOYO
(Analisis aplicado para el Suministro, transporte e instalación de cunetas prefabricados de concreto, tipo U de dimensiones 0,20 X 0,35 X 0,8m, sobre base confo</v>
          </cell>
          <cell r="FS356" t="str">
            <v>m</v>
          </cell>
          <cell r="FT356" t="str">
            <v>C</v>
          </cell>
          <cell r="FU356">
            <v>0.92</v>
          </cell>
        </row>
        <row r="357">
          <cell r="FQ357" t="str">
            <v>673,1,1</v>
          </cell>
          <cell r="FR357" t="str">
            <v xml:space="preserve">GEOTEXTIL TIPO __________
(Analisis aplicado para el suministro e instalación de geotextil no tejido, con resistencia a la tracción Grab mínima de 700 N, Incluye corte, extensión manual, empalme (mín. 30 cm). </v>
          </cell>
          <cell r="FS357" t="str">
            <v>m2</v>
          </cell>
          <cell r="FT357" t="str">
            <v>C</v>
          </cell>
          <cell r="FU357">
            <v>0.92</v>
          </cell>
        </row>
        <row r="358">
          <cell r="FQ358" t="str">
            <v>673,1,2</v>
          </cell>
          <cell r="FR358" t="str">
            <v xml:space="preserve">GEOTEXTIL TIPO __________
(Analisis aplicado para el suministro e instalación de geotextil tejido, con resistencia a la tracción Grab mínima de 1400 N, Incluye corte, extensión manual, empalme (mín. 30 cm)). </v>
          </cell>
          <cell r="FS358" t="str">
            <v>m2</v>
          </cell>
          <cell r="FT358" t="str">
            <v>C</v>
          </cell>
          <cell r="FU358">
            <v>0.92</v>
          </cell>
        </row>
        <row r="359">
          <cell r="FQ359" t="str">
            <v>673,2</v>
          </cell>
          <cell r="FR359" t="str">
            <v>MATERIAL GRANULAR DRENANTE
(Analisis aplicado para el Suministro, transporte, extendido, nivelación de características no plásticas)</v>
          </cell>
          <cell r="FS359" t="str">
            <v>m3</v>
          </cell>
          <cell r="FT359" t="str">
            <v>C</v>
          </cell>
          <cell r="FU359">
            <v>0.92</v>
          </cell>
        </row>
        <row r="360">
          <cell r="FQ360" t="str">
            <v>673,3,1</v>
          </cell>
          <cell r="FR360" t="str">
            <v>MATERIAL DE COBERTURA TIPO ________
(Analisis aplicado para el Suministro, transporte, descargue, extendido, nivelación y compactación de material granular tipo sub-base clase C, gradación SBG-50, utilizado como material de cobertura en relleno)</v>
          </cell>
          <cell r="FS360" t="str">
            <v>m3</v>
          </cell>
          <cell r="FT360" t="str">
            <v>B</v>
          </cell>
          <cell r="FU360">
            <v>0.92</v>
          </cell>
        </row>
        <row r="361">
          <cell r="FQ361" t="str">
            <v>673,3,2</v>
          </cell>
          <cell r="FR361" t="str">
            <v>MATERIAL DE COBERTURA TIPO ________
(Analisis aplicado para el Suministro, transporte, descargue, extendido, nivelación y compactación de material granular tipo sub-base clase C, gradación SBG-38, utilizado como material de cobertura en relleno)</v>
          </cell>
          <cell r="FS361" t="str">
            <v>m3</v>
          </cell>
          <cell r="FT361" t="str">
            <v>B</v>
          </cell>
          <cell r="FU361">
            <v>0.92</v>
          </cell>
        </row>
        <row r="362">
          <cell r="FQ362" t="str">
            <v>673,3,3</v>
          </cell>
          <cell r="FR362" t="str">
            <v>MATERIAL DE COBERTURA TIPO ________
(Analisis aplicado para el Suministro, transporte, descargue, extendido, nivelación y compactación de material granular tipo sub-base clase C, gradación SBG-20, utilizado como material de cobertura en relleno)</v>
          </cell>
          <cell r="FS362" t="str">
            <v>m3</v>
          </cell>
          <cell r="FT362" t="str">
            <v>B</v>
          </cell>
          <cell r="FU362">
            <v>0.92</v>
          </cell>
        </row>
        <row r="363">
          <cell r="FQ363" t="str">
            <v>674,1</v>
          </cell>
          <cell r="FR363" t="str">
            <v>DREN HORIZONTAL DE LONGITUD MENOR O IGUAL A VEINTE METROS (20 m)
(Analisis aplicado para la Construcción e instalación de dren horizontal con tubería perforada en PVC de 2” (50 mm) de diámetro, para una longitud total no mayor a 20 metros)</v>
          </cell>
          <cell r="FS363" t="str">
            <v>m</v>
          </cell>
          <cell r="FT363" t="str">
            <v>A</v>
          </cell>
          <cell r="FU363">
            <v>1</v>
          </cell>
        </row>
        <row r="364">
          <cell r="FQ364" t="str">
            <v>674,2</v>
          </cell>
          <cell r="FR364" t="str">
            <v>DREN HORIZONTAL DE LONGITUD MAYOR A VEINTE (20) METROS
(Analisis aplicado para la Construcción e instalación de dren horizontal con tubería perforada en PVC de 2” (50 mm) de diámetro, para una longitud total mayor a 20 metros)</v>
          </cell>
          <cell r="FS364" t="str">
            <v>m</v>
          </cell>
          <cell r="FT364" t="str">
            <v>A</v>
          </cell>
          <cell r="FU364">
            <v>1</v>
          </cell>
        </row>
        <row r="365">
          <cell r="FQ365" t="str">
            <v>680,1</v>
          </cell>
          <cell r="FR365" t="str">
            <v>PANELES DE CONCRETO 
(Análisis aplicado para paneles prefabricados de concreto estructural, espesor 0,20 m, reforzados con acero y anclajes embebidos, destinados al revestimiento de muros de tierra estabilizada mecánicamente (MSEM). Incluye fabricación, t</v>
          </cell>
          <cell r="FS365" t="str">
            <v>m2</v>
          </cell>
          <cell r="FT365" t="str">
            <v>B</v>
          </cell>
          <cell r="FU365">
            <v>0.92</v>
          </cell>
        </row>
        <row r="366">
          <cell r="FQ366" t="str">
            <v>680,2</v>
          </cell>
          <cell r="FR366" t="str">
            <v>ARMADURA GALVANIZADA
(Análisis aplicado para el suministro, galvanizado, doblado y armado de acero tipo platina estructural ASTM A653 G90, perforada o lisa, destinado a rigidizadores, uniones o refuerzos en estructuras metálicas galvanizadas. Incluye galv</v>
          </cell>
          <cell r="FS366" t="str">
            <v>kg</v>
          </cell>
          <cell r="FT366" t="str">
            <v>B</v>
          </cell>
          <cell r="FU366">
            <v>0.92</v>
          </cell>
        </row>
        <row r="367">
          <cell r="FQ367" t="str">
            <v>680,3</v>
          </cell>
          <cell r="FR367" t="str">
            <v>RELLENO GRANULAR PARA TIERRA MECANICAMENTE ESTABILIZADA CON PÁNELES DE CONCRETO 
(Analisis aplicado para el Suministro, transporte, colocación, extendido y compactación de material granular seleccionado como relleno estructural para muros de Tierra Mecáni</v>
          </cell>
          <cell r="FS367" t="str">
            <v>m3</v>
          </cell>
          <cell r="FT367" t="str">
            <v>A</v>
          </cell>
          <cell r="FU367">
            <v>1</v>
          </cell>
        </row>
        <row r="368">
          <cell r="FQ368" t="str">
            <v>681,1</v>
          </cell>
          <cell r="FR368" t="str">
            <v xml:space="preserve">GAVIONES O COLCHOGAVIONES DE MALLA DE ALAMBRE DE ACERO ENTRELAZADO  ESTILO 1: RECUBRIMIENTO DE ZINC (GALVANIZADO)
(Analisis aplicado para la Construcción de gaviones metálicos fabricados con alambre de acero galvanizado de vol 2m3 (2 modulo de celda de 1 </v>
          </cell>
          <cell r="FS368" t="str">
            <v>m3</v>
          </cell>
          <cell r="FT368" t="str">
            <v>C</v>
          </cell>
          <cell r="FU368">
            <v>0.92</v>
          </cell>
        </row>
        <row r="369">
          <cell r="FQ369" t="str">
            <v>681,2</v>
          </cell>
          <cell r="FR369" t="str">
            <v>GAVIONES O COLCHOGAVIONES DE MALLA DE ALAMBRE DE ACERO ENTRELAZADO ESTILO 2: RECUBRIMIENTO DE ALEACIÓN Zn-5A1-MM
(Analisis aplicado para la Construcción de gaviones de alambre de acero galvanizado tipo ciclónico, CLASE 2,  de vol 2m3 (2 modulo de celda de</v>
          </cell>
          <cell r="FS369" t="str">
            <v>m3</v>
          </cell>
          <cell r="FT369" t="str">
            <v>C</v>
          </cell>
          <cell r="FU369">
            <v>0.92</v>
          </cell>
        </row>
        <row r="370">
          <cell r="FQ370" t="str">
            <v>681,3</v>
          </cell>
          <cell r="FR370" t="str">
            <v>GAVIONES O COLCHOGAVIONES DE MALLA DE ALAMBRE ACERO
ENTRELAZADO  ESTILO 3: RECUBRIMIENTO DE ZINC (GALVANIZADO) Y PVC
(Analisis aplicado para la Construcción de gavion de vol 2m3 (2 modulo de celda de 1 mt x 1mt x 1mt)), elaborados con malla ciclónica cali</v>
          </cell>
          <cell r="FS370" t="str">
            <v>m3</v>
          </cell>
          <cell r="FT370" t="str">
            <v>C</v>
          </cell>
          <cell r="FU370">
            <v>0.92</v>
          </cell>
        </row>
        <row r="371">
          <cell r="FQ371" t="str">
            <v>681,4</v>
          </cell>
          <cell r="FR371" t="str">
            <v>GAVIONES O COLCHOGAVIONES DE MALLA DE ALAMBRE DE ACERO ENTRELAZADO ESTILO 4: RECUBRIMIENTO DE ALUMINIO (aluminizado)
(Analisis aplicado para la Construcción de gavion de vol 2m3 (2 modulo de celda de 1 mt x 1mt x 1mt)), elaborados con Malla ciclónica para</v>
          </cell>
          <cell r="FS371" t="str">
            <v>m3</v>
          </cell>
          <cell r="FT371" t="str">
            <v>C</v>
          </cell>
          <cell r="FU371">
            <v>0.92</v>
          </cell>
        </row>
        <row r="372">
          <cell r="FQ372" t="str">
            <v>681,5</v>
          </cell>
          <cell r="FR372" t="str">
            <v>GAVIÓNES O COLCHOGAVIONES DE MALLA DE ALAMBRE DE ACERO ENTRELAZADO  ESTILO 5: RECUBRIMIENTO DE ALEACIÓN Zn-5A1-MM Y PVC
(Analisis aplicado para la Construcción de gavion de vol 2m3 (2 modulo de celda de 1 mt x 1mt x 1mt)), elaborados con Malla ciclónica p</v>
          </cell>
          <cell r="FS372" t="str">
            <v>m3</v>
          </cell>
          <cell r="FT372" t="str">
            <v>C</v>
          </cell>
          <cell r="FU372">
            <v>0.92</v>
          </cell>
        </row>
        <row r="373">
          <cell r="FQ373" t="str">
            <v>683,1</v>
          </cell>
          <cell r="FR373" t="str">
            <v xml:space="preserve">GEOTEXTIL DE REFUERZO TIPO__________PARA MUROS DE TIERRA ESTABILIZADA MECANICAMENTE CON GEOSINTETICOS
(Analisis aplicado para el Suministro, despliegue, solape y anclaje de geotextil de refuerzo de polipropileno tejido con resistencia mínima a la tension </v>
          </cell>
          <cell r="FS373" t="str">
            <v>m2</v>
          </cell>
          <cell r="FT373" t="str">
            <v>C</v>
          </cell>
          <cell r="FU373">
            <v>0.92</v>
          </cell>
        </row>
        <row r="374">
          <cell r="FQ374" t="str">
            <v>683,2</v>
          </cell>
          <cell r="FR374" t="str">
            <v>GEOMALLA DE REFUERZO TIPO______ PARA MUROS DE TIERRA ESTABILIZADA MECANICAMENTE CON GEOSINTETICOS
 (Analisis aplicado para Suministro, despliegue, solape y anclaje de geomalla uniaxial de poliéster con resistencia a la tracción mínima de 115 kN/m según AS</v>
          </cell>
          <cell r="FS374" t="str">
            <v>m2</v>
          </cell>
          <cell r="FT374" t="str">
            <v>C</v>
          </cell>
          <cell r="FU374">
            <v>0.92</v>
          </cell>
        </row>
        <row r="375">
          <cell r="FQ375" t="str">
            <v>683,3</v>
          </cell>
          <cell r="FR375" t="str">
            <v>GEOTEXTIL DE FACHADA TIPO_____ PARA MUROS DE TIERRA ESTABILIZADA MECANICAMENTE CON GEOSINTETICOS
(Analisis aplicado para el Suministro, despliegue, solape y anclaje de geotextil de refuerzo de polipropileno tejido con resistencia mínima a la tension mayor</v>
          </cell>
          <cell r="FS375" t="str">
            <v>m2</v>
          </cell>
          <cell r="FT375" t="str">
            <v>C</v>
          </cell>
          <cell r="FU375">
            <v>0.92</v>
          </cell>
        </row>
        <row r="376">
          <cell r="FQ376" t="str">
            <v>683,4</v>
          </cell>
          <cell r="FR376" t="str">
            <v xml:space="preserve">GEOMALLA DE FACHADA TIPO_____ PARA MUROS DE TIERRA ESTABILIZADA MECANICAMENTE CON GEOSINTETICOS
(Analisis aplicado para Suministro, despliegue, solape y anclaje de geomalla uniaxial de poliéster con resistencia a la tracción mínima de 115 kN/m según ASTM </v>
          </cell>
          <cell r="FS376" t="str">
            <v>m2</v>
          </cell>
          <cell r="FT376" t="str">
            <v>C</v>
          </cell>
          <cell r="FU376">
            <v>0.92</v>
          </cell>
        </row>
        <row r="377">
          <cell r="FQ377" t="str">
            <v>683,5</v>
          </cell>
          <cell r="FR377" t="str">
            <v xml:space="preserve">RELLENO TIPO________ PARA MUROS DE TIERRA ESTABILIZADA MECANICAMENTE CON GEOSINTETICOS
(Analisis aplicado para el Suministro, transporte, extendido en capas y compactación   de material seleccionado)   </v>
          </cell>
          <cell r="FS377" t="str">
            <v>m3</v>
          </cell>
          <cell r="FT377" t="str">
            <v>A</v>
          </cell>
          <cell r="FU377">
            <v>1</v>
          </cell>
        </row>
        <row r="378">
          <cell r="FQ378" t="str">
            <v>683,6</v>
          </cell>
          <cell r="FR378" t="str">
            <v>MURO DE TIERRA ESTABILIZADA MECANICAMENTE CON GEOSINTETICO TIPO_______ Y RELLENO TIPO _______
(Análisis aplicado para la construcción de muro MSEM con geotextil tejido (1400 N MD / 1500 N TD) y relleno tipo material seleccionado de sub-base clase A, grada</v>
          </cell>
          <cell r="FS378" t="str">
            <v>m3</v>
          </cell>
          <cell r="FT378" t="str">
            <v>A</v>
          </cell>
          <cell r="FU378">
            <v>1</v>
          </cell>
        </row>
        <row r="379">
          <cell r="FQ379" t="str">
            <v>684,1</v>
          </cell>
          <cell r="FR379" t="str">
            <v>LECHADA PLASTICA e=40 cm
(Análisis aplicado para la Formación de muro plástico de espesor 40 cm y profundidad hasta 5 metros,con inyeccion de lechada plastica autofraguante con mezcla controlada y vaciada en sitio)</v>
          </cell>
          <cell r="FS379" t="str">
            <v>m2</v>
          </cell>
          <cell r="FT379" t="str">
            <v>B</v>
          </cell>
          <cell r="FU379">
            <v>0.92</v>
          </cell>
        </row>
        <row r="380">
          <cell r="FQ380" t="str">
            <v>685,8,1</v>
          </cell>
          <cell r="FR380" t="str">
            <v xml:space="preserve">BOLSAS GIGANTES DE GEOTEXTIL. (BGG)
(Análisis aplicado para el suministro en superficie cubierta por la bolsa, considerando una bolsa tipo de 4,25 m × 2,28 m × 1,45 m de altura (≈14 m³ de capacidad), comúnmente usadas para control de erosión, estructuras </v>
          </cell>
          <cell r="FS380" t="str">
            <v>m2</v>
          </cell>
          <cell r="FT380" t="str">
            <v>B</v>
          </cell>
          <cell r="FU380">
            <v>0.92</v>
          </cell>
        </row>
        <row r="381">
          <cell r="FQ381" t="str">
            <v>685,8,2,1</v>
          </cell>
          <cell r="FR381" t="str">
            <v>MATERIAL DE RELLENO, CARGUE,TRANSPORTE E INSTALACION DE BGG
(Análisis aplicado para la instalación de BGG con formaleta fija. Incluye el suministro y transporte en volqueta de materiales desde canteras autorizadas o hacia botaderos reglamentados, aprovech</v>
          </cell>
          <cell r="FS381" t="str">
            <v>m3</v>
          </cell>
          <cell r="FT381" t="str">
            <v>A</v>
          </cell>
          <cell r="FU381">
            <v>1</v>
          </cell>
        </row>
        <row r="382">
          <cell r="FQ382" t="str">
            <v>685,8,2,2</v>
          </cell>
          <cell r="FR382" t="str">
            <v>MATERIAL DE RELLENO, CARGUE, TRANSPORTE E INSTALACION DE BGG 
(Análisis aplicado para el suministro del material de relleno, su cargue, transporte en volqueta, llenado por lanzado directo de las BGG (sin uso de formaleta fija), Incluye además el acomodami</v>
          </cell>
          <cell r="FS382" t="str">
            <v>m3</v>
          </cell>
          <cell r="FT382" t="str">
            <v>A</v>
          </cell>
          <cell r="FU382">
            <v>1</v>
          </cell>
        </row>
        <row r="383">
          <cell r="FQ383" t="str">
            <v>686,1</v>
          </cell>
          <cell r="FR383" t="str">
            <v>PANELES DE CONCRETO 
(Análisis aplicado para la construcción de estructuras de contención o refuerzo de taludes naturales o artificiales mediante el suministro e instalacion de paneles prefabricados de concreto armado de espesor 0,2 m, 1,2x1,2 m aprox., f</v>
          </cell>
          <cell r="FS383" t="str">
            <v>m2</v>
          </cell>
          <cell r="FT383" t="str">
            <v>A</v>
          </cell>
          <cell r="FU383">
            <v>1</v>
          </cell>
        </row>
        <row r="384">
          <cell r="FQ384" t="str">
            <v>686,2</v>
          </cell>
          <cell r="FR384" t="str">
            <v>CLAVO, LONGITUD ________  
(Análisis aplicado para un anclaje de refuerzo de taludes con una longitud de 3,0 m y resistencia mínima a la tracción de 170 kN, con inyeccion de lechada conforme a usos típicos en estabilización de taludes naturales)</v>
          </cell>
          <cell r="FS384" t="str">
            <v>u</v>
          </cell>
          <cell r="FT384" t="str">
            <v>A</v>
          </cell>
          <cell r="FU384">
            <v>1</v>
          </cell>
        </row>
        <row r="385">
          <cell r="FQ385" t="str">
            <v>686,3</v>
          </cell>
          <cell r="FR385" t="str">
            <v>PRUEBA DE CARGA 
(Análisis aplicado para prueba de carga en clavos pasivos de estructuras tipo soil nailing con revestimiento en panel prefabricado. Evalúa capacidad de carga y desplazamientos, conforme al numeral 11.12.5.2 de las AASHTO LRFD Bridge Const</v>
          </cell>
          <cell r="FS385" t="str">
            <v>u</v>
          </cell>
          <cell r="FT385" t="str">
            <v>B</v>
          </cell>
          <cell r="FU385">
            <v>0.92</v>
          </cell>
        </row>
        <row r="386">
          <cell r="FQ386" t="str">
            <v>686,4,1</v>
          </cell>
          <cell r="FR386" t="str">
            <v>GEOTEXTIL DE SEPARACIÓN
(Análisis aplicado para muros en suelo claveteado con paneles de concreto, inclye el suministro e instalacion de geotextil no tejido con resistencia a la tensión Grab minima de 700 N  (típicamente punzonado con aguja y fabricado en</v>
          </cell>
          <cell r="FS386" t="str">
            <v>m2</v>
          </cell>
          <cell r="FT386" t="str">
            <v>C</v>
          </cell>
          <cell r="FU386">
            <v>0.92</v>
          </cell>
        </row>
        <row r="387">
          <cell r="FQ387" t="str">
            <v>686,5</v>
          </cell>
          <cell r="FR387" t="str">
            <v>DRENAJE
(Análisis aplicado para sistema de drenaje en contacto con la parte posterior de los paneles prefabricados para muros en suelo claveteado para una altura de 4 mt, considera los elementos más comunes en este tipo de sistemas: geotextil no tejido, m</v>
          </cell>
          <cell r="FS387" t="str">
            <v>m</v>
          </cell>
          <cell r="FT387" t="str">
            <v>B</v>
          </cell>
          <cell r="FU387">
            <v>0.92</v>
          </cell>
        </row>
        <row r="388">
          <cell r="FQ388" t="str">
            <v>687,1</v>
          </cell>
          <cell r="FR388" t="str">
            <v>GEOSINTÉTICOS DE REFUERZO 
(Análisis aplicado para el refuerzo de muros o terraplenes mediante geosintético tejido con resistencia a la tensión Grab mínima de 1.400 N, conforme al ensayo ASTM D4632. Incluye suministro, almacenaje en obra, colocación, tras</v>
          </cell>
          <cell r="FS388" t="str">
            <v>m2</v>
          </cell>
          <cell r="FT388" t="str">
            <v>C</v>
          </cell>
          <cell r="FU388">
            <v>0.92</v>
          </cell>
        </row>
        <row r="389">
          <cell r="FQ389" t="str">
            <v>687,2</v>
          </cell>
          <cell r="FR389" t="str">
            <v>MALLA METÁLICA PARA FACHADA 
(Análisis aplicado para Fachada frontal de muro de suelo reforzado con el suministro e instalacion de geomallas, usando malla metálica galvanizada tipo electro-soldada o en celdas, para confinamiento del suelo y soporte vegeta</v>
          </cell>
          <cell r="FS389" t="str">
            <v>m2</v>
          </cell>
          <cell r="FT389" t="str">
            <v>B</v>
          </cell>
          <cell r="FU389">
            <v>0.92</v>
          </cell>
        </row>
        <row r="390">
          <cell r="FQ390" t="str">
            <v>687,3</v>
          </cell>
          <cell r="FR390" t="str">
            <v xml:space="preserve">MALLA METÁLICA PARA REFUERZO
(Análisis aplicado para para muros de suelo reforzado, estructuras livianas o fachadas con confinamiento estructural. Incluye suministro e instalacion de una malla de acero galvanizado de alta resistencia, tipo electrosoldada </v>
          </cell>
          <cell r="FS390" t="str">
            <v>m2</v>
          </cell>
          <cell r="FT390" t="str">
            <v>B</v>
          </cell>
          <cell r="FU390">
            <v>0.92</v>
          </cell>
        </row>
        <row r="391">
          <cell r="FQ391" t="str">
            <v>687,4</v>
          </cell>
          <cell r="FR391" t="str">
            <v>MANTOS DE CONTROL DE EROSIÓN
(Análisis aplicado para la estabilización de taludes y superficies expuestas a procesos erosivos mediante un sistema geosintético permanente. Incluye el suministro, instalación y anclaje de manto tipo TRM (Turf Reinforcement M</v>
          </cell>
          <cell r="FS391" t="str">
            <v>m2</v>
          </cell>
          <cell r="FT391" t="str">
            <v>C</v>
          </cell>
          <cell r="FU391">
            <v>0.92</v>
          </cell>
        </row>
        <row r="392">
          <cell r="FQ392" t="str">
            <v>690,1,1</v>
          </cell>
          <cell r="FR392" t="str">
            <v>IMPERMEABILIZACIÓN DE ESTRUCTURAS LIQUIDO/MEMBRANA/LAMINA
(Analisis aplicado para el Suministro y aplicación de impermeabilizante líquido a base de resinas acrílicas y/o poliuretano, de aplicación manual, sobre superficies de concreto estructural)</v>
          </cell>
          <cell r="FS392" t="str">
            <v>m2</v>
          </cell>
          <cell r="FT392" t="str">
            <v>C</v>
          </cell>
          <cell r="FU392">
            <v>0.92</v>
          </cell>
        </row>
        <row r="393">
          <cell r="FQ393" t="str">
            <v>690,1,2</v>
          </cell>
          <cell r="FR393" t="str">
            <v>IMPERMEABILIZACIÓN DE ESTRUCTURAS EN LÁMINAS
(Analisis aplicado para el Suministro y aplicación de impermeabilizante con  láminas impermeabilizantes de concreto con película asfáltica y polímeros de polipropileno, de aplicación manual, sobre superficies d</v>
          </cell>
          <cell r="FS393" t="str">
            <v>m2</v>
          </cell>
          <cell r="FT393" t="str">
            <v>C</v>
          </cell>
          <cell r="FU393">
            <v>0.92</v>
          </cell>
        </row>
        <row r="394">
          <cell r="FQ394" t="str">
            <v>690,1,3</v>
          </cell>
          <cell r="FR394" t="str">
            <v>IMPERMEABILIZACIÓN DE ESTRUCTURAS EN MEMBRANA
(Analisis aplicado para el Suministro y aplicación de impermeabilizante con
 membrana para concreto  de aplicación manual, sobre superficies de concreto estructural)</v>
          </cell>
          <cell r="FS394" t="str">
            <v>m2</v>
          </cell>
          <cell r="FT394" t="str">
            <v>C</v>
          </cell>
          <cell r="FU394">
            <v>0.92</v>
          </cell>
        </row>
        <row r="395">
          <cell r="FQ395" t="str">
            <v>700,1</v>
          </cell>
          <cell r="FR395" t="str">
            <v>LÍNEA DE DEMARCACIÓN CON PINTURA EN FRÍO</v>
          </cell>
          <cell r="FS395" t="str">
            <v>m</v>
          </cell>
          <cell r="FT395" t="str">
            <v>A</v>
          </cell>
          <cell r="FU395">
            <v>1</v>
          </cell>
        </row>
        <row r="396">
          <cell r="FQ396" t="str">
            <v>700,2</v>
          </cell>
          <cell r="FR396" t="str">
            <v>LÍNEA DE DEMARCACIÓN CON RESINA TERMOPLÁSTICA</v>
          </cell>
          <cell r="FS396" t="str">
            <v>m</v>
          </cell>
          <cell r="FT396" t="str">
            <v>A</v>
          </cell>
          <cell r="FU396">
            <v>1</v>
          </cell>
        </row>
        <row r="397">
          <cell r="FQ397" t="str">
            <v>700,3</v>
          </cell>
          <cell r="FR397" t="str">
            <v>MARCA VIAL CON PINTURA EN FRÍO</v>
          </cell>
          <cell r="FS397" t="str">
            <v>m2</v>
          </cell>
          <cell r="FT397" t="str">
            <v>B</v>
          </cell>
          <cell r="FU397">
            <v>0.92</v>
          </cell>
        </row>
        <row r="398">
          <cell r="FQ398" t="str">
            <v>700,4</v>
          </cell>
          <cell r="FR398" t="str">
            <v>MARCA VIAL CON RESINA TERMOPLÁSTICA</v>
          </cell>
          <cell r="FS398" t="str">
            <v>m2</v>
          </cell>
          <cell r="FT398" t="str">
            <v>B</v>
          </cell>
          <cell r="FU398">
            <v>0.92</v>
          </cell>
        </row>
        <row r="399">
          <cell r="FQ399" t="str">
            <v>701,1,1</v>
          </cell>
          <cell r="FR399" t="str">
            <v>TACHA REFLECTIVA TIPO _______
(Analizado para tacha tipo a con adhesivo bituminoso y/o termoplástico)</v>
          </cell>
          <cell r="FS399" t="str">
            <v>u</v>
          </cell>
          <cell r="FT399" t="str">
            <v>B</v>
          </cell>
          <cell r="FU399">
            <v>0.92</v>
          </cell>
        </row>
        <row r="400">
          <cell r="FQ400" t="str">
            <v>701,1,2</v>
          </cell>
          <cell r="FR400" t="str">
            <v>TACHA REFLECTIVA TIPO _______
(Analizado para tacha tipo a con adhesivo bituminoso y/o termoplástico)</v>
          </cell>
          <cell r="FS400" t="str">
            <v>u</v>
          </cell>
          <cell r="FT400" t="str">
            <v>B</v>
          </cell>
          <cell r="FU400">
            <v>0.92</v>
          </cell>
        </row>
        <row r="401">
          <cell r="FQ401" t="str">
            <v>702,1,1</v>
          </cell>
          <cell r="FR401" t="str">
            <v>TACHA REFLECTIVA CON ESPIGO TIPO ________ 
(Análisis aplicado para el suministro e instalación de tacha reflectiva plástica con espigo tipo A, de alta resistencia, bidireccional (reflejante en ambos sentidos) y de un solo color (amarillo o blanco, según e</v>
          </cell>
          <cell r="FS401" t="str">
            <v>u</v>
          </cell>
          <cell r="FT401" t="str">
            <v>B</v>
          </cell>
          <cell r="FU401">
            <v>0.92</v>
          </cell>
        </row>
        <row r="402">
          <cell r="FQ402" t="str">
            <v>703,1,1</v>
          </cell>
          <cell r="FR402" t="str">
            <v>TACHA ELECTRÓNICA SOLAR MONOCROMÁTICA AUTÓNOMA 
(Análisis aplicado para suministro e instalación de tacha solar LED unidireccional, monocromática, autónoma con fotocelda y batería integrada, carcasa resistente. Incluye transporte, limpieza, adhesión con r</v>
          </cell>
          <cell r="FS402" t="str">
            <v>u</v>
          </cell>
          <cell r="FT402" t="str">
            <v>B</v>
          </cell>
          <cell r="FU402">
            <v>0.92</v>
          </cell>
        </row>
        <row r="403">
          <cell r="FQ403" t="str">
            <v>703,1,2</v>
          </cell>
          <cell r="FR403" t="str">
            <v>TACHA ELECTRÓNICA SOLAR MONOCROMÁTICA AUTÓNOMA
(Análisis aplicado para suministro e instalación de tacha solar LED bidireccional, monocromática, autónoma con fotocelda, batería integrada y carcasa resistente (IP67 o superior). Incluye limpieza, preparació</v>
          </cell>
          <cell r="FS403" t="str">
            <v>u</v>
          </cell>
          <cell r="FT403" t="str">
            <v>B</v>
          </cell>
          <cell r="FU403">
            <v>0.92</v>
          </cell>
        </row>
        <row r="404">
          <cell r="FQ404" t="str">
            <v>703,1,3</v>
          </cell>
          <cell r="FR404" t="str">
            <v>TACHA ELECTRÓNICA SOLAR MONOCROMÁTICA AUTÓNOMA
(Análisis aplicado para suministro e instalación de tacha solar LED bidireccional, autónoma y bicolor (ej. blanco/ámbar), con fotocelda, batería integrada, carcasa resistente (IP67 o superior) y reflectores d</v>
          </cell>
          <cell r="FS404" t="str">
            <v>u</v>
          </cell>
          <cell r="FT404" t="str">
            <v>B</v>
          </cell>
          <cell r="FU404">
            <v>0.92</v>
          </cell>
        </row>
        <row r="405">
          <cell r="FQ405" t="str">
            <v>703,2,1</v>
          </cell>
          <cell r="FR405" t="str">
            <v>TACHA ELECTRÓNICA SOLAR MONOCROMÁTICA SINCRONIZABLE 
(Análisis aplicado para suministro e instalación de tacha solar LED unidireccional, monocromática y sincronizable, con sistema inalámbrico de parpadeo coordinado. Uso en zonas críticas. Incluye limpieza</v>
          </cell>
          <cell r="FS405" t="str">
            <v>u</v>
          </cell>
          <cell r="FT405" t="str">
            <v>B</v>
          </cell>
          <cell r="FU405">
            <v>0.92</v>
          </cell>
        </row>
        <row r="406">
          <cell r="FQ406" t="str">
            <v>703,2,2</v>
          </cell>
          <cell r="FR406" t="str">
            <v>TACHA ELECTRÓNICA SOLAR MONOCROMÁTICA SINCRONIZABLE
(Análisis aplicado para suministro e instalación de tacha solar LED bidireccional, monocromática y sincronizable, con sistema inalámbrico (RF o óptico), carcasa resistente, batería recargable y uso en zo</v>
          </cell>
          <cell r="FS406" t="str">
            <v>u</v>
          </cell>
          <cell r="FT406" t="str">
            <v>B</v>
          </cell>
          <cell r="FU406">
            <v>0.92</v>
          </cell>
        </row>
        <row r="407">
          <cell r="FQ407" t="str">
            <v>703,2,3</v>
          </cell>
          <cell r="FR407" t="str">
            <v>TACHA ELECTRÓNICA SOLAR MONOCROMÁTICA SINCRONIZABLE
(Análisis aplicado para el suministro e instalación de tacha solar LED sincronizable, bidireccional y autónoma, con dos colores independientes (uno por sentido), sistema inalámbrico (RF o óptico), protec</v>
          </cell>
          <cell r="FS407" t="str">
            <v>u</v>
          </cell>
          <cell r="FT407" t="str">
            <v>B</v>
          </cell>
          <cell r="FU407">
            <v>0.92</v>
          </cell>
        </row>
        <row r="408">
          <cell r="FQ408" t="str">
            <v>703,3</v>
          </cell>
          <cell r="FR408" t="str">
            <v>TACHA ELECTRÓNICA SOLAR MULTICOLOR SINCRONIZABLE CON SEMÁFORO
(Análisis aplicado para suministro e instalación de tacha LED solar multicolor RGB, sincronizable físicamente con semáforo, con programación dinámica de color. Carcasa resistente, batería solar</v>
          </cell>
          <cell r="FS408" t="str">
            <v>u</v>
          </cell>
          <cell r="FT408" t="str">
            <v>B</v>
          </cell>
          <cell r="FU408">
            <v>0.92</v>
          </cell>
        </row>
        <row r="409">
          <cell r="FQ409" t="str">
            <v>703,4</v>
          </cell>
          <cell r="FR409" t="str">
            <v>TACHA ELECTRÓNICA SOLAR MULTICOLOR SINCRONIZABLE CON RADAR DE VELOCIDAD
(Análisis aplicado para suministro e instalación de tacha LED solar multicolor, sincronizable con radar de velocidad. Cambia color y parpadeo según velocidad detectada. Funciona de fo</v>
          </cell>
          <cell r="FS409" t="str">
            <v>u</v>
          </cell>
          <cell r="FT409" t="str">
            <v>B</v>
          </cell>
          <cell r="FU409">
            <v>0.92</v>
          </cell>
        </row>
        <row r="410">
          <cell r="FQ410" t="str">
            <v>703,5</v>
          </cell>
          <cell r="FR410" t="str">
            <v>TACHA ELECTRÓNICA SOLAR MULTICOLOR SINCRONIZABLE CON RADAR DE VELOCIDAD, CONTADOR Y CLASIFICADOR VEHICULAR
(Análisis aplicado para suministro e instalación de tacha LED solar multicolor, sincronizable con radar de velocidad, contador y clasificador vehicu</v>
          </cell>
          <cell r="FS410" t="str">
            <v>u</v>
          </cell>
          <cell r="FT410" t="str">
            <v>B</v>
          </cell>
          <cell r="FU410">
            <v>0.92</v>
          </cell>
        </row>
        <row r="411">
          <cell r="FQ411" t="str">
            <v>710,1,1</v>
          </cell>
          <cell r="FR411" t="str">
            <v>SEÑAL VERTICAL DE TRÁNSITO TIPO _______ DIIMENSIONES ______ CON LÁMINA RETRORREFLECTIVA TIPO______
(Análisis aplicado para el suministro e instalación de señal vertical tipo reglamentaria, preventiva o informativa, con lámina de acero galvanizado y retror</v>
          </cell>
          <cell r="FS411" t="str">
            <v>u</v>
          </cell>
          <cell r="FT411" t="str">
            <v>B</v>
          </cell>
          <cell r="FU411">
            <v>0.92</v>
          </cell>
        </row>
        <row r="412">
          <cell r="FQ412" t="str">
            <v>710,1,2</v>
          </cell>
          <cell r="FR412" t="str">
            <v xml:space="preserve">SEÑAL VERTICAL DE TRÁNSITO TIPO _______ DIMENSIONES ______ CON LÁMINA RETRORREFLECTIVA TIPO______
(Análisis aplicado para el suministro e instalación de señal vertical tipo reglamentaria, preventiva o informativa, en formato 90×90 cm, con lámina de acero </v>
          </cell>
          <cell r="FS412" t="str">
            <v>u</v>
          </cell>
          <cell r="FT412" t="str">
            <v>B</v>
          </cell>
          <cell r="FU412">
            <v>0.92</v>
          </cell>
        </row>
        <row r="413">
          <cell r="FQ413" t="str">
            <v>710,1,3</v>
          </cell>
          <cell r="FR413" t="str">
            <v>SEÑAL VERTICAL DE TRÁNSITO TIPO _______ DIMENSIONES ______ CON LÁMINA RETRORREFLECTIVA TIPO______
(Análisis aplicado para suministro e instalación de señal informativa tipo SI-04 (poste de referencia) en formato 1,25 m × 0,45 m, con lámina de acero galvan</v>
          </cell>
          <cell r="FS413" t="str">
            <v>u</v>
          </cell>
          <cell r="FT413" t="str">
            <v>B</v>
          </cell>
          <cell r="FU413">
            <v>0.92</v>
          </cell>
        </row>
        <row r="414">
          <cell r="FQ414" t="str">
            <v>710,1,4</v>
          </cell>
          <cell r="FR414" t="str">
            <v>SEÑAL VERTICAL DE TRÁNSITO TIPO _______ DIMENSIONES ______ CON LÁMINA RETRORREFLECTIVA TIPO______
(Análisis aplicado para suministro e instalación de señal preventiva tipo SP-54 (cruz de San Andrés), en formato 1,70 m × 0,25 m, con lámina de acero galvani</v>
          </cell>
          <cell r="FS414" t="str">
            <v>u</v>
          </cell>
          <cell r="FT414" t="str">
            <v>B</v>
          </cell>
          <cell r="FU414">
            <v>0.92</v>
          </cell>
        </row>
        <row r="415">
          <cell r="FQ415" t="str">
            <v>710,1,5</v>
          </cell>
          <cell r="FR415" t="str">
            <v>SEÑAL VERTICAL DE TRÁNSITO TIPO _______ DIMENSIONES ______ CON LÁMINA RETRORREFLECTIVA TIPO______
(Análisis aplicado para suministro e instalación de señal preventiva tipo SP-75 (delineadores de curva), formato 75 cm × 60 cm, con lámina de acero galvaniza</v>
          </cell>
          <cell r="FS415" t="str">
            <v>u</v>
          </cell>
          <cell r="FT415" t="str">
            <v>B</v>
          </cell>
          <cell r="FU415">
            <v>0.92</v>
          </cell>
        </row>
        <row r="416">
          <cell r="FQ416" t="str">
            <v>710,2,1</v>
          </cell>
          <cell r="FR416" t="str">
            <v>SEÑAL VERTICAL DE TRÁNSITO TIPO _______ CON LÁMINA RETRORREFLECTIVA TIPO______
(Análisis aplicado para suministro e instalación de señal informativa elevada tipo SI-05 o SI-06 en lámina de acero galvanizado calibre 22 con retrorreflectiva tipo XI. Incluye</v>
          </cell>
          <cell r="FS416" t="str">
            <v>m2</v>
          </cell>
          <cell r="FT416" t="str">
            <v>B</v>
          </cell>
          <cell r="FU416">
            <v>0.92</v>
          </cell>
        </row>
        <row r="417">
          <cell r="FQ417" t="str">
            <v>710,2,2</v>
          </cell>
          <cell r="FR417" t="str">
            <v>SEÑAL VERTICAL DE TRÁNSITO TIPO _______ CON LÁMINA RETRORREFLECTIVA TIPO______
(Análisis aplicado para suministro e instalación de señal informativa tipo SI-05 o SI-06 en lámina de acero galvanizado calibre 20 con retrorreflectiva tipo XI. Incluye plegado</v>
          </cell>
          <cell r="FS417" t="str">
            <v>m2</v>
          </cell>
          <cell r="FT417" t="str">
            <v>B</v>
          </cell>
          <cell r="FU417">
            <v>0.92</v>
          </cell>
        </row>
        <row r="418">
          <cell r="FQ418" t="str">
            <v>710,2,3</v>
          </cell>
          <cell r="FR418" t="str">
            <v xml:space="preserve">SEÑAL VERTICAL DE TRÁNSITO TIPO _______ MATERIAL_____ CON LÁMINA RETRORREFLECTIVA TIPO______
(Análisis aplicado para señal vertical tipo informativa turística o patrimonial (rectangular o tipo flecha), fabricada en lámina de acero galvanizado calibre 20, </v>
          </cell>
          <cell r="FS418" t="str">
            <v>m2</v>
          </cell>
          <cell r="FT418" t="str">
            <v>B</v>
          </cell>
          <cell r="FU418">
            <v>0.92</v>
          </cell>
        </row>
        <row r="419">
          <cell r="FQ419" t="str">
            <v>730,1,1</v>
          </cell>
          <cell r="FR419" t="str">
            <v xml:space="preserve">DEFENSA METÁLICA 
(Analisis aplicado para el Suministro, transporte, descarga, alineacion e instalación Mecanica de sistema de contención vehicular tipo Barrera, mediante sistema permanente hincado en suelo blando con modulo de perfil doble onda de Acero </v>
          </cell>
          <cell r="FS419" t="str">
            <v>m</v>
          </cell>
          <cell r="FT419" t="str">
            <v>A</v>
          </cell>
          <cell r="FU419">
            <v>1</v>
          </cell>
        </row>
        <row r="420">
          <cell r="FQ420" t="str">
            <v>730,1,2</v>
          </cell>
          <cell r="FR420" t="str">
            <v xml:space="preserve">DEFENSA METÁLICA 
(Analisis aplicado para el Suministro, transporte, descarga, alineacion e instalación Mecanica de sistema de contención vehicular tipo Barrera, mediante sistema permanente hincado en suelo blando con modulo de perfil doble onda de acero </v>
          </cell>
          <cell r="FS420" t="str">
            <v>m</v>
          </cell>
          <cell r="FT420" t="str">
            <v>A</v>
          </cell>
          <cell r="FU420">
            <v>1</v>
          </cell>
        </row>
        <row r="421">
          <cell r="FQ421" t="str">
            <v>730,2</v>
          </cell>
          <cell r="FR421" t="str">
            <v>TERMINAL DE BARRERA ABATIDA Y ESVIADA  NC ________
(Análisis aplicado para suministro e instalación de terminal de barrera metálica abatida y desviada en acero galvanizado, con nivel de contención NC. Fundación en concreto de 21 MPa y anclajes.)</v>
          </cell>
          <cell r="FS421" t="str">
            <v>m</v>
          </cell>
          <cell r="FT421" t="str">
            <v>B</v>
          </cell>
          <cell r="FU421">
            <v>0.92</v>
          </cell>
        </row>
        <row r="422">
          <cell r="FQ422" t="str">
            <v>730,3</v>
          </cell>
          <cell r="FR422" t="str">
            <v>TERMINAL DE BARRERA EMPOTRADA EN TALUD
(Análisis aplicado para suministro e instalación de terminal de barrera metálica empotrada en talud, en acero galvanizado, con nivel de contención normal. Excavación, fundación en concreto de 21 MPa y anclajes.)</v>
          </cell>
          <cell r="FS422" t="str">
            <v>m</v>
          </cell>
          <cell r="FT422" t="str">
            <v>B</v>
          </cell>
          <cell r="FU422">
            <v>0.92</v>
          </cell>
        </row>
        <row r="423">
          <cell r="FQ423" t="str">
            <v>730,4</v>
          </cell>
          <cell r="FR423" t="str">
            <v>TERMINAL ABSORVENTE DE ENERGIA (TAE)
(Análisis aplicado para suministro e instalación de terminal absorvente de energía TAE-NC en acero galvanizado, diseñada para deceleración controlada según nivel de contención normal. Incluye módulo deformable, anclaje</v>
          </cell>
          <cell r="FS423" t="str">
            <v>u</v>
          </cell>
          <cell r="FT423" t="str">
            <v>B</v>
          </cell>
          <cell r="FU423">
            <v>0.92</v>
          </cell>
        </row>
        <row r="424">
          <cell r="FQ424" t="str">
            <v>730,5</v>
          </cell>
          <cell r="FR424" t="str">
            <v>ATENUADORES DE IMPACTO (TAI)
(Analizado para Suministro e instalación de atenuador de impacto metálico, modelo fijo, nivel de contención NC. Incluye el cuerpo deformable, placas de anclaje, tornillería, montaje sobre cimentación de concreto 21 Mpa fundida</v>
          </cell>
          <cell r="FS424" t="str">
            <v>u</v>
          </cell>
          <cell r="FT424" t="str">
            <v>B</v>
          </cell>
          <cell r="FU424">
            <v>0.92</v>
          </cell>
        </row>
        <row r="425">
          <cell r="FQ425" t="str">
            <v>731,2,1</v>
          </cell>
          <cell r="FR425" t="str">
            <v>DEFENSA DE CONCRETO PREFABRICADA 
(Analisis aplicado para el Suministro, transporte, descarga, alineacion e instalación de sistema de contención vehicular tipo Barrera, mediante sistema permanente empotrado con modulo prefabricado de concreto de alta resi</v>
          </cell>
          <cell r="FS425" t="str">
            <v>m</v>
          </cell>
          <cell r="FT425" t="str">
            <v>A</v>
          </cell>
          <cell r="FU425">
            <v>1</v>
          </cell>
        </row>
        <row r="426">
          <cell r="FQ426" t="str">
            <v>731,2,2</v>
          </cell>
          <cell r="FR426" t="str">
            <v xml:space="preserve">DEFENSA DE CONCRETO PREFABRICADA 
(Analisis aplicado para el Suministro,descarga, alineacion e instalación de sistema de contención vehicular tipo Barrera, mediante sistema permanente anclado con modulo prefabricado de concreto de alta resistencia (f'c ≥ </v>
          </cell>
          <cell r="FS426" t="str">
            <v>m</v>
          </cell>
          <cell r="FT426" t="str">
            <v>A</v>
          </cell>
          <cell r="FU426">
            <v>1</v>
          </cell>
        </row>
        <row r="427">
          <cell r="FQ427" t="str">
            <v>740,1</v>
          </cell>
          <cell r="FR427" t="str">
            <v>CAPTAFARO
(analizado para CAPTAFARO para barreras de contención de vehículos metálicas)</v>
          </cell>
          <cell r="FS427" t="str">
            <v>u</v>
          </cell>
          <cell r="FT427" t="str">
            <v>B</v>
          </cell>
          <cell r="FU427">
            <v>0.92</v>
          </cell>
        </row>
        <row r="428">
          <cell r="FQ428" t="str">
            <v>741,1,1</v>
          </cell>
          <cell r="FR428" t="str">
            <v>DELINEADOR DE CORONA EN FORMA _______  MATERIAL_______
(analizado para DELINEADOR DE CORONA forma de A  en lamina galvanizada cal. 16)</v>
          </cell>
          <cell r="FS428" t="str">
            <v>u</v>
          </cell>
          <cell r="FT428" t="str">
            <v>B</v>
          </cell>
          <cell r="FU428">
            <v>0.92</v>
          </cell>
        </row>
        <row r="429">
          <cell r="FQ429" t="str">
            <v>741,1,2</v>
          </cell>
          <cell r="FR429" t="str">
            <v>DELINEADOR DE CORONA EN FORMA _______  MATERIAL_______
(analizado para Delineador de corona forma circular en lámina galvanizada cal. 16)</v>
          </cell>
          <cell r="FS429" t="str">
            <v>u</v>
          </cell>
          <cell r="FT429" t="str">
            <v>B</v>
          </cell>
          <cell r="FU429">
            <v>0.92</v>
          </cell>
        </row>
        <row r="430">
          <cell r="FQ430" t="str">
            <v>800,1</v>
          </cell>
          <cell r="FR430" t="str">
            <v>CERCA DE ALAMBRE DE PÚAS CON POSTES DE MADERAS
(Analisis aplicado para la instalación de cerca de alambre de púas, con postes de madera de 2,3 m de largo, diámetro de 4”-6”, cada 2,5 m de separación, con 4 líneas horizontales de alambre de púas galvanizad</v>
          </cell>
          <cell r="FS430" t="str">
            <v>m</v>
          </cell>
          <cell r="FT430" t="str">
            <v>B</v>
          </cell>
          <cell r="FU430">
            <v>0.92</v>
          </cell>
        </row>
        <row r="431">
          <cell r="FQ431" t="str">
            <v>800,2</v>
          </cell>
          <cell r="FR431" t="str">
            <v>CERCA DE ALAMBRE DE PÚAS CON POSTES DE CONCRETO
(Analisis aplicado para el Suministro e instalación de cerca con 4 líneas de alambre de púas galvanizado calibre 12, tensado, sobre postes prefabricados de concreto reforzado de 1.20 m de longitud, f’c=21 MP</v>
          </cell>
          <cell r="FS431" t="str">
            <v>m</v>
          </cell>
          <cell r="FT431" t="str">
            <v>B</v>
          </cell>
          <cell r="FU431">
            <v>0.92</v>
          </cell>
        </row>
        <row r="432">
          <cell r="FQ432" t="str">
            <v>800,3</v>
          </cell>
          <cell r="FR432" t="str">
            <v>CERCA DE MALLA CON POSTES DE MADERA 
(Analisis aplicado para el Suministro e instalación de cerca metálica con malla eslabonada galvanizada calibre 12, fijada a postes de madera inmunizada de 2.3 m de largo, separados cada 2.5 m)</v>
          </cell>
          <cell r="FS432" t="str">
            <v>m</v>
          </cell>
          <cell r="FT432" t="str">
            <v>B</v>
          </cell>
          <cell r="FU432">
            <v>0.92</v>
          </cell>
        </row>
        <row r="433">
          <cell r="FQ433" t="str">
            <v>800,4</v>
          </cell>
          <cell r="FR433" t="str">
            <v>CERCA DE MALLA CON POSTES DE CONCRETO	
(Analisis aplicado para el Suministro e instalación de cerca metálica con malla eslabonada galvanizada calibre 12, fijada a sobre postes prefabricados de concreto reforzado de 1.20 m de longitud, f’c=21 MPa, instalad</v>
          </cell>
          <cell r="FS433" t="str">
            <v>m</v>
          </cell>
          <cell r="FT433" t="str">
            <v>B</v>
          </cell>
          <cell r="FU433">
            <v>0.92</v>
          </cell>
        </row>
        <row r="434">
          <cell r="FQ434" t="str">
            <v>801,1</v>
          </cell>
          <cell r="FR434" t="str">
            <v xml:space="preserve">CERCA DE ALAMBRE DE PÚAS CON POSTES DE PLÁSTICO RECICLADO PE (PEAD, PEBD), PP Y PVC
(Análisis aplicado para suministro e instalación de postes cada 2,5 m lineales. Incluye suministro de materiales, excavación manual para hincado, rellenos con material de </v>
          </cell>
          <cell r="FS434" t="str">
            <v>m</v>
          </cell>
          <cell r="FT434" t="str">
            <v>C</v>
          </cell>
          <cell r="FU434">
            <v>0.92</v>
          </cell>
        </row>
        <row r="435">
          <cell r="FQ435" t="str">
            <v>801,2</v>
          </cell>
          <cell r="FR435" t="str">
            <v>CERCA DE MALLA CON POSTE DE PLASTICO RECICLADO  PE (PEAD,  PEBD), PP y PVC
(Análisis aplicado para suministro e instalación de cerca perimetral con postes cada 2,5 m lineales. Incluye todos los insumos, accesorios, excavación, rellenos con material de exc</v>
          </cell>
          <cell r="FS435" t="str">
            <v>m</v>
          </cell>
          <cell r="FT435" t="str">
            <v>C</v>
          </cell>
          <cell r="FU435">
            <v>0.92</v>
          </cell>
        </row>
        <row r="436">
          <cell r="FQ436" t="str">
            <v>802,1</v>
          </cell>
          <cell r="FR436" t="str">
            <v>PODA DE LA PARTE AEREA DE ARBOLES TIPO I
(Analisis aplicado para la poda manual de la parte aérea de árbol tipo I (altura &gt; 20 m), incluyendo corte de ramas secas, interferentes, ramas bajas y control de copa. Se realiza con herramientas manuales, incluye</v>
          </cell>
          <cell r="FS436" t="str">
            <v>u</v>
          </cell>
          <cell r="FT436" t="str">
            <v>B</v>
          </cell>
          <cell r="FU436">
            <v>0.92</v>
          </cell>
        </row>
        <row r="437">
          <cell r="FQ437" t="str">
            <v>802,2</v>
          </cell>
          <cell r="FR437" t="str">
            <v>PODA DE LA PARTE AÉREA DE ARBOLES TIPO II
(Analisis aplicado para la poda manual de la parte aérea de árbol tipo II (altura entre 10,1 a 20m), incluyendo corte de ramas secas, interferentes, ramas bajas y control de copa. Se realiza con herramientas manua</v>
          </cell>
          <cell r="FS437" t="str">
            <v>u</v>
          </cell>
          <cell r="FT437" t="str">
            <v>B</v>
          </cell>
          <cell r="FU437">
            <v>0.92</v>
          </cell>
        </row>
        <row r="438">
          <cell r="FQ438" t="str">
            <v>802,3</v>
          </cell>
          <cell r="FR438" t="str">
            <v>PODA DE LA PARTE AÉREA DE ARBOLES TIPO III
(Analisis aplicado para la poda manual de la parte aérea de árbol tipo III (altura entre 5 a 10m), incluyendo corte de ramas secas, interferentes, ramas bajas y control de copa. Se realiza con herramientas manual</v>
          </cell>
          <cell r="FS438" t="str">
            <v>u</v>
          </cell>
          <cell r="FT438" t="str">
            <v>B</v>
          </cell>
          <cell r="FU438">
            <v>0.92</v>
          </cell>
        </row>
        <row r="439">
          <cell r="FQ439" t="str">
            <v>802,4</v>
          </cell>
          <cell r="FR439" t="str">
            <v>PODA DE LA PARTE AEREA DE ARBOLES TIPO IV
(Analisis aplicado para la poda manual de la parte aérea de árbol tipo IV (altura &lt; 5m), incluyendo corte de ramas secas, interferentes, ramas bajas y control de copa. Se realiza con herramientas manuales, incluye</v>
          </cell>
          <cell r="FS439" t="str">
            <v>u</v>
          </cell>
          <cell r="FT439" t="str">
            <v>C</v>
          </cell>
          <cell r="FU439">
            <v>0.92</v>
          </cell>
        </row>
        <row r="440">
          <cell r="FQ440" t="str">
            <v>802,5</v>
          </cell>
          <cell r="FR440" t="str">
            <v>PODA DE LA PARTE RADICULAR DE ARBOLES TIPO I
(Analisis aplicado para la poda de raíces superficiales de árbol tipo I (altura &gt; 20 m) , mediante corte controlado de raíces expuestas. Se ejecuta de forma manual, incluye excavación puntual, sellador vegetal)</v>
          </cell>
          <cell r="FS440" t="str">
            <v>u</v>
          </cell>
          <cell r="FT440" t="str">
            <v>C</v>
          </cell>
          <cell r="FU440">
            <v>0.92</v>
          </cell>
        </row>
        <row r="441">
          <cell r="FQ441" t="str">
            <v>802,6</v>
          </cell>
          <cell r="FR441" t="str">
            <v>PODA DE LA PARTE RADICULAR DE ARBOLES TIPO II
(Analisis aplicado para la poda de raíces superficiales de árbol tipo II ((altura entre 10,1 a 20m) , mediante corte controlado de raíces expuestas. Se ejecuta de forma manual, incluye excavación puntual, sell</v>
          </cell>
          <cell r="FS441" t="str">
            <v>u</v>
          </cell>
          <cell r="FT441" t="str">
            <v>C</v>
          </cell>
          <cell r="FU441">
            <v>0.92</v>
          </cell>
        </row>
        <row r="442">
          <cell r="FQ442" t="str">
            <v>802,7</v>
          </cell>
          <cell r="FR442" t="str">
            <v>PODA DE LA PARTE RADICULAR DE ARBOLES TIPO III
(Analisis aplicado para la poda de raíces superficiales de árbol tipo III (altura entre 5 a 10m) , mediante corte controlado de raíces expuestas. Se ejecuta de forma manual, incluye excavación puntual, sellad</v>
          </cell>
          <cell r="FS442" t="str">
            <v>u</v>
          </cell>
          <cell r="FT442" t="str">
            <v>C</v>
          </cell>
          <cell r="FU442">
            <v>0.92</v>
          </cell>
        </row>
        <row r="443">
          <cell r="FQ443" t="str">
            <v>802,8</v>
          </cell>
          <cell r="FR443" t="str">
            <v>PODA DE LA PARTE RADICULAR DE ARBOLES TIPO  IV
(Analisis aplicado para la poda de raíces superficiales de árbol tipo IV (altura &lt; 5m) , mediante corte controlado de raíces expuestas. Se ejecuta de forma manual, incluye excavación puntual, sellador vegetal</v>
          </cell>
          <cell r="FS443" t="str">
            <v>u</v>
          </cell>
          <cell r="FT443" t="str">
            <v>C</v>
          </cell>
          <cell r="FU443">
            <v>0.92</v>
          </cell>
        </row>
        <row r="444">
          <cell r="FQ444" t="str">
            <v>810,1</v>
          </cell>
          <cell r="FR444" t="str">
            <v>PROTECCIÓN DE TALUDES CON BLOQUES DE CÉSPED
(Análisis aplicado para suministro e instalación de bloques de césped natural sobre taludes con pendiente menor al 1:1 (45° aprox.), con preparación previa del terreno nivelado y libre de residuos antes de la in</v>
          </cell>
          <cell r="FS444" t="str">
            <v>m2</v>
          </cell>
          <cell r="FT444" t="str">
            <v>C</v>
          </cell>
          <cell r="FU444">
            <v>0.92</v>
          </cell>
        </row>
        <row r="445">
          <cell r="FQ445" t="str">
            <v>810,2</v>
          </cell>
          <cell r="FR445" t="str">
            <v xml:space="preserve">PROTECCIÓN DE TALUDES CON TIERRA ORGÁNICA
(Análisis aplicado para Suministro, transporte, extendido y perfilado de tierra orgánica vegetal en taludes, con capacidad de retención de humedad y libre de residuos con espesor medio de 10 cm, para su posterior </v>
          </cell>
          <cell r="FS445" t="str">
            <v>m2</v>
          </cell>
          <cell r="FT445" t="str">
            <v>C</v>
          </cell>
          <cell r="FU445">
            <v>0.92</v>
          </cell>
        </row>
        <row r="446">
          <cell r="FQ446" t="str">
            <v>810,3</v>
          </cell>
          <cell r="FR446" t="str">
            <v>PROTECCIÓN DE TALUDES CON HIDROSIEMBRA CONTROLADA
(Análisis aplicado para hidrosiembra controlada en taludes en pendientes hasta 1:1 (45°); previamente preparados (limpios, perfilados y con pendiente estable), mediante mezcla homogénea de semillas de past</v>
          </cell>
          <cell r="FS446" t="str">
            <v>m2</v>
          </cell>
          <cell r="FT446" t="str">
            <v>B</v>
          </cell>
          <cell r="FU446">
            <v>0.92</v>
          </cell>
        </row>
        <row r="447">
          <cell r="FQ447" t="str">
            <v>811,1,1</v>
          </cell>
          <cell r="FR447" t="str">
            <v>PROTECCIÓN DE TALUDES CON PRODUCTO ENROLLADO PARA CONTROL DE EROSIÓN DE TIPO_______ 
(Analisis aplicado para el suministro e instalacion de un manto permanente para refuerzo de la vegetación (TRM) sobre taludes con inclinación de relacion 3:1 a 2:1 )</v>
          </cell>
          <cell r="FS447" t="str">
            <v>m2</v>
          </cell>
          <cell r="FT447" t="str">
            <v>B</v>
          </cell>
          <cell r="FU447">
            <v>0.92</v>
          </cell>
        </row>
        <row r="448">
          <cell r="FQ448" t="str">
            <v>811,1,2</v>
          </cell>
          <cell r="FR448" t="str">
            <v>PROTECCION DE TALUDES CON PRODUCTO ENROLLADO PARA CONTROL DE EROSION DE TIPO _________
(Analisis aplicado para el suministro e instalacion de un Manto temporal para control de erosión (MCE) sobre taludes con inclinación de relacion 3:1 a 2:1 )</v>
          </cell>
          <cell r="FS448" t="str">
            <v>m2</v>
          </cell>
          <cell r="FT448" t="str">
            <v>B</v>
          </cell>
          <cell r="FU448">
            <v>0.92</v>
          </cell>
        </row>
        <row r="449">
          <cell r="FQ449" t="str">
            <v>811,1,3</v>
          </cell>
          <cell r="FR449" t="str">
            <v>PROTECCION DE TALUDES CON PRODUCTO ENROLLADO PARA CONTROL DE EROSION DE TIPO _________
(Analisis aplicado para el suministro e instalacion de un Manto permanente para refuerzo de la vegetación (MRV) TIPO 5E sobre taludes con inclinación de relacion 1:1 )</v>
          </cell>
          <cell r="FS449" t="str">
            <v>m2</v>
          </cell>
          <cell r="FT449" t="str">
            <v>B</v>
          </cell>
          <cell r="FU449">
            <v>0.92</v>
          </cell>
        </row>
        <row r="450">
          <cell r="FQ450" t="str">
            <v>811,1,4</v>
          </cell>
          <cell r="FR450" t="str">
            <v>PROTECCION DE TALUDES CON PRODUCTO ENROLLADO PARA CONTROL DE EROSION DE TIPO _________
(Analisis aplicado para el suministro e instalacion de un Manto permanente para refuerzo de la vegetación (MRV) TIPO 5D sobre taludes con inclinación de relacion 1:1 )</v>
          </cell>
          <cell r="FS450" t="str">
            <v>m2</v>
          </cell>
          <cell r="FT450" t="str">
            <v>B</v>
          </cell>
          <cell r="FU450">
            <v>0.92</v>
          </cell>
        </row>
        <row r="451">
          <cell r="FQ451" t="str">
            <v>811,1,5</v>
          </cell>
          <cell r="FR451" t="str">
            <v>PROTECCION DE TALUDES CON PRODUCTO ENROLLADO PARA CONTROL DE EROSION DE TIPO _________
(Analisis aplicado para el suministro e instalacion de un Manto permanente para refuerzo de la vegetación (MRV) TIPO 5F sobre taludes con inclinación de relacion 1:1 )</v>
          </cell>
          <cell r="FS451" t="str">
            <v>m2</v>
          </cell>
          <cell r="FT451" t="str">
            <v>B</v>
          </cell>
          <cell r="FU451">
            <v>0.92</v>
          </cell>
        </row>
        <row r="452">
          <cell r="FQ452" t="str">
            <v>812,1</v>
          </cell>
          <cell r="FR452" t="str">
            <v>MORTERO F'M = 12,4 MPa DE e = _____cm, PARA RECUBRIMIENTO DE TALUDES CON MALLA ELECTROSOLDADA Y MORTERO
(Analisis aplicado para el sumnistro e instalacion de un Mortero estructural relacion 1:4 lanzado sobre malla electrosoldada)</v>
          </cell>
          <cell r="FS452" t="str">
            <v>m3</v>
          </cell>
          <cell r="FT452" t="str">
            <v>B</v>
          </cell>
          <cell r="FU452">
            <v>0.92</v>
          </cell>
        </row>
        <row r="453">
          <cell r="FQ453" t="str">
            <v>812,2</v>
          </cell>
          <cell r="FR453" t="str">
            <v>MALLA ELECTROSOLDADA PARA RECUBRIMIENTO DE TALUDES Y MORTERO
(Analisis aplicado para el suministro e instalacion de malla electrosoldada con varilla de 5/16" (≈ 7.9 mm de diámetro) y empleada como soporte estructural del mortero).</v>
          </cell>
          <cell r="FS453" t="str">
            <v>kg</v>
          </cell>
          <cell r="FT453" t="str">
            <v>B</v>
          </cell>
          <cell r="FU453">
            <v>0.92</v>
          </cell>
        </row>
        <row r="454">
          <cell r="FQ454" t="str">
            <v>812,3</v>
          </cell>
          <cell r="FR454" t="str">
            <v>MALLA DE ACERO CON RECUBRIMIENTO METÁLICO PARA GAVIONES PARA RECUBRIMIENTO DE TALUDES Y MORTERO
(Analisis aplicado para el suministro e instalacion de malla eslabonada galvanizada Calibre: 12 (≈ 2.68 mm de diámetro), y empleada como soporte estructural de</v>
          </cell>
          <cell r="FS454" t="str">
            <v>kg</v>
          </cell>
          <cell r="FT454" t="str">
            <v>B</v>
          </cell>
          <cell r="FU454">
            <v>0.92</v>
          </cell>
        </row>
        <row r="455">
          <cell r="FQ455" t="str">
            <v>812,4</v>
          </cell>
          <cell r="FR455" t="str">
            <v>MALLA DE GALLINERO PARA RECUBRIMIENTO DE TALUDES Y MORTERO 
(Analisis aplicado para el suministro e instalacion de malla de gallinero y empleada como soporte estructural del mortero).</v>
          </cell>
          <cell r="FS455" t="str">
            <v>kg</v>
          </cell>
          <cell r="FT455" t="str">
            <v>B</v>
          </cell>
          <cell r="FU455">
            <v>0.92</v>
          </cell>
        </row>
        <row r="456">
          <cell r="FQ456" t="str">
            <v>820,1,1</v>
          </cell>
          <cell r="FR456" t="str">
            <v xml:space="preserve">PLANTACIÓN DE ÁRBOLES - TIPO PAISAJÍSTICO 
(Análisis aplicado para suministro del árbol de especie nativa u ornamental (según diseño paisajístico), para una altura promedio de 1.20 m, incluye excavación manual de hueco, preparación del suelo con enmienda </v>
          </cell>
          <cell r="FS456" t="str">
            <v>u</v>
          </cell>
          <cell r="FT456" t="str">
            <v>B</v>
          </cell>
          <cell r="FU456">
            <v>0.92</v>
          </cell>
        </row>
        <row r="457">
          <cell r="FQ457" t="str">
            <v>820,1,2</v>
          </cell>
          <cell r="FR457" t="str">
            <v>PLANTACIÓN DE ÁRBOLES  
REFORESTACIÓN PROTECTORA DENSIDAD 1100 
(Análisis aplicado para una densidad típica de 1.100 árboles por hectárea, e, incluye suministro, transporte interno, apertura manual del hoyo, acondicionamiento del suelo, plantación, tutora</v>
          </cell>
          <cell r="FS457" t="str">
            <v>ha</v>
          </cell>
          <cell r="FT457" t="str">
            <v>B</v>
          </cell>
          <cell r="FU457">
            <v>0.92</v>
          </cell>
        </row>
        <row r="458">
          <cell r="FQ458" t="str">
            <v>820,1,3</v>
          </cell>
          <cell r="FR458" t="str">
            <v xml:space="preserve">MANTENIMIENTO A PLANTACIÓN DE ÁRBOLES - TIPO PAISAJÍSTICO  
(Incluye dos mantenimientos semestrales a especie nativa u ornamental ≥1,20 m, con limpieza de base, control manual de maleza, riego, fertilización ligera, revisión sanitaria visual, poda menor, </v>
          </cell>
          <cell r="FS458" t="str">
            <v>u</v>
          </cell>
          <cell r="FT458" t="str">
            <v>B</v>
          </cell>
          <cell r="FU458">
            <v>0.92</v>
          </cell>
        </row>
        <row r="459">
          <cell r="FQ459" t="str">
            <v>820,1,4</v>
          </cell>
          <cell r="FR459" t="str">
            <v>MANTENIMIENTO A PLANTACIÓN DE ÁRBOLES -REFORESTACIÓN PROTECTORA DENSIDAD 1100
(Incluye dos mantenimientos semestrales a plantación forestal de densidad 1.100 árboles/ha. Comprende deshierbe manual, riego, fertilización ligera, revisión sanitaria visual, r</v>
          </cell>
          <cell r="FS459" t="str">
            <v>ha</v>
          </cell>
          <cell r="FT459" t="str">
            <v>B</v>
          </cell>
          <cell r="FU459">
            <v>0.92</v>
          </cell>
        </row>
        <row r="460">
          <cell r="FQ460" t="str">
            <v>840,01</v>
          </cell>
          <cell r="FR460" t="str">
            <v>CONSTRUCCIÓN FILTRO VIVO TIPO 1 O PRINCIPAL 
(Análisis aplicado para Instalación de una barrera vegetal principal en zonas de escorrentía, Incluye colocación de estacas vivas o postes de guadua, relleno y anclaje con tierra del sitio, incorporación de mat</v>
          </cell>
          <cell r="FS460" t="str">
            <v>m</v>
          </cell>
          <cell r="FT460" t="str">
            <v>B</v>
          </cell>
          <cell r="FU460">
            <v>0.92</v>
          </cell>
        </row>
        <row r="461">
          <cell r="FQ461" t="str">
            <v>840,10</v>
          </cell>
          <cell r="FR461" t="str">
            <v>EXCAVACIÓN ESPECIAL H &gt; 1.8 M
(Análisis aplicado para Excavación mecánica para cimentaciones,en terreno suelo natural tipo A-2, A-3, A-4 (no incluye roca ni suelo con agua freática). incluye el corte, con una profundidad mayor a 1.80 m, realizada de forma</v>
          </cell>
          <cell r="FS461" t="str">
            <v>m3</v>
          </cell>
          <cell r="FT461" t="str">
            <v>B</v>
          </cell>
          <cell r="FU461">
            <v>0.92</v>
          </cell>
        </row>
        <row r="462">
          <cell r="FQ462" t="str">
            <v>840,11</v>
          </cell>
          <cell r="FR462" t="str">
            <v>PAGO DE GUADUA DISTANCIAS MAYORES A 100 M
(Incluye corte, limpieza, acarreo y apilamiento manual o asistido de guaduas desde el sitio de corte hasta acopio o cargue, en distancias entre 100 m y 1.000 m. Considera cargue a vehículo. Longitud típica de la g</v>
          </cell>
          <cell r="FS462" t="str">
            <v>m</v>
          </cell>
          <cell r="FT462" t="str">
            <v>C</v>
          </cell>
          <cell r="FU462">
            <v>0.92</v>
          </cell>
        </row>
        <row r="463">
          <cell r="FQ463" t="str">
            <v>840,2</v>
          </cell>
          <cell r="FR463" t="str">
            <v>CONSTRUCCIÓN FILTRO VIVO TIPO 2 O SECUNDARIO
(Análisis aplicado para Instalación de una barrera vegetal secundaria en zonas de escorrentía, Incluye colocación de estacas vivas o postes de guadua, relleno y anclaje con tierra del sitio, incorporación de ma</v>
          </cell>
          <cell r="FS463" t="str">
            <v>m</v>
          </cell>
          <cell r="FT463" t="str">
            <v>B</v>
          </cell>
          <cell r="FU463">
            <v>0.92</v>
          </cell>
        </row>
        <row r="464">
          <cell r="FQ464" t="str">
            <v>840,3</v>
          </cell>
          <cell r="FR464" t="str">
            <v>TRINCHOS ESCALONADOS
(Análisis aplicado para  estructura de contención  que incluye el tapado y relleno con material de excavación)</v>
          </cell>
          <cell r="FS464" t="str">
            <v>m</v>
          </cell>
          <cell r="FT464" t="str">
            <v>B</v>
          </cell>
          <cell r="FU464">
            <v>0.92</v>
          </cell>
        </row>
        <row r="465">
          <cell r="FQ465" t="str">
            <v>840,4</v>
          </cell>
          <cell r="FR465" t="str">
            <v>ZANJA DE DRENAJE
(Incluye trazado, excavación manual, perfilado y conformación de zanjas para conducción de aguas superficiales. Contempla disposición lateral o retiro del material excavado. No incluye revestimientos, tuberías ni material filtrante.)</v>
          </cell>
          <cell r="FS465" t="str">
            <v>m</v>
          </cell>
          <cell r="FT465" t="str">
            <v>B</v>
          </cell>
          <cell r="FU465">
            <v>0.92</v>
          </cell>
        </row>
        <row r="466">
          <cell r="FQ466" t="str">
            <v>840,5</v>
          </cell>
          <cell r="FR466" t="str">
            <v>GUSANILLO O MONTÍCULO
(Incluye suministro, conformación y compactación manual de cordón longitudinal de material de excavación en forma de gusanillo o montículo de 1,00 x 0,70 m sobre terreno natural. Se utiliza saco de fique para su formación.)</v>
          </cell>
          <cell r="FS466" t="str">
            <v>m</v>
          </cell>
          <cell r="FT466" t="str">
            <v>C</v>
          </cell>
          <cell r="FU466">
            <v>0.92</v>
          </cell>
        </row>
        <row r="467">
          <cell r="FQ467" t="str">
            <v>840,6</v>
          </cell>
          <cell r="FR467" t="str">
            <v>TAPONAMIENTO DE GRIETAS
(Incluye limpieza, apertura manual y relleno de grietas de &lt;10 cm de ancho y &lt;50 cm de profundidad, con material de excavación seleccionado. Comprende colocación por capas, compactación manual y perfilado final. No incluye material</v>
          </cell>
          <cell r="FS467" t="str">
            <v>m</v>
          </cell>
          <cell r="FT467" t="str">
            <v>C</v>
          </cell>
          <cell r="FU467">
            <v>0.92</v>
          </cell>
        </row>
        <row r="468">
          <cell r="FQ468" t="str">
            <v>840,7</v>
          </cell>
          <cell r="FR468" t="str">
            <v>REVEGETALIZACIÓN MULTIESTRATO CON ESPECIES ARBÓREAS Y ARBUSTIVAS Ó ESTABLECIMIENTO DE BOSQUE DE SUCESIÓN NATURAL SECUNDARIO
(Incluye alistamiento, hoyado y plantación de especies nativas arbóreas y arbustivas con enmiendas orgánicas. Aplica en zonas degra</v>
          </cell>
          <cell r="FS468" t="str">
            <v>u</v>
          </cell>
          <cell r="FT468" t="str">
            <v>B</v>
          </cell>
          <cell r="FU468">
            <v>0.92</v>
          </cell>
        </row>
        <row r="469">
          <cell r="FQ469" t="str">
            <v>840,8</v>
          </cell>
          <cell r="FR469" t="str">
            <v>REVEGETALIZACIÓN CON ESPECIES RASTRERAS
(Incluye preparación del terreno, aplicación de enmienda orgánica, siembra o plantación de especies rastreras, riego inicial y control básico de maleza. No incluye mantenimiento posterior.)</v>
          </cell>
          <cell r="FS469" t="str">
            <v>m2</v>
          </cell>
          <cell r="FT469" t="str">
            <v>B</v>
          </cell>
          <cell r="FU469">
            <v>0.92</v>
          </cell>
        </row>
        <row r="470">
          <cell r="FQ470" t="str">
            <v>840,9</v>
          </cell>
          <cell r="FR470" t="str">
            <v>ENTIBADO (OPCIONAL) 
(Incluye suministro, corte, transporte e instalación de entibado provisional en madera para excavaciones profundas o inestables. Aplica a excavaciones de 1 m³. Compuesto por tableros, codales y anclajes. No considera desmonte ni reuti</v>
          </cell>
          <cell r="FS470" t="str">
            <v>m2</v>
          </cell>
          <cell r="FT470" t="str">
            <v>C</v>
          </cell>
          <cell r="FU470">
            <v>0.92</v>
          </cell>
        </row>
        <row r="471">
          <cell r="FQ471" t="str">
            <v>850,1</v>
          </cell>
          <cell r="FR471" t="str">
            <v>SUMINISTRO E INSTALACIÓN  BIORROLLO Ø= 18CM REVEGETADO TIPO FILTER DRENCH O SIMILAR, PARA CONTROL DE EROSIÓN Y DISMINUCIÓN DE ENERGÍA  DEL FLUJO EN ÁREAS DE  ESCORRENTÍA</v>
          </cell>
          <cell r="FS471" t="str">
            <v>m</v>
          </cell>
          <cell r="FT471" t="str">
            <v>B</v>
          </cell>
          <cell r="FU471">
            <v>0.92</v>
          </cell>
        </row>
        <row r="472">
          <cell r="FQ472" t="str">
            <v>850,10</v>
          </cell>
          <cell r="FR472" t="str">
            <v>PROTECCIÓN DE TALUDES CON MANTO DEL TIPO 2D
(Analisis para el suministro e instalacion de un manto de control de erosion temporal y una pendiente de inclinacion de talud de relacion 3:1)</v>
          </cell>
          <cell r="FS472" t="str">
            <v>m2</v>
          </cell>
          <cell r="FT472" t="str">
            <v>B</v>
          </cell>
          <cell r="FU472">
            <v>0.92</v>
          </cell>
        </row>
        <row r="473">
          <cell r="FQ473" t="str">
            <v>850,11</v>
          </cell>
          <cell r="FR473" t="str">
            <v>PROTECCIÓN VEGETAL CON BLOQUES DE CÉSPED
(Análisis aplicado para taludes con inclinación menor a los treinta grados (&lt; 30°), que incluye nivelación y compactación del terreno, colocación de capa de tierra vegetal, suministro e instalación de bloques de cé</v>
          </cell>
          <cell r="FS473" t="str">
            <v>m2</v>
          </cell>
          <cell r="FT473" t="str">
            <v>C</v>
          </cell>
          <cell r="FU473">
            <v>0.92</v>
          </cell>
        </row>
        <row r="474">
          <cell r="FQ474" t="str">
            <v>850,12</v>
          </cell>
          <cell r="FR474" t="str">
            <v>PROTECCIÓN VEGETAL CON TIERRA ORGÁNICA
(Incluye suministro, transporte y extendido de tierra orgánica cribada en taludes &lt; 30°, con siembra, riego inicial y perfilado final. Espesor estimado: 10 cm. No contiene escombros ni raíces.)</v>
          </cell>
          <cell r="FS474" t="str">
            <v>m2</v>
          </cell>
          <cell r="FT474" t="str">
            <v>C</v>
          </cell>
          <cell r="FU474">
            <v>0.92</v>
          </cell>
        </row>
        <row r="475">
          <cell r="FQ475" t="str">
            <v>850,13</v>
          </cell>
          <cell r="FR475" t="str">
            <v xml:space="preserve">PROTECCIÓN VEGETAL CON HIDROSIEMBRA CONTROLADA PARA PENDIENTES MAYORES DE 60°
(Incluye mezcla y proyección a presión de hidromulch, semillas, fertilizante, tierra orgánica y adhesivo sobre taludes con pendiente &gt; 60°, mediante hidrosiembradora. Contempla </v>
          </cell>
          <cell r="FS475" t="str">
            <v>m2</v>
          </cell>
          <cell r="FT475" t="str">
            <v>B</v>
          </cell>
          <cell r="FU475">
            <v>0.92</v>
          </cell>
        </row>
        <row r="476">
          <cell r="FQ476" t="str">
            <v>850,14</v>
          </cell>
          <cell r="FR476" t="str">
            <v>PROTECCIÓN VEGETAL CON HIDROSIEMBRA CONTROLADA PARA PENDIENTES MENORES DE 60°
(Incluye mezcla y proyección de hidromulch, semillas, fertilizante, agua y adhesivo mediante hidrosiembradora, sobre taludes con pendiente ≤ 60°. Considera protección inicial mi</v>
          </cell>
          <cell r="FS476" t="str">
            <v>m2</v>
          </cell>
          <cell r="FT476" t="str">
            <v>B</v>
          </cell>
          <cell r="FU476">
            <v>0.92</v>
          </cell>
        </row>
        <row r="477">
          <cell r="FQ477" t="str">
            <v>850,15</v>
          </cell>
          <cell r="FR477" t="str">
            <v>MANTENIMIENTO Y RIEGOS ADICIONALES PARA PROTECCIÓN VEGETAL</v>
          </cell>
          <cell r="FS477" t="str">
            <v>m2</v>
          </cell>
          <cell r="FT477" t="str">
            <v>A</v>
          </cell>
          <cell r="FU477">
            <v>1</v>
          </cell>
        </row>
        <row r="478">
          <cell r="FQ478" t="str">
            <v>850,16</v>
          </cell>
          <cell r="FR478" t="str">
            <v>ANCLAJE SUPERFICIAL TIPO GUAYA HINCADOS POR PERCUSIÓN</v>
          </cell>
          <cell r="FS478" t="str">
            <v>u</v>
          </cell>
          <cell r="FT478" t="str">
            <v>A</v>
          </cell>
          <cell r="FU478">
            <v>1</v>
          </cell>
        </row>
        <row r="479">
          <cell r="FQ479" t="str">
            <v>850,17</v>
          </cell>
          <cell r="FR479" t="str">
            <v>MANTO PARA CONTROL DE EROSIÓN
(Incluye suministro, transporte e instalación de manto geosintético tipo TRM sobre superficies expuestas, con limpieza, perfilado, solape y anclaje con ganchos metálicos. Resistencia &gt; 3.5 kN/m, vida útil &gt; 20 años. Contempla</v>
          </cell>
          <cell r="FS479" t="str">
            <v>m2</v>
          </cell>
          <cell r="FT479" t="str">
            <v>C</v>
          </cell>
          <cell r="FU479">
            <v>0.92</v>
          </cell>
        </row>
        <row r="480">
          <cell r="FQ480" t="str">
            <v>850,17</v>
          </cell>
          <cell r="FR480" t="str">
            <v>MANTO PARA CONTROL DE EROSIÓN
(Incluye suministro, transporte e instalación de manto geosintético tipo TRM sobre superficies expuestas, con limpieza, perfilado, solape y anclaje con ganchos metálicos. Resistencia &gt; 3.5 kN/m, vida útil &gt; 20 años. Contempla</v>
          </cell>
          <cell r="FS480" t="str">
            <v>m2</v>
          </cell>
          <cell r="FT480" t="str">
            <v>C</v>
          </cell>
          <cell r="FU480">
            <v>0.92</v>
          </cell>
        </row>
        <row r="481">
          <cell r="FQ481" t="str">
            <v>850,18</v>
          </cell>
          <cell r="FR481" t="str">
            <v>GEOTEXTIL NO TEJIDO
(Incluye suministro e instalación de geotextil no tejido de 470 N para control de erosión. Contempla preparación del terreno, solape ≥ 30 cm, costura o anclaje superficial. No incluye filtros ni relleno superior.)</v>
          </cell>
          <cell r="FS481" t="str">
            <v>m2</v>
          </cell>
          <cell r="FT481" t="str">
            <v>C</v>
          </cell>
          <cell r="FU481">
            <v>0.92</v>
          </cell>
        </row>
        <row r="482">
          <cell r="FQ482" t="str">
            <v>850,19</v>
          </cell>
          <cell r="FR482" t="str">
            <v>MALLA METÁLICA
(Analisis aplicado para control de erosion, contempla el suministro de malla metálica de acero de alta resistencia, galvanizada. La malla debe adaptarse al terreno, generando un sistema pasivo de sostenimiento para control superficial)</v>
          </cell>
          <cell r="FS482" t="str">
            <v>m2</v>
          </cell>
          <cell r="FT482" t="str">
            <v>C</v>
          </cell>
          <cell r="FU482">
            <v>0.92</v>
          </cell>
        </row>
        <row r="483">
          <cell r="FQ483" t="str">
            <v>850,2</v>
          </cell>
          <cell r="FR483" t="str">
            <v>SUMINISTRO E INSTALACIÓN DE  BIOBARRERAS DE AMORTIGUAMIENTO FILTER  DRENCH O SIMILAR CON FINES  DE CONTROL DE EROSIÓN,  SEDIMENTACIÓN, FILTRADO DEL  FLUJO DE ESCORRENTÍA Y REMEDIACIÓN</v>
          </cell>
          <cell r="FS483" t="str">
            <v>m</v>
          </cell>
          <cell r="FT483" t="str">
            <v>B</v>
          </cell>
          <cell r="FU483">
            <v>0.92</v>
          </cell>
        </row>
        <row r="484">
          <cell r="FQ484" t="str">
            <v>850,3</v>
          </cell>
          <cell r="FR484" t="str">
            <v>SISTEMA PARA PROTECCIÓN, REVEGETAR, CONTROL DE EROSIÓN Y ESTABILIZACIÓN SUPERFICIAL DE TALUDES Y LADERAS CON GEOBIOMALLA</v>
          </cell>
          <cell r="FS484" t="str">
            <v>m2</v>
          </cell>
          <cell r="FT484" t="str">
            <v>B</v>
          </cell>
          <cell r="FU484">
            <v>0.92</v>
          </cell>
        </row>
        <row r="485">
          <cell r="FQ485" t="str">
            <v>850,4</v>
          </cell>
          <cell r="FR485" t="str">
            <v>SUMINISTRO E INSTALACIÓN SISTEMA DE GEOBIOESTABILIZACIÓN COMBINADO PARA CONTROL DE EROSIÓN, REVEGETALIZAR Y ESTABILIZACIÓN DE TALUDES. INCLUYE GEOBIOMALLA O SIMILAR Y GEOMALLA BIAXIAL 50KN/M, ANCLADA Y ARRIOSTRADA</v>
          </cell>
          <cell r="FS485" t="str">
            <v>m2</v>
          </cell>
          <cell r="FT485" t="str">
            <v>B</v>
          </cell>
          <cell r="FU485">
            <v>0.92</v>
          </cell>
        </row>
        <row r="486">
          <cell r="FQ486" t="str">
            <v>850,5</v>
          </cell>
          <cell r="FR486" t="str">
            <v>PROTECCIÓN DE TALUDES CON MANTO DEL TIPO 1A
(Analisis para el suministro e instalacion de manto de control de erosion temporal y una pendiente de inclinacion de talud de relacion 3:1)</v>
          </cell>
          <cell r="FS486" t="str">
            <v>m2</v>
          </cell>
          <cell r="FT486" t="str">
            <v>B</v>
          </cell>
          <cell r="FU486">
            <v>0.92</v>
          </cell>
        </row>
        <row r="487">
          <cell r="FQ487" t="str">
            <v>850,6</v>
          </cell>
          <cell r="FR487" t="str">
            <v>PROTECCIÓN DE TALUDES CON MANTO DEL TIPO 1B
((Analisis para el suministro e instalacion de manto de control de erosion temporal y una pendiente de inclinacion de talud de relacion 3:1)</v>
          </cell>
          <cell r="FS487" t="str">
            <v>m2</v>
          </cell>
          <cell r="FT487" t="str">
            <v>B</v>
          </cell>
          <cell r="FU487">
            <v>0.92</v>
          </cell>
        </row>
        <row r="488">
          <cell r="FQ488" t="str">
            <v>850,7</v>
          </cell>
          <cell r="FR488" t="str">
            <v>PROTECCIÓN DE TALUDES CON MANTO DEL TIPO 2A
((Analisis para el suministro e instalacion de un manto de control de erosion temporal y una pendiente de inclinacion de talud de relacion 3:1)</v>
          </cell>
          <cell r="FS488" t="str">
            <v>m2</v>
          </cell>
          <cell r="FT488" t="str">
            <v>B</v>
          </cell>
          <cell r="FU488">
            <v>0.92</v>
          </cell>
        </row>
        <row r="489">
          <cell r="FQ489" t="str">
            <v>850,8</v>
          </cell>
          <cell r="FR489" t="str">
            <v>PROTECCIÓN DE TALUDES CON MANTO DEL TIPO 2B
(Analisis para el suministro e instalacion de un manto de control de erosion temporal y una pendiente de inclinacion de talud de relacion 3:1)</v>
          </cell>
          <cell r="FS489" t="str">
            <v>m2</v>
          </cell>
          <cell r="FT489" t="str">
            <v>B</v>
          </cell>
          <cell r="FU489">
            <v>0.92</v>
          </cell>
        </row>
        <row r="490">
          <cell r="FQ490" t="str">
            <v>850,9</v>
          </cell>
          <cell r="FR490" t="str">
            <v>PROTECCIÓN DE TALUDES CON MANTO DEL TIPO 2C
(Analisis para el suministro e instalacion de un manto de control de erosion temporal y una pendiente de inclinacion de talud de relacion 3:1)</v>
          </cell>
          <cell r="FS490" t="str">
            <v>m2</v>
          </cell>
          <cell r="FT490" t="str">
            <v>B</v>
          </cell>
          <cell r="FU490">
            <v>0.92</v>
          </cell>
        </row>
        <row r="491">
          <cell r="FQ491" t="str">
            <v>900,1,1</v>
          </cell>
          <cell r="FR491" t="str">
            <v>TRANSPORTE DE MATERIALES PROVENIENTES DE LA EXCAVACION DE LA EXPLANACION, CANALES Y PRESTAMOS, ENTRE CIEN METROS (100 m) Y MIL METROS (1000 m) DE DISTANCIA
(Análisis aplicado, utilizando volqueta de 6 m³ de capacidad útil, en condiciones normales de acarr</v>
          </cell>
          <cell r="FS491" t="str">
            <v>m3 - E</v>
          </cell>
          <cell r="FT491" t="str">
            <v>A</v>
          </cell>
          <cell r="FU491">
            <v>1</v>
          </cell>
        </row>
        <row r="492">
          <cell r="FQ492" t="str">
            <v>900,1,2</v>
          </cell>
          <cell r="FR492" t="str">
            <v>TRANSPORTE DE MATERIALES PROVENIENTES DE LA EXCAVACION DE LA EXPLANACION, CANALES Y PRESTAMOS, ENTRE CIEN METROS (100 m) Y MIL METROS (1000 m) DE DISTANCIA
(Analisis aplicado, utilizando volqueta de 14 m³ de capacidad útil, en condiciones normales de acar</v>
          </cell>
          <cell r="FS492" t="str">
            <v>m3 - E</v>
          </cell>
          <cell r="FT492" t="str">
            <v>D</v>
          </cell>
          <cell r="FU492">
            <v>1</v>
          </cell>
        </row>
        <row r="493">
          <cell r="FQ493" t="str">
            <v>900,2,1</v>
          </cell>
          <cell r="FR493" t="str">
            <v>TRANSPORTE DE MATERIALES PROVENIENTES DE LA EXCAVACIÓN DE LA EXPLANACIÓN, CANALES Y PRÉSTAMOS PARA DISTANCIAS MAYORES DE MIL METROS (1.000 m) MEDIDOS A PARTIR DE CIEN METROS (100 m)
(Análisis aplicado, utilizando volqueta de 6 m³ de capacidad útil, en con</v>
          </cell>
          <cell r="FS493" t="str">
            <v>m3 - Km</v>
          </cell>
          <cell r="FT493" t="str">
            <v>D</v>
          </cell>
          <cell r="FU493">
            <v>1</v>
          </cell>
        </row>
        <row r="494">
          <cell r="FQ494" t="str">
            <v>900,2,2</v>
          </cell>
          <cell r="FR494" t="str">
            <v>TRANSPORTE DE MATERIALES PROVENIENTES DE LA EXCAVACIÓN DE LA EXPLANACIÓN, CANALES Y PRÉSTAMOS PARA DISTANCIAS MAYORES DE MIL METROS (1.000 m) MEDIDOS A PARTIR DE CIEN METROS (100 m)
(Análisis aplicado  utilizando volqueta de 14 m³ de capacidad útil, en co</v>
          </cell>
          <cell r="FS494" t="str">
            <v>m3 - km</v>
          </cell>
          <cell r="FT494" t="str">
            <v>D</v>
          </cell>
          <cell r="FU494">
            <v>1</v>
          </cell>
        </row>
        <row r="495">
          <cell r="FQ495" t="str">
            <v>900,3,1</v>
          </cell>
          <cell r="FR495" t="str">
            <v>TRANSPORTE DE MATERIALES PROVENIENTES DE DERRUMBES, MEDIDO A PARTIR DE CIEN METROS (100 m)
(Análisis aplicado utilizando volqueta de 6 m³ de capacidad útil, en condiciones normales de acarreo)</v>
          </cell>
          <cell r="FS495" t="str">
            <v>m3 - Km</v>
          </cell>
          <cell r="FT495" t="str">
            <v>D</v>
          </cell>
          <cell r="FU495">
            <v>1</v>
          </cell>
        </row>
        <row r="496">
          <cell r="FQ496" t="str">
            <v>900,3,2</v>
          </cell>
          <cell r="FR496" t="str">
            <v>TRANSPORTE DE MATERIALES PROVENIENTES DE DERRUMBES, MEDIDO A PARTIR DE CIEN METROS (100 m)
(Análisis aplicado utilizando volqueta de 6 m³ de capacidad útil, en condiciones normales de acarreo)</v>
          </cell>
          <cell r="FS496" t="str">
            <v>m3 - km</v>
          </cell>
          <cell r="FT496" t="str">
            <v>D</v>
          </cell>
          <cell r="FU496">
            <v>1</v>
          </cell>
        </row>
        <row r="499">
          <cell r="FQ499"/>
          <cell r="FR499"/>
          <cell r="FS499"/>
          <cell r="FT499"/>
          <cell r="FU499"/>
        </row>
      </sheetData>
      <sheetData sheetId="4"/>
      <sheetData sheetId="5">
        <row r="5">
          <cell r="B5" t="str">
            <v>200,1,1</v>
          </cell>
          <cell r="C5" t="str">
            <v>DESMONTE Y LIMPIEZA EN BOSQUE
(Analisis aplicado como actividad de aprovechamiento forestal donde la vegetación se presenta en forma de bosque continuo e incluye el corte y procesamiento de árboles, así como el desraice y remoción de tocones en áreas bosc</v>
          </cell>
          <cell r="D5" t="str">
            <v>ha</v>
          </cell>
        </row>
        <row r="6">
          <cell r="B6" t="str">
            <v>200,1,2</v>
          </cell>
          <cell r="C6" t="str">
            <v>DESMONTE Y LIMPIEZA EN BOSQUE
(Analisis aplicado como actividad de aprovechamiento forestal donde la vegetación se presenta en forma de bosque continuo e incluye el corte y procesamiento de árboles, así como el desraice y remoción de tocones en áreas bosc</v>
          </cell>
          <cell r="D6" t="str">
            <v>m2</v>
          </cell>
        </row>
        <row r="7">
          <cell r="B7" t="str">
            <v>200,2,1</v>
          </cell>
          <cell r="C7" t="str">
            <v>DESMONTE Y LIMPIEZA EN ZONAS NO BOSCOSAS
(Analisis aplicado para actividad de aprovechamiento forestal donde la vegetación se presenta en forma de árboles aislados o grupos de árboles dentro de
superficies que no presenten características de bosque contin</v>
          </cell>
          <cell r="D7" t="str">
            <v>ha</v>
          </cell>
        </row>
        <row r="8">
          <cell r="B8" t="str">
            <v>200,2,2</v>
          </cell>
          <cell r="C8" t="str">
            <v>DESMONTE Y LIMPIEZA EN ZONA NO BOSCOSA
(Analisis aplicado para actividad de aprovechamiento forestal donde la vegetación se presenta en forma de árboles aislados o grupos de árboles dentro de
superficies que no presenten características de bosque continuo</v>
          </cell>
          <cell r="D8" t="str">
            <v>m2</v>
          </cell>
        </row>
        <row r="9">
          <cell r="B9" t="str">
            <v>201,10</v>
          </cell>
          <cell r="C9" t="str">
            <v>DEMOLICIÓN DE BORDILLOS DE CONCRETO
(Analisis aplicado para la demolición mecánica y retiro de bordillos de concreto hidráulico  fundido en sitio de dimensiones típicas consideradas de 15 cm de ancho × 25 cm de alto × 1.00 m de largo, incluye el retiro de</v>
          </cell>
          <cell r="D9" t="str">
            <v>m</v>
          </cell>
        </row>
        <row r="10">
          <cell r="B10" t="str">
            <v>201,11</v>
          </cell>
          <cell r="C10" t="str">
            <v>DESMONTAJE Y TRASLADO DE ESTRUCTURAS METÁLICAS
(Analisis aplicado para un puente vehicular de 15 m de luz)</v>
          </cell>
          <cell r="D10" t="str">
            <v>kg</v>
          </cell>
        </row>
        <row r="11">
          <cell r="B11" t="str">
            <v>201,12</v>
          </cell>
          <cell r="C11" t="str">
            <v>REMOCIÓN DE ESPECIES VEGETALES 
(Análisis aplicado a árboles de 5 a 10 metros de altura)</v>
          </cell>
          <cell r="D11" t="str">
            <v>u</v>
          </cell>
        </row>
        <row r="12">
          <cell r="B12" t="str">
            <v>201,13,1</v>
          </cell>
          <cell r="C12" t="str">
            <v>REMOCIÓN DE OBSTACULOS 
(Análisis aplicado para una señal vertical tipo reglamentaria de tamaño 1,20 X 1,20)</v>
          </cell>
          <cell r="D12" t="str">
            <v>u</v>
          </cell>
        </row>
        <row r="13">
          <cell r="B13" t="str">
            <v>201,14</v>
          </cell>
          <cell r="C13" t="str">
            <v xml:space="preserve">REMOCIÓN DE DUCTOS DE SERVICIOS EXISTENTES
(Analisis aplicado para la excavación, remoción y disposición de ductos existentes de servicios públicos o privados, tales como electricidad, telecomunicaciones o fibra óptica, construidos en PVC, concreto PVC u </v>
          </cell>
          <cell r="D13" t="str">
            <v>m</v>
          </cell>
        </row>
        <row r="14">
          <cell r="B14" t="str">
            <v>201,15</v>
          </cell>
          <cell r="C14" t="str">
            <v>REMOCIÓN DE ALCANTARILLAS
(Analisis aplicado para la remoción de alcantarillas de concreto armado, ya sea tipo cajón (box culvert) o de secciones circulares prefabricadas, alcantarilla de concreto (prefabricada o fundida in situ), diámetro o sección ≤ 1.0</v>
          </cell>
          <cell r="D14" t="str">
            <v>m</v>
          </cell>
        </row>
        <row r="15">
          <cell r="B15" t="str">
            <v>201,16</v>
          </cell>
          <cell r="C15" t="str">
            <v>REMOCIÓN DE CERCAS DE ALAMBRE
(Analisis aplicado para la remoción manual completa de cercas de alambre, considerado cerca con postes de madera,con alambre de púas o tejido simple
y Altura típica de 1.2 a 1.5 m)</v>
          </cell>
          <cell r="D15" t="str">
            <v>m</v>
          </cell>
        </row>
        <row r="16">
          <cell r="B16" t="str">
            <v>201,17</v>
          </cell>
          <cell r="C16" t="str">
            <v>TRASLADO DE POSTES
(Análisis aplicado para el traslado de postes de alumbrado público de 12 metros que implica el desmontaje, carga, transporte y descarga en un nuevo sitio de acopio temporal o definitivo, sin considerar su reinstalación ni conexión eléct</v>
          </cell>
          <cell r="D16" t="str">
            <v xml:space="preserve">u </v>
          </cell>
        </row>
        <row r="17">
          <cell r="B17" t="str">
            <v>201,18</v>
          </cell>
          <cell r="C17" t="str">
            <v>TRASLADO DE TORRES
(Análisis aplicado para el desmontaje, embalaje, transporte y descarga de una torre de celosía metálica estándar de 40 metros de altura, con base de 1.40 m. No se incluye la reinstalación ni la cimentación en el nuevo sitio)</v>
          </cell>
          <cell r="D17" t="str">
            <v xml:space="preserve">u </v>
          </cell>
        </row>
        <row r="18">
          <cell r="B18" t="str">
            <v>201,19</v>
          </cell>
          <cell r="C18" t="str">
            <v>REMOCIÓN DE RIELES
(Analisis aplicado para la remoción total de rieles metálicos de vías férreas, considerando un tipo de riel de acero, fijado sobre durmientes de madera, incluye Corte y,Retiro de durmientes de madera, cargue de material y Transporte has</v>
          </cell>
          <cell r="D18" t="str">
            <v>m</v>
          </cell>
        </row>
        <row r="19">
          <cell r="B19" t="str">
            <v>201,20</v>
          </cell>
          <cell r="C19" t="str">
            <v>REMOCIÓN DE DEFENSAS METÁLICAS
(Analisis aplicado para la remoción de defensas metálicas tipo W o similares, instaladas en bordes de vías, anclados al suelo que incluye Corte o desatornillado de los tramos de lámina galvanizada, Desmonte y extracción de p</v>
          </cell>
          <cell r="D19" t="str">
            <v>m</v>
          </cell>
        </row>
        <row r="20">
          <cell r="B20" t="str">
            <v>201,21</v>
          </cell>
          <cell r="C20" t="str">
            <v>REMOCIÓN DE BARRERAS DE SEGURIDAD
(Analisis aplicado para la remoción y retiro de barreras de seguridad instaladas como elementos de contención, considerando una Barrera tipo New Jersey de concreto prefabricado (altura ≈ 0.8 m – 1.0 m) que incluye retiro,</v>
          </cell>
          <cell r="D20" t="str">
            <v>m</v>
          </cell>
        </row>
        <row r="21">
          <cell r="B21" t="str">
            <v>201,7</v>
          </cell>
          <cell r="C21" t="str">
            <v>DEMOLICIÓN DE ESTRUCTURAS
(Analisis aplicado para la demolición controlada y mecanizada de estructuras en concreto reforzado y cualquier componente de concreto fundido en sitio o prefabricado. Se utiliza para esta operación maquinaria pesada y herramienta</v>
          </cell>
          <cell r="D21" t="str">
            <v>m3</v>
          </cell>
        </row>
        <row r="22">
          <cell r="B22" t="str">
            <v>201,8,1</v>
          </cell>
          <cell r="C22" t="str">
            <v>DEMOLICIÓN DE PAVIMENTOS RIGIDOS 
(Análisis aplicado para una demolición total de la capa de rodadura con espesor de 15 cm)</v>
          </cell>
          <cell r="D22" t="str">
            <v>m2</v>
          </cell>
        </row>
        <row r="23">
          <cell r="B23" t="str">
            <v>201,9</v>
          </cell>
          <cell r="C23" t="str">
            <v>DEMOLICIÓN DE PISOS Y ANDENES DE CONCRETO
(Analisis aplicado para la demolición mecánica controlada de un andén vehicular, construido en concreto reforzado con espesor entre 15 - 20 cm, incluyendo el retiro de la losa, recolección de escombros y su transp</v>
          </cell>
          <cell r="D23" t="str">
            <v>m2</v>
          </cell>
        </row>
        <row r="24">
          <cell r="B24" t="str">
            <v>203,1</v>
          </cell>
          <cell r="C24" t="str">
            <v>TRANSPLANTE DE ARBOLES TIPO I TRASLADO CORTO
(Analisis aplicado para el trasplante en sitio o reubicación inmediata dentro del mismo predio o área de obra ≤ 15 m para un Árbol adulto (&gt; 20 m altura, Diam. &gt; 10 m), inckuye Extracción del cepellón, Izaje, e</v>
          </cell>
          <cell r="D24" t="str">
            <v>u</v>
          </cell>
        </row>
        <row r="25">
          <cell r="B25" t="str">
            <v>203,10</v>
          </cell>
          <cell r="C25" t="str">
            <v>TRANSPLANTE DE ARBOLES TIPO IV TRASLADO CORTO
(Analisis aplicado para el trasplante en sitio o reubicación inmediata dentro del mismo predio o área de obra  ≤ 15 m para un Árbol (Altura &lt;5m, Diam. &lt; 2m), Extracción del cepellón, Izaje, excavacion manual (</v>
          </cell>
          <cell r="D25" t="str">
            <v>u</v>
          </cell>
        </row>
        <row r="26">
          <cell r="B26" t="str">
            <v>203,11</v>
          </cell>
          <cell r="C26" t="str">
            <v>TRANSPLANTE DE ARBOLES TIPO IV TRASLADO LARGO
(Analisis aplicado para el trasplante en sitio o reubicación inmediata dentro del mismo predio o área de obra entre 15,1m a 100,0m para un Árbol (Altura &lt;5m, Diam. &lt; 2m), Extracción del cepellón, preservando r</v>
          </cell>
          <cell r="D26" t="str">
            <v>u</v>
          </cell>
        </row>
        <row r="27">
          <cell r="B27" t="str">
            <v>203,12</v>
          </cell>
          <cell r="C27" t="str">
            <v>TRANSPLANTE DE ARBOLES TIPO IV TRASLADO ESPECIAL
(Analisis aplicado para el trasplante con logística de transporte interno controlado, usando grúa dentro del predio o hacia otro lote cercano &gt; 100,0m, para un Árbol (Altura &lt;5m, Diam. &lt; 2m), Extracción del</v>
          </cell>
          <cell r="D27" t="str">
            <v>u</v>
          </cell>
        </row>
        <row r="28">
          <cell r="B28" t="str">
            <v>203,2</v>
          </cell>
          <cell r="C28" t="str">
            <v>TRANSPLANTE DE ARBOLES TIPO I TRASLADO LARGO
(Analisis aplicado para el trasplante en sitio o reubicación inmediata dentro del mismo predio o área de obraentre 15,1m a 100,0m para un Árbol adulto (&gt; 20 m altura, Diam. &gt; 10 m), Extracción del cepellón, Iza</v>
          </cell>
          <cell r="D28" t="str">
            <v>u</v>
          </cell>
        </row>
        <row r="29">
          <cell r="B29" t="str">
            <v>203,3</v>
          </cell>
          <cell r="C29" t="str">
            <v>TRANSPLANTE DE ARBOLES TIPO I TRASLADO ESPECIAL
(Analisis aplicado para el trasplante con logística de transporte interno controlado, usando grúa dentro del predio o hacia otro lote cercano &gt; 100,0m, para un Árbol adulto (&gt; 20 m altura, Diam. &gt; 10 m), Ext</v>
          </cell>
          <cell r="D29" t="str">
            <v>u</v>
          </cell>
        </row>
        <row r="30">
          <cell r="B30" t="str">
            <v>203,4</v>
          </cell>
          <cell r="C30" t="str">
            <v>TRANSPLANTE DE ARBOLES TIPO II TRASLADO CORTO
(Analisis aplicado para el trasplante en sitio o reubicación inmediata dentro del mismo predio o área de obra ≤ 15 m para un Árbol adulto (Altura: entre 10,1m - 20,0 m, Diam. 5,1m -10,0 m), Extracción del cepe</v>
          </cell>
          <cell r="D30" t="str">
            <v>u</v>
          </cell>
        </row>
        <row r="31">
          <cell r="B31" t="str">
            <v>203,5</v>
          </cell>
          <cell r="C31" t="str">
            <v>TRANSPLANTE DE ARBOLES TIPO II. TRASLADO LARGO
(Analisis aplicado para el trasplante en sitio o reubicación inmediata dentro del mismo predio o área de obra entre 15,1m a 100,0m para un Árbol adulto (Altura: entre 10,1m - 20,0 m, Diam. 5,1m -10,0 m), Extr</v>
          </cell>
          <cell r="D31" t="str">
            <v>u</v>
          </cell>
        </row>
        <row r="32">
          <cell r="B32" t="str">
            <v>203,6</v>
          </cell>
          <cell r="C32" t="str">
            <v xml:space="preserve">TRANSPLANTE DE ARBOLES TIPO II TRASLADO ESPECIAL
(Analisis aplicado para el trasplante con logística de transporte interno controlado, usando grúa dentro del predio o hacia otro lote cercano, para un Árbol adulto (Altura: entre 10,1m - 20,0 m, Diam. 5,1m </v>
          </cell>
          <cell r="D32" t="str">
            <v>u</v>
          </cell>
        </row>
        <row r="33">
          <cell r="B33" t="str">
            <v>203,7</v>
          </cell>
          <cell r="C33" t="str">
            <v>TRANSPLANTE DE ARBOLES TIPO III TRASLADO CORTO
(Analisis aplicado para el trasplante en sitio o reubicación inmediata dentro del mismo predio o área de obra ≤ 15 m para un Árbol adulto (Altura 5m a 10,0m, Diam. 2m a 5m), Extracción del cepellón, Izaje, ex</v>
          </cell>
          <cell r="D33" t="str">
            <v>u</v>
          </cell>
        </row>
        <row r="34">
          <cell r="B34" t="str">
            <v>203,8</v>
          </cell>
          <cell r="C34" t="str">
            <v>TRANSPLANTE DE ARBOLE TIPO III TRASLADO LARGO
(Analisis aplicado para el trasplante en sitio o reubicación inmediata dentro del mismo predio o área de obra entre 15,1m a 100,0m para un Árbol adulto (Altura 5m a 10,0m, Diam. 2m a 5m), Extracción del cepell</v>
          </cell>
          <cell r="D34" t="str">
            <v>u</v>
          </cell>
        </row>
        <row r="35">
          <cell r="B35" t="str">
            <v>203,9</v>
          </cell>
          <cell r="C35" t="str">
            <v xml:space="preserve">TRANSPLANTE  DE ARBOLES TIPO III TRASLADO ESPECIAL
(Analisis aplicado para el trasplante con logística de transporte interno controlado, usando grúa dentro del predio o hacia otro lote cercano &gt; 100,0m, para un Árbol adulto (Altura 5m a 10,0m, Diam. 2m a </v>
          </cell>
          <cell r="D35" t="str">
            <v>u</v>
          </cell>
        </row>
        <row r="36">
          <cell r="B36" t="str">
            <v>210,1,1</v>
          </cell>
          <cell r="C36" t="str">
            <v>EXCAVACIÓN SIN CLASIFICAR DE LA EXPLANACIÓN Y CANALES
(Analisis aplicado para la excavación mecánica de material sin clasificar, Incluye la disposicion final.)</v>
          </cell>
          <cell r="D36" t="str">
            <v>m3</v>
          </cell>
        </row>
        <row r="37">
          <cell r="B37" t="str">
            <v>210,1,2</v>
          </cell>
          <cell r="C37" t="str">
            <v>EXCAVACION SIN CLASIFICAR DE PRESTAMOS 
(Analisis aplicado para la excavación mecánica de materiales provenientes de zonas de préstamo autorizadas, sin diferenciación de tipo de suelo )</v>
          </cell>
          <cell r="D37" t="str">
            <v>m3</v>
          </cell>
        </row>
        <row r="38">
          <cell r="B38" t="str">
            <v>210,1,3</v>
          </cell>
          <cell r="C38" t="str">
            <v>MATERIAL PARA EL RELLENO DE GRIETAS Y OQUEDADES
(Análisis aplicado para excavaciones en material sin clasificar en elementos estructurales tipo cuneta revestida o dado de cimentación)</v>
          </cell>
          <cell r="D38" t="str">
            <v>m</v>
          </cell>
        </row>
        <row r="39">
          <cell r="B39" t="str">
            <v>210,2,1</v>
          </cell>
          <cell r="C39" t="str">
            <v>EXCAVACIÓN EN ROCA DE LA EXPLANACIÓN Y CANALES 
(Análisis aplicado para método de voladura controlada, seguida por el retiro mecánico del material fracturado)</v>
          </cell>
          <cell r="D39" t="str">
            <v>m3</v>
          </cell>
        </row>
        <row r="40">
          <cell r="B40" t="str">
            <v>210,2,2</v>
          </cell>
          <cell r="C40" t="str">
            <v>EXCAVACIÓN EN MATERIAL COMÚN DE LA EXPLANACIÓN Y CANALES 
(Análisis aplicado para método mecánico)</v>
          </cell>
          <cell r="D40" t="str">
            <v>m3</v>
          </cell>
        </row>
        <row r="41">
          <cell r="B41" t="str">
            <v>210,2,3</v>
          </cell>
          <cell r="C41" t="str">
            <v>EXCAVACIÓN EN ROCA DE PRÉSTAMOS 
(Análisis aplicado para método de voladura controlada, seguida por el retiro mecánico del material fracturado)</v>
          </cell>
          <cell r="D41" t="str">
            <v>m3</v>
          </cell>
        </row>
        <row r="42">
          <cell r="B42" t="str">
            <v>210,2,4</v>
          </cell>
          <cell r="C42" t="str">
            <v>EXCAVACIÓN EN MATERIAL COMÚN DE PRÉSTAMOS
(Analisis aplicado para la excavación en banco de préstamo autorizado, con extracción mecánica de material considerando la no presencia de roca ni necesidad de clasificar el material.)</v>
          </cell>
          <cell r="D42" t="str">
            <v>m3</v>
          </cell>
        </row>
        <row r="43">
          <cell r="B43" t="str">
            <v>210,2,5</v>
          </cell>
          <cell r="C43" t="str">
            <v>MATERIAL PARA EL RELLENO DE GRIETAS Y OQUEDADES 
(Análisis aplicado para excavaciones en material clasificado en elementos estructurales tipo cuneta revestida o dado de cimentación)</v>
          </cell>
          <cell r="D43" t="str">
            <v>m</v>
          </cell>
        </row>
        <row r="44">
          <cell r="B44" t="str">
            <v>211,1</v>
          </cell>
          <cell r="C44" t="str">
            <v>REMOCIÓN DE DERRUMBES
(Análisis aplicado para material rocoso suelto, con equipo mecánico, carga a camión y transporte a botadero o sitio de disposición)</v>
          </cell>
          <cell r="D44" t="str">
            <v>m3</v>
          </cell>
        </row>
        <row r="45">
          <cell r="B45" t="str">
            <v>220,1</v>
          </cell>
          <cell r="C45" t="str">
            <v>TERRAPLENES
(Análisis aplicado para la construcción de terraplén, con compactación promedio superior al 90% para cimientos, espaldones y núcleos, y al 95% para la corona, según ensayo INV E-142 con 90% de confianza.)</v>
          </cell>
          <cell r="D45" t="str">
            <v>m3</v>
          </cell>
        </row>
        <row r="46">
          <cell r="B46" t="str">
            <v>221,1</v>
          </cell>
          <cell r="C46" t="str">
            <v>PEDRAPLÉN COMPACTO
(Análisis aplicado para construcción de pedraplén)</v>
          </cell>
          <cell r="D46" t="str">
            <v>m3</v>
          </cell>
        </row>
        <row r="47">
          <cell r="B47" t="str">
            <v>221,2</v>
          </cell>
          <cell r="C47" t="str">
            <v>PEDRAPLÉN SUELTO
(Análisis aplicado para construcción de pedraplen con material granular extendido sin compactación)</v>
          </cell>
          <cell r="D47" t="str">
            <v>m3</v>
          </cell>
        </row>
        <row r="48">
          <cell r="B48" t="str">
            <v>223,1</v>
          </cell>
          <cell r="C48" t="str">
            <v>GEOTEXTIL DE REFUERZO TIPO ____ PARA TERRAPLENES REFORZADOS CON GEOSINTÉTICOS.  
(Análisis aplicado para el suministro,  despliegue, solape y anclaje de geotextil de refuerzo de polipropileno tejido con resistencia Grab mínima de 1400 N)</v>
          </cell>
          <cell r="D48" t="str">
            <v>m2</v>
          </cell>
        </row>
        <row r="49">
          <cell r="B49" t="str">
            <v>223,2</v>
          </cell>
          <cell r="C49" t="str">
            <v>GEOMALLA DE REFUERZO TIPO ____ PARA TERRAPLENES REFORZADOS CON GEOSINTÉTICOS.
(Análisis aplicado para suministro, despliegue, solape y anclaje de geomalla uniaxial de poliéster con resistencia última a la tensión de 115 kN/m)</v>
          </cell>
          <cell r="D49" t="str">
            <v>m2</v>
          </cell>
        </row>
        <row r="50">
          <cell r="B50" t="str">
            <v>223,3,1</v>
          </cell>
          <cell r="C50" t="str">
            <v>RELLENO TIPO _____  PARA TERRAPLENES REFORZADOS CON GEOSINTÉTICOS 
(Análisis aplicado para el Suministro, transporte, extendido en capas de relleno tipo “recebo”, para capa de intercalación o nivelación previa en terraplén reforzado con geosintéticos)</v>
          </cell>
          <cell r="D50" t="str">
            <v>m3</v>
          </cell>
        </row>
        <row r="51">
          <cell r="B51" t="str">
            <v>223,3,2,1</v>
          </cell>
          <cell r="C51" t="str">
            <v>RELLENO TIPO _____  PARA TERRAPLENES REFORZADOS CON GEOSINTÉTICOS 
(Analisis aplicado para el Suministro, transporte, extendido en capas de relleno tipo SBG 50 clase C, para capa de intercalación o nivelación previa en terraplén reforzado con geosintético</v>
          </cell>
          <cell r="D51" t="str">
            <v>m3</v>
          </cell>
        </row>
        <row r="52">
          <cell r="B52" t="str">
            <v>223,3,2,2</v>
          </cell>
          <cell r="C52" t="str">
            <v>RELLENO TIPO _____  PARA TERRAPLENES REFORZADOS CON GEOSINTÉTICOS.
(Análisis aplicado para el suministro, transporte, extendido en capas de relleno tipo SBG 38 clase C, para capa de intercalación o nivelación previa en terraplén reforzado con geosintético</v>
          </cell>
          <cell r="D52" t="str">
            <v>m3</v>
          </cell>
        </row>
        <row r="53">
          <cell r="B53" t="str">
            <v>223,3,2,3</v>
          </cell>
          <cell r="C53" t="str">
            <v>RELLENO TIPO _____  PARA TERRAPLENES REFORZADOS CON GEOSINTÉTICOS.
(Análisis aplicado para el suministro, transporte, extendido en capas de relleno tipo SBG 20 clase C, para capa de intercalación o nivelación previa en terraplén reforzado con geosintético</v>
          </cell>
          <cell r="D53" t="str">
            <v>m3</v>
          </cell>
        </row>
        <row r="54">
          <cell r="B54" t="str">
            <v>223,3,3</v>
          </cell>
          <cell r="C54" t="str">
            <v>RELLENO TIPO _______ PARA TERRAPLENES REFORZADOS CON GEOSINTÉTICOS 
(Análisis aplicado para el suministro, transporte, extendido en capas de relleno tipo BG 25 clase C para capa de intercalación o nivelación previa en terraplén reforzado con geosintéticos</v>
          </cell>
          <cell r="D54" t="str">
            <v>m3</v>
          </cell>
        </row>
        <row r="55">
          <cell r="B55" t="str">
            <v>230,1</v>
          </cell>
          <cell r="C55" t="str">
            <v>MEJORAMIENTO DE LA SUBRASANTE CON ADICION DE MATERIALES
(Análisis aplicado para Mejoramiento de la subrasante por medio de escarificado, mezcla con material de adición tipo SBG-50 Clase C (NT1) en proporción con un reemplazo del 50% del material de aporte</v>
          </cell>
          <cell r="D55" t="str">
            <v>m2</v>
          </cell>
        </row>
        <row r="56">
          <cell r="B56" t="str">
            <v>231,1,1</v>
          </cell>
          <cell r="C56" t="str">
            <v>GEOTEXTIL TEJIDO PARA SEPARACIÓN DE SUELOS DE SUBRASANTE Y CAPAS GRANULARES
(Analisis aplicado para el suministro e instalación de geotextil tejido, con resistencia a la tracción Grab mínima de 1100 N, para funciones de separación entre la subrasante natu</v>
          </cell>
          <cell r="D56" t="str">
            <v>m2</v>
          </cell>
        </row>
        <row r="57">
          <cell r="B57" t="str">
            <v>231,1,2</v>
          </cell>
          <cell r="C57" t="str">
            <v>GEOTEXTIL NO TEJIDO PARA SEPARACIÓN DE SUELOS DE SUBRASANTE Y CAPAS GRANULARES
(Analisis aplicado para el suministro e instalación de geotextil no tejido, con resistencia a la tracción Grab mínima de 700 N, para funciones de separación entre la subrasante</v>
          </cell>
          <cell r="D57" t="str">
            <v>m2</v>
          </cell>
        </row>
        <row r="58">
          <cell r="B58" t="str">
            <v>232,1</v>
          </cell>
          <cell r="C58" t="str">
            <v>GEOTEXTIL PARA ESTABILIZACIÓN DE LA SUBRASANTE
(Analisis aplicado para el suministro e instalación de geotextil tejido con resistencia mínima a la tensión tipo Grab de 1100 N, para fines de estabilización de subrasante en estructuras viales o plataformas.</v>
          </cell>
          <cell r="D58" t="str">
            <v>m2</v>
          </cell>
        </row>
        <row r="59">
          <cell r="B59" t="str">
            <v>233,1</v>
          </cell>
          <cell r="C59" t="str">
            <v>GEOMALLA PARA ESTABILIZACION DE SUELOS DE SUBRASANTE 
(Analisis aplicado para el suministro e instalación de geomalla biaxial de polipropileno con resistencia última a la tensión de 20 kN/m. Se incluye corte, traslape longitudinal y transversal (30 cm), e</v>
          </cell>
          <cell r="D59" t="str">
            <v>m2</v>
          </cell>
        </row>
        <row r="60">
          <cell r="B60" t="str">
            <v>233,10</v>
          </cell>
          <cell r="C60" t="str">
            <v>GEOMALLA PARA REFUERZO DE CAPAS GRANULARES 
(Analisis aplicado para el suministro e instalación de geomalla biaxial de polipropileno con resistencia última a la tensión de 20 kN/m. Se incluye corte, traslape longitudinal y transversal (30 cm), extensión m</v>
          </cell>
          <cell r="D60" t="str">
            <v>m2</v>
          </cell>
        </row>
        <row r="61">
          <cell r="B61" t="str">
            <v>234,1</v>
          </cell>
          <cell r="C61" t="str">
            <v xml:space="preserve">CONFORMACIÓN DE TALUDES EXISTENTES
(Analisis aplicado para dar forma, perfilar y estabilizar los taludes existentes, tanto naturales como intervenidos previamente, con maquinaria según las condiciones topográficas. Se incluye limpieza del talud, remoción </v>
          </cell>
          <cell r="D61" t="str">
            <v>m2</v>
          </cell>
        </row>
        <row r="62">
          <cell r="B62" t="str">
            <v>235,1</v>
          </cell>
          <cell r="C62" t="str">
            <v>SUELO DE SUBRASANTE ESTABILIZADA CON CEMENTO
(Análisis aplicado para escarificado y mezcla in situ de suelo existente con cemento Portland (4-6 % en peso seco del suelo), extendido, riego, compactación y curado superficial)</v>
          </cell>
          <cell r="D62" t="str">
            <v>m3</v>
          </cell>
        </row>
        <row r="63">
          <cell r="B63" t="str">
            <v>235,10</v>
          </cell>
          <cell r="C63" t="str">
            <v>SUELO DE SUBRASANTE ESTABILIZADA CON CEMENTO
(Analisis aplicado para mezcla in situ de suelo existente sin adicion de cemento Portland (4-6 % en peso seco del suelo), Incluye cargue, equipos de mezcla, compactación y riego.)</v>
          </cell>
          <cell r="D63" t="str">
            <v>m3</v>
          </cell>
        </row>
        <row r="64">
          <cell r="B64" t="str">
            <v>235,11</v>
          </cell>
          <cell r="C64" t="str">
            <v>CEMENTO PARA ESTABILIZACIÓN DE SUELO
(Analisis aplicado para el suministro del cemento Portland como estabilizante para suelos de baja capacidad portante, mejorando su resistencia y durabilidad.)</v>
          </cell>
          <cell r="D64" t="str">
            <v>kg</v>
          </cell>
        </row>
        <row r="65">
          <cell r="B65" t="str">
            <v>235,2</v>
          </cell>
          <cell r="C65" t="str">
            <v>TERRAPLÉN ESTABILIZADO CON CEMENTO
(Análisis aplicado para escarificado y mezcla in situ de suelo existente con cemento Portland (4-6 % en peso seco del suelo), extendido, riego, compactación y curado superficial)</v>
          </cell>
          <cell r="D65" t="str">
            <v>m3</v>
          </cell>
        </row>
        <row r="66">
          <cell r="B66" t="str">
            <v>236,1,1</v>
          </cell>
          <cell r="C66" t="str">
            <v>SUELO DE SUBRASANTE ESTABILIZADO CON CAL 
(Análisis aplicado para escarificado y mezcla in situ de suelo existente con cal hidratada (4-6 % en peso seco del suelo), extendido, riego y curado superficial. Incluye equipos de mezcla, compactación y riego)</v>
          </cell>
          <cell r="D66" t="str">
            <v>m3</v>
          </cell>
        </row>
        <row r="67">
          <cell r="B67" t="str">
            <v>236,10</v>
          </cell>
          <cell r="C67" t="str">
            <v>SUELO DE SUBRASANTE ESTABILIZADA CON CAL 
(Analisis aplicado para mezcla in situ de suelo existente con cal hidratada (4-6 % en peso seco del suelo). Incluye cargue, equipos de mezcla, compactación y riego.)
(No incluye suministro de la Cal)</v>
          </cell>
          <cell r="D67" t="str">
            <v>m3</v>
          </cell>
        </row>
        <row r="68">
          <cell r="B68" t="str">
            <v>236,11</v>
          </cell>
          <cell r="C68" t="str">
            <v>CAL PARA ESTABILIZACION DE SUELOS
(Analisis aplicado para el suministro de cal hidratada en suelos con características plásticas inadecuadas, donde mejora la capacidad portante, reduce la plasticidad y aumenta la durabilidad del suelo tratado)</v>
          </cell>
          <cell r="D68" t="str">
            <v>kg</v>
          </cell>
        </row>
        <row r="69">
          <cell r="B69" t="str">
            <v>236,2,1</v>
          </cell>
          <cell r="C69" t="str">
            <v>TERRAPLÉN ESTABILIZADO CON CAL
(Análisis aplicado para escarificado y mezcla in situ de suelo existente con cal hidratada (4-6 % en peso seco del suelo), extendido, riego, compactación y curado superficial)</v>
          </cell>
          <cell r="D69" t="str">
            <v>m3</v>
          </cell>
        </row>
        <row r="70">
          <cell r="B70" t="str">
            <v>237,1,1</v>
          </cell>
          <cell r="C70" t="str">
            <v>CAPA ESTABILIZADA CON PRODUCTOS QUÍMICOS NO TRADICIONALES 
INCLUYE EL SUMINISTRO DEL PRODUCTO ESTABILIZADOR
(Análisis aplicado para producto químico del TIPO 1- volumen de tratamiento 0,20 m3/m2 por capa material plástico ≥ 8 IP , para ser adicionado en s</v>
          </cell>
          <cell r="D70" t="str">
            <v>m3</v>
          </cell>
        </row>
        <row r="71">
          <cell r="B71" t="str">
            <v>237,1,2,1</v>
          </cell>
          <cell r="C71" t="str">
            <v>CAPA ESTABILIZADA CON PRODUCTOS QUÍMICOS NO TRADICIONALES 
INCLUYE EL SUMINISTRO DEL PRODUCTO ESTABILIZADOR
(Análisis aplicado para producto químico del TIPO 2 - materiales puzolánicos y suelo in situ, para ser adicionado en todo tipo de suelos exceptuand</v>
          </cell>
          <cell r="D71" t="str">
            <v>m3</v>
          </cell>
        </row>
        <row r="72">
          <cell r="B72" t="str">
            <v>237,1,2,2</v>
          </cell>
          <cell r="C72" t="str">
            <v>CAPA ESTABILIZADA CON PRODUCTOS QUÍMICOS NO TRADICIONALES 
INCLUYE EL SUMINISTRO DEL PRODUCTO ESTABILIZADOR
(Análisis aplicado para producto químico del TIPO 2 - materiales puzolánicos y suelo in situ)</v>
          </cell>
          <cell r="D72" t="str">
            <v>m3</v>
          </cell>
        </row>
        <row r="73">
          <cell r="B73" t="str">
            <v>237,1,3,1</v>
          </cell>
          <cell r="C73" t="str">
            <v>CAPA ESTABILIZADA CON PRODUCTOS QUÍMICOS NO TRADICIONALES 
INCLUYE EL SUMINISTRO DEL PRODUCTO ESTABILIZADOR 
(Análisis aplicado para producto químico del TIPO 3 - polímeros para suelo in situ)</v>
          </cell>
          <cell r="D73" t="str">
            <v>m3</v>
          </cell>
        </row>
        <row r="74">
          <cell r="B74" t="str">
            <v>237,1,3,2</v>
          </cell>
          <cell r="C74" t="str">
            <v>CAPA ESTABILIZADA CON PRODUCTOS QUÍMICOS NO TRADICIONALES 
INCLUYE EL SUMINISTRO DEL PRODUCTO ESTABILIZADOR
(Análisis aplicado para producto químico del TIPO 3 - Organosilanos para suelo in situ)</v>
          </cell>
          <cell r="D74" t="str">
            <v>m3</v>
          </cell>
        </row>
        <row r="75">
          <cell r="B75" t="str">
            <v>237,1,3,3</v>
          </cell>
          <cell r="C75" t="str">
            <v>CAPA ESTABILIZADA CON PRODUCTOS QUÍMICOS NO TRADICIONALES 
INCLUYE EL SUMINISTRO DEL PRODUCTO ESTABILIZADOR
(Análisis aplicado para producto químico del TIPO 3 - Polimero y Organosilanos para suelo in situ, optimo para suelos clasificados A-1 a A-7)</v>
          </cell>
          <cell r="D75" t="str">
            <v>m3</v>
          </cell>
        </row>
        <row r="76">
          <cell r="B76" t="str">
            <v>237,1,3,4</v>
          </cell>
          <cell r="C76" t="str">
            <v>CAPA ESTABILIZADA CON PRODUCTOS QUÍMICOS NO TRADICIONALES 
INCLUYE EL SUMINISTRO DEL PRODUCTO ESTABILIZADOR
(Análisis aplicado para producto químico del TIPO 3 - Polímero (emulsión aniónica polimérica de origen no fósil ni de cantera, relacionado con nano</v>
          </cell>
          <cell r="D76" t="str">
            <v>m3</v>
          </cell>
        </row>
        <row r="77">
          <cell r="B77" t="str">
            <v>237,1,4,1</v>
          </cell>
          <cell r="C77" t="str">
            <v>CAPA ESTABILIZADA CON PRODUCTOS QUÍMICOS NO TRADICIONALES 
INCLUYE EL SUMINISTRO DEL PRODUCTO ESTABILIZADOR
(Análisis aplicado para producto químico del TIPO 4 - sales inorgánicas y suelo in situ,  riego y compactación)</v>
          </cell>
          <cell r="D77" t="str">
            <v>m3</v>
          </cell>
        </row>
        <row r="78">
          <cell r="B78" t="str">
            <v>237,1,4,2</v>
          </cell>
          <cell r="C78" t="str">
            <v>CAPA ESTABILIZADA CON PRODUCTOS QUÍMICOS NO TRADICIONALES 
INCLUYE EL SUMINISTRO DEL PRODUCTO ESTABILIZADOR
(Análisis aplicado para producto químico del TIPO 4 - sales inorgánicas y suelo in situ), Incluye escarificación,  riego y compactación)</v>
          </cell>
          <cell r="D78" t="str">
            <v>m3</v>
          </cell>
        </row>
        <row r="79">
          <cell r="B79" t="str">
            <v>237,1,5,1,1</v>
          </cell>
          <cell r="C79" t="str">
            <v>CAPA ESTABILIZADA CON PRODUCTOS QUÍMICOS NO TRADICIONALES 
INCLUYE EL SUMINISTRO DEL PRODUCTO ESTABILIZADOR
(Análisis aplicado para producto químico del TIPO 5 – aceites sulfonados y suelo in situ)  Incluye escarificación,  riego y compactación</v>
          </cell>
          <cell r="D79" t="str">
            <v>m3</v>
          </cell>
        </row>
        <row r="80">
          <cell r="B80" t="str">
            <v>237,1,5,2</v>
          </cell>
          <cell r="C80" t="str">
            <v>CAPA ESTABILIZADA CON PRODUCTOS QUÍMICOS NO TRADICIONALES 
INCLUYE EL SUMINISTRO DEL PRODUCTO ESTABILIZADOR
(Análisis aplicado para producto químico del TIPO 5 – aceites sulfonados y suelo in situ. Incluye riego y compactación)</v>
          </cell>
          <cell r="D80" t="str">
            <v>m3</v>
          </cell>
        </row>
        <row r="81">
          <cell r="B81" t="str">
            <v>237,1,5,3</v>
          </cell>
          <cell r="C81" t="str">
            <v>CAPA ESTABILIZADA CON PRODUCTOS QUÍMICOS NO TRADICIONALES 
INCLUYE EL SUMINISTRO DEL PRODUCTO ESTABILIZADOR
(Análisis aplicado para producto químico del TIPO 5 – aceites sulfonados y suelo in situ)  Incluye riego y compactación.</v>
          </cell>
          <cell r="D81" t="str">
            <v>m3</v>
          </cell>
        </row>
        <row r="82">
          <cell r="B82" t="str">
            <v>237,1,5,4,1</v>
          </cell>
          <cell r="C82" t="str">
            <v>CAPA ESTABILIZADA CON PRODUCTOS QUÍMICOS NO TRADICIONALES 
INCLUYE EL SUMINISTRO DEL PRODUCTO ESTABILIZADOR
(Análisis aplicado para producto químico del TIPO 5 – aceites sulfonados - sales orgánicas y suelo in situ, Incluye riego y compactación)</v>
          </cell>
          <cell r="D82" t="str">
            <v>m3</v>
          </cell>
        </row>
        <row r="83">
          <cell r="B83" t="str">
            <v>310,1</v>
          </cell>
          <cell r="C83" t="str">
            <v>CONFORMACIÓN DE LA CALZADA EXISTENTE
(Análisis aplicado para la conformación y rehabilitación de calzada existente, sin adición de material nuevo, utilizando exclusivamente el material in situ, a una capa de espesor de 15 cm)</v>
          </cell>
          <cell r="D83" t="str">
            <v>m2</v>
          </cell>
        </row>
        <row r="84">
          <cell r="B84" t="str">
            <v>311,1</v>
          </cell>
          <cell r="C84" t="str">
            <v>AFIRMADO
(Analisis aplicado para el suministro, transporte, extendido, nivelación y compactación de material granular para afirmado)</v>
          </cell>
          <cell r="D84" t="str">
            <v>m3</v>
          </cell>
        </row>
        <row r="85">
          <cell r="B85" t="str">
            <v>312,1</v>
          </cell>
          <cell r="C85" t="str">
            <v>TRATAMIENTO PALIATIVO DE POLVO APLICADO EN FORMA SÓLIDA EN HOJUELAS
(Analisis aplicado para el suministro de cloruro de calcio (CaCl₂) en forma sólida (hojuelas), con el fin de controlar la emisión de partículas de polvo en vías no pavimentadas, afirmados</v>
          </cell>
          <cell r="D85" t="str">
            <v>kg</v>
          </cell>
        </row>
        <row r="86">
          <cell r="B86" t="str">
            <v>312,2</v>
          </cell>
          <cell r="C86" t="str">
            <v>TRATAMIENTO PALIATIVO DE POLVO APLICADO EN FORMA SÓLIDA EN ESFERAS
(Analisis aplicado para el suministro de cloruro de calcio (CaCl₂) en forma de esferas sólidas, con el fin de controlar la emisión de partículas de polvo en vías no pavimentadas, afirmados</v>
          </cell>
          <cell r="D86" t="str">
            <v>kg</v>
          </cell>
        </row>
        <row r="87">
          <cell r="B87" t="str">
            <v>312,3</v>
          </cell>
          <cell r="C87" t="str">
            <v>TRATAMIENTO PALIATIVO DE POLVO APLICADO EN FORMA LÍQUIDA
(Analisis aplicado para el suministro de cloruro de calcio (CaCl₂) en forma de liquida, con el fin de controlar la emisión de partículas de polvo en vías no pavimentadas, afirmados y zonas interveni</v>
          </cell>
          <cell r="D87" t="str">
            <v>L</v>
          </cell>
        </row>
        <row r="88">
          <cell r="B88" t="str">
            <v>312,4</v>
          </cell>
          <cell r="C88" t="str">
            <v>MATERIAL GRANULAR DE ADICIÓN
(Analisis aplicado para el suministro, cargue en cantera, transporte, extensión, nivelación y compactación de material granular utilizado como adición o mejoramiento en capas de subrasante, subbase o base.)</v>
          </cell>
          <cell r="D88" t="str">
            <v>m3</v>
          </cell>
        </row>
        <row r="89">
          <cell r="B89" t="str">
            <v>320,1,1</v>
          </cell>
          <cell r="C89" t="str">
            <v>SUB-BASE GRANULAR CLASE A
(Analisis aplicado para una sub-base granular Clase A con gradación tipo SGB-50, contempla el suministro del material, cargue en cantera, transporte, extensión en capa de espesor uniforme, humedecimiento y compactación)</v>
          </cell>
          <cell r="D89" t="str">
            <v>m3</v>
          </cell>
        </row>
        <row r="90">
          <cell r="B90" t="str">
            <v>320,1,2</v>
          </cell>
          <cell r="C90" t="str">
            <v>SUB-BASE GRANULAR CLASE A 
(Analisis aplicado para una sub-base granular Clase A con gradación tipo SGB-38, contempla el suministro del material, cargue en cantera, transporte, extensión en capa de espesor uniforme, humedecimiento y compactación).</v>
          </cell>
          <cell r="D90" t="str">
            <v>m3</v>
          </cell>
        </row>
        <row r="91">
          <cell r="B91" t="str">
            <v>320,2,1</v>
          </cell>
          <cell r="C91" t="str">
            <v>SUB-BASE GRANULAR CLASE B 
(Analisis aplicado para una sub-base granular Clase B con gradación tipo SGB-50, contempla el suministro del material, cargue en cantera, transporte, extensión en capa de espesor uniforme, humedecimiento y compactación).</v>
          </cell>
          <cell r="D91" t="str">
            <v>m3</v>
          </cell>
        </row>
        <row r="92">
          <cell r="B92" t="str">
            <v>320,2,2</v>
          </cell>
          <cell r="C92" t="str">
            <v>SUB-BASE GRANULAR CLASE B 
(Analisis aplicado para una sub-base granular Clase B con gradación tipo SGB-38, contempla el suministro del material, cargue en cantera, transporte, extensión en capa de espesor uniforme, humedecimiento y compactación).</v>
          </cell>
          <cell r="D92" t="str">
            <v>m3</v>
          </cell>
        </row>
        <row r="93">
          <cell r="B93" t="str">
            <v>320,3,1</v>
          </cell>
          <cell r="C93" t="str">
            <v>SUBBASE GRANULAR CLASE C 
(Analisis aplicado para una sub-base granular Clase C con gradación tipo SGB-50, contempla el suministro del material, cargue en cantera, transporte, extensión en capa de espesor uniforme, humedecimiento y compactación).</v>
          </cell>
          <cell r="D93" t="str">
            <v>m3</v>
          </cell>
        </row>
        <row r="94">
          <cell r="B94" t="str">
            <v>320,3,2</v>
          </cell>
          <cell r="C94" t="str">
            <v>SUBBASE GRANULAR CLASE C 
(Analisis aplicado para una sub-base granular Clase C con gradación tipo SGB-38, contempla el suministro del material, cargue en cantera, transporte, extensión en capa de espesor uniforme, humedecimiento y compactación).</v>
          </cell>
          <cell r="D94" t="str">
            <v>m3</v>
          </cell>
        </row>
        <row r="95">
          <cell r="B95" t="str">
            <v>320,4,1</v>
          </cell>
          <cell r="C95" t="str">
            <v>SUB-BASE GRANULAR  PARA BACHEO CLASE A 
(Analisis aplicado para la colocación localizada de subbase granular clase A con gradación tipo SGB-50 en zonas de bacheo, sobre estructura deteriorada o removida de pavimentos, contempla el suministro del material,</v>
          </cell>
          <cell r="D95" t="str">
            <v>m3</v>
          </cell>
        </row>
        <row r="96">
          <cell r="B96" t="str">
            <v>320,4,2</v>
          </cell>
          <cell r="C96" t="str">
            <v xml:space="preserve">SUB-BASE GRANULAR  PARA BACHEO CLASE A
(Analisis aplicado para la colocación localizada de subbase granular clase A con gradación tipo SGB-38 en zonas de bacheo, sobre estructura deteriorada o removida de pavimentos, contempla el suministro del material, </v>
          </cell>
          <cell r="D96" t="str">
            <v>m3</v>
          </cell>
        </row>
        <row r="97">
          <cell r="B97" t="str">
            <v>320,5,1</v>
          </cell>
          <cell r="C97" t="str">
            <v>SUB-BASE GRANULAR  PARA BACHEO CLASE B
(Analisis aplicado para la colocación localizada de subbase granular clase B con gradación tipo SGB-50 en zonas de bacheo, contempla el suministro del material, cargue en cantera, transporte, extensión en capa de esp</v>
          </cell>
          <cell r="D97" t="str">
            <v>m3</v>
          </cell>
        </row>
        <row r="98">
          <cell r="B98" t="str">
            <v>320,5,2</v>
          </cell>
          <cell r="C98" t="str">
            <v xml:space="preserve">SUB-BASE GRANULAR  PARA BACHEO CLASE B
(Analisis aplicado para la colocación localizada de subbase granular clase B con gradación tipo SGB-38 en zonas de bacheo, sobre estructura deteriorada o removida de pavimentos, contempla el suministro del material, </v>
          </cell>
          <cell r="D98" t="str">
            <v>m3</v>
          </cell>
        </row>
        <row r="99">
          <cell r="B99" t="str">
            <v>320,6,1</v>
          </cell>
          <cell r="C99" t="str">
            <v>SUB-BASE GRANULAR  PARA BACHEO CLASE C 
(Analisis aplicado para la colocación localizada de subbase granular clase C con gradación tipo SGB-50 en zonas de bacheo, sobre estructura deteriorada o removida de pavimentos, contempla el suministro del material,</v>
          </cell>
          <cell r="D99" t="str">
            <v>m3</v>
          </cell>
        </row>
        <row r="100">
          <cell r="B100" t="str">
            <v>320,6,2</v>
          </cell>
          <cell r="C100" t="str">
            <v>SUB-BASE GRANULAR  PARA BACHEO CLASE C 
(Analisis aplicado para la colocación localizada de subbase granular clase A con gradación tipo SGB-38 en zonas de bacheo, sobre estructura deteriorada o removida de pavimentos, contempla el suministro del material,</v>
          </cell>
          <cell r="D100" t="str">
            <v>m3</v>
          </cell>
        </row>
        <row r="101">
          <cell r="B101" t="str">
            <v>321,1</v>
          </cell>
          <cell r="C101" t="str">
            <v>SUBBASE ESTABILIZADA CON MEZCLA ASFÁLTICA NATURAL TIPO SBEMAN-50 
(Analisis aplicado para construcción de una subbase estabilizada con mezcla asfáltica natural SBEMAN-50, elaborada y aplicada en sitio, cumpliendo con los requisitos de la gradación SGB-50,</v>
          </cell>
          <cell r="D101" t="str">
            <v>m3</v>
          </cell>
        </row>
        <row r="102">
          <cell r="B102" t="str">
            <v>321,2</v>
          </cell>
          <cell r="C102" t="str">
            <v>SUBBASE ESTABILIZADA CON MEZCLA ASFÁLTICA NATURAL TIPO SBEMAN-38
(Analisis aplicado para una subbase estabilizada con mezcla asfáltica natural SBEMAN-38, elaborada y aplicada en sitio, cumpliendo con los requisitos de la gradación SGB-38, Nivel transito N</v>
          </cell>
          <cell r="D102" t="str">
            <v>m3</v>
          </cell>
        </row>
        <row r="103">
          <cell r="B103" t="str">
            <v>323,1</v>
          </cell>
          <cell r="C103" t="str">
            <v>SUBBASE GRANULAR CON AGREGADO SIDERÚRGICO CLASE A 
(Analisis aplicado para una subbase estabilizada, utilizando una mezcla con agregado siderúrgico, preparada en planta, transportada y aplicada en sitio y cumpliendo con los requisitos de la gradación SBG-</v>
          </cell>
          <cell r="D103" t="str">
            <v>m3</v>
          </cell>
        </row>
        <row r="104">
          <cell r="B104" t="str">
            <v>323,2,1</v>
          </cell>
          <cell r="C104" t="str">
            <v>SUBBASE GRANULAR CON AGREGADO SIDERÚRGICO CLASE B
(Análisis aplicado para construcción de una subbase estabilizada, utilizando una mezcla con agregado siderúrgico, preparada en planta, transportada y aplicada en sitio y cumpliendo con los requisitos de la</v>
          </cell>
          <cell r="D104" t="str">
            <v>m3</v>
          </cell>
        </row>
        <row r="105">
          <cell r="B105" t="str">
            <v>323,2,2</v>
          </cell>
          <cell r="C105" t="str">
            <v>SUBBASE GRANULAR CON AGREGADO SIDERÚRGICO CLASE B 
(Análisis aplicado para construcción de una subbase estabilizada, utilizando una mezcla con agregado siderúrgico, preparada en planta, transportada y aplicada en sitio y cumpliendo con los requisitos de l</v>
          </cell>
          <cell r="D105" t="str">
            <v>m3</v>
          </cell>
        </row>
        <row r="106">
          <cell r="B106" t="str">
            <v>323,3,1</v>
          </cell>
          <cell r="C106" t="str">
            <v>SUBBASE GRANULAR CON AGREGADO SIDERÚRGICO CLASE C 
(Análisis aplicado para construcción de una subbase estabilizada, utilizando una mezcla con agregado siderúrgico, preparada en planta, transportada y aplicada en sitio y cumpliendo con los requisitos de l</v>
          </cell>
          <cell r="D106" t="str">
            <v>m3</v>
          </cell>
        </row>
        <row r="107">
          <cell r="B107" t="str">
            <v>323,3,2</v>
          </cell>
          <cell r="C107" t="str">
            <v>SUBBASE GRANULAR CON AGREGADO SIDERÚRGICO CLASE C 
(Análisis aplicado para construcción de una subbase estabilizada, utilizando una mezcla con agregado siderúrgico, preparada en planta, transportada y aplicada en sitio y cumpliendo con los requisitos de l</v>
          </cell>
          <cell r="D107" t="str">
            <v>m3</v>
          </cell>
        </row>
        <row r="108">
          <cell r="B108" t="str">
            <v>323,4</v>
          </cell>
          <cell r="C108" t="str">
            <v>SUBBASE GRANULAR CON AGREGADO SIDERÚRGICO PARA BACHEO CLASE A 
(Análisis aplicado para construcción de una subbase estabilizada, utilizando una mezcla con agregado siderúrgico, preparada en planta, transportada y aplicada en sitio y cumpliendo con los req</v>
          </cell>
          <cell r="D108" t="str">
            <v>m3</v>
          </cell>
        </row>
        <row r="109">
          <cell r="B109" t="str">
            <v>323,5,1</v>
          </cell>
          <cell r="C109" t="str">
            <v>SUBBASE GRANULAR CON AGREGADO SIDERÚRGICO PARA BACHEO CLASE B 
(Análisis aplicado para construcción de una subbase estabilizada, utilizando una mezcla con agregado siderúrgico, preparada en planta, transportada y aplicada en sitio y cumpliendo con los req</v>
          </cell>
          <cell r="D109" t="str">
            <v>m3</v>
          </cell>
        </row>
        <row r="110">
          <cell r="B110" t="str">
            <v>323,5,2</v>
          </cell>
          <cell r="C110" t="str">
            <v>SUBBASE GRANULAR CON AGREGADO SIDERÚRGICO PARA BACHEO CLASE B 
(Análisis aplicado para construcción de una subbase estabilizada, utilizando una mezcla con agregado siderúrgico, preparada en planta, transportada y aplicada en sitio y cumpliendo con los req</v>
          </cell>
          <cell r="D110" t="str">
            <v>m3</v>
          </cell>
        </row>
        <row r="111">
          <cell r="B111" t="str">
            <v>323,6,1</v>
          </cell>
          <cell r="C111" t="str">
            <v>SUBBASE GRANULAR CON AGREGADO SIDERÚRGICO PARA BACHEO CLASE C 
(Analisis aplicado para construcción de una subbase estabilizada, utilizando una mezcla con agregado siderúrgico, preparada en planta, transportada y aplicada en sitio y cumpliendo con los req</v>
          </cell>
          <cell r="D111" t="str">
            <v>m3</v>
          </cell>
        </row>
        <row r="112">
          <cell r="B112" t="str">
            <v>323,6,2</v>
          </cell>
          <cell r="C112" t="str">
            <v>SUBBASE GRANULAR CON AGREGADO SIDERÚRGICO PARA BACHEO  CLASE C 
(Analisis aplicado para construcción de una subbase estabilizada, utilizando una mezcla con agregado siderúrgico, preparada en planta, transportada y aplicada en sitio y cumpliendo con los re</v>
          </cell>
          <cell r="D112" t="str">
            <v>m3</v>
          </cell>
        </row>
        <row r="113">
          <cell r="B113" t="str">
            <v>330,1,1</v>
          </cell>
          <cell r="C113" t="str">
            <v>BASE GRANULAR CLASE A
(Analisis aplicado para una base granular Clase A con gradación tipo SGB-38, para un nivel transito NT3, contempla el suministro del material, cargue en cantera, transporte, extensión en capa de espesor uniforme, humedecimiento y com</v>
          </cell>
          <cell r="D113" t="str">
            <v>m3</v>
          </cell>
        </row>
        <row r="114">
          <cell r="B114" t="str">
            <v>330,1,2</v>
          </cell>
          <cell r="C114" t="str">
            <v>BASE GRANULAR CLASE A
(Analisis aplicado para una base granular Clase A con gradación tipo SGB-40, para un nivel transito NT3, contempla el suministro del material, cargue en cantera, transporte, extensión en capa de espesor uniforme, humedecimiento y com</v>
          </cell>
          <cell r="D114" t="str">
            <v>m3</v>
          </cell>
        </row>
        <row r="115">
          <cell r="B115" t="str">
            <v>330,2,1</v>
          </cell>
          <cell r="C115" t="str">
            <v>BASE GRANULAR CLASE B 
(Analisis aplicado para una base granular Clase B con gradación tipo BG-38, para un nivel transito NT2, contempla el suministro del material, cargue en cantera, transporte, extensión en capa de espesor uniforme, humedecimiento y com</v>
          </cell>
          <cell r="D115" t="str">
            <v>m3</v>
          </cell>
        </row>
        <row r="116">
          <cell r="B116" t="str">
            <v>330,2,2</v>
          </cell>
          <cell r="C116" t="str">
            <v>BASE GRANULAR CLASE B 
(Analisis aplicado para una base granular Clase B con gradación tipo SGB-40, para un nivel transito NT2, contempla el suministro del material, cargue en cantera, transporte, extensión en capa de espesor uniforme, humedecimiento y co</v>
          </cell>
          <cell r="D116" t="str">
            <v>m3</v>
          </cell>
        </row>
        <row r="117">
          <cell r="B117" t="str">
            <v>330,3,1</v>
          </cell>
          <cell r="C117" t="str">
            <v>BASE GRANULAR CLASE C 
(Analisis aplicado para una base granular Clase C con gradación tipo BG-25, para un nivel transito NT1, contempla el suministro del material, cargue en cantera, transporte, extensión en capa de espesor uniforme, humedecimiento y com</v>
          </cell>
          <cell r="D117" t="str">
            <v>m3</v>
          </cell>
        </row>
        <row r="118">
          <cell r="B118" t="str">
            <v>330,3,2</v>
          </cell>
          <cell r="C118" t="str">
            <v>BASE GRANULAR CLASE C
(Analisis aplicado para una base granular Clase C con gradación tipo BG-27, para un nivel transito NT1, contempla el suministro del material, cargue en cantera, transporte, extensión en capa de espesor uniforme, humedecimiento y comp</v>
          </cell>
          <cell r="D118" t="str">
            <v>m3</v>
          </cell>
        </row>
        <row r="119">
          <cell r="B119" t="str">
            <v>330,4,1</v>
          </cell>
          <cell r="C119" t="str">
            <v>BASE GRANULAR PARA BACHEO CLASE A 
(Analisis aplicado para el suministro y aplicación de base granular BG-38 Clase A para reparación localizada (bacheo estructural) en zonas de tránsito alto (NT3). Actividad normalmente desarrollada en tramos con fallas e</v>
          </cell>
          <cell r="D119" t="str">
            <v>m3</v>
          </cell>
        </row>
        <row r="120">
          <cell r="B120" t="str">
            <v>330,4,2</v>
          </cell>
          <cell r="C120" t="str">
            <v>BASE GRANULAR PARA BACHEO CLASE A 
(Analisis aplicado para el suministro y aplicación de base granular BG-40 Clase A para reparación localizada (bacheo estructural) en zonas de tránsito alto (NT3). Actividad normalmente desarrollada en tramos con fallas e</v>
          </cell>
          <cell r="D120" t="str">
            <v>m3</v>
          </cell>
        </row>
        <row r="121">
          <cell r="B121" t="str">
            <v>330,5,1</v>
          </cell>
          <cell r="C121" t="str">
            <v>BASE GRANULAR PARA BACHEO CLASE B
(Analisis aplicado para el suministro y aplicación de base granular BG-38 Clase B para reparación localizada (bacheo estructural) en zonas de tránsito medio (NT2). Actividad normalmente desarrollada en tramos con fallas e</v>
          </cell>
          <cell r="D121" t="str">
            <v>m3</v>
          </cell>
        </row>
        <row r="122">
          <cell r="B122" t="str">
            <v>330,5,2</v>
          </cell>
          <cell r="C122" t="str">
            <v>BASE GRANULAR PARA BACHEO CLASE B
(Analisis aplicado para el suministro y aplicación de base granular BG-40 Clase B para reparación localizada (bacheo estructural) en zonas de tránsito medio (NT2). Actividad normalmente desarrollada en tramos con fallas e</v>
          </cell>
          <cell r="D122" t="str">
            <v>m3</v>
          </cell>
        </row>
        <row r="123">
          <cell r="B123" t="str">
            <v>330,6,1</v>
          </cell>
          <cell r="C123" t="str">
            <v>BASE GRANULAR PARA BACHEO CLASE C 
(Analisis aplicado para el suministro y aplicación de base granular BG-25 Clase C para reparación localizada (bacheo estructural) en zonas de tránsito bajo (NT1). Actividad normalmente desarrollada en tramos con fallas e</v>
          </cell>
          <cell r="D123" t="str">
            <v>m3</v>
          </cell>
        </row>
        <row r="124">
          <cell r="B124" t="str">
            <v>330,6,2</v>
          </cell>
          <cell r="C124" t="str">
            <v>BASE GRANULAR PARA BACHEO CLASE C 
(Analisis aplicado para el suministro y aplicación de base granular BG-27 Clase C para reparación localizada (bacheo estructural) en zonas de tránsito bajo (NT1). Actividad normalmente desarrollada en tramos con fallas e</v>
          </cell>
          <cell r="D124" t="str">
            <v>m3</v>
          </cell>
        </row>
        <row r="125">
          <cell r="B125" t="str">
            <v>340,1</v>
          </cell>
          <cell r="C125" t="str">
            <v>BASE ESTABILIZADA CON EMULSIÓN ASFÁLTICA TIPO BEE-38
(Análisis aplicado para mezcla in situ de base granular con emulsión tipo BEE-38. Incluye preparación, extendido y compactación. Cumple gradación BG-38, NT1, clase C. No incluye suministro de emulsión n</v>
          </cell>
          <cell r="D125" t="str">
            <v>m3</v>
          </cell>
        </row>
        <row r="126">
          <cell r="B126" t="str">
            <v>340,2</v>
          </cell>
          <cell r="C126" t="str">
            <v>BASE ESTABILIZADA CON EMULSIÓN ASFÁLTICA TIPO BEE-25
(Analisis aplicado para una capa estructural de base mezclada in situ, incluye Sum. de Base cumpliendo con los requisitos de la gradación BG-25, Nivel transito NT1 y clase C,  mediante la adición de una</v>
          </cell>
          <cell r="D126" t="str">
            <v>m3</v>
          </cell>
        </row>
        <row r="127">
          <cell r="B127" t="str">
            <v>340,3</v>
          </cell>
          <cell r="C127" t="str">
            <v>BASE ESTABILIZADA CON EMULSIÓN ASFÁLTICA TIPO BEE-5
(Analisis aplicado para una capa estructural de base mezclada in situ, incluye Sum. de Base cumpliendo con los requisitos de Nivel transito NT1,  mediante la adición de una emulsión Emulsión bituminosa e</v>
          </cell>
          <cell r="D127" t="str">
            <v>m3</v>
          </cell>
        </row>
        <row r="128">
          <cell r="B128" t="str">
            <v>341,1</v>
          </cell>
          <cell r="C128" t="str">
            <v>BASE ESTABILIZADA CON MEZCLA ASFÁLTICA NATURAL TIPO BEMAN-38 
(Análisis aplicado para una capa estructural de base construida utilizando materiales granulares o suelos seleccionados, mezclada en patio cerca a la via, Sum. de Base cumpliendo con los requis</v>
          </cell>
          <cell r="D128" t="str">
            <v>m3</v>
          </cell>
        </row>
        <row r="129">
          <cell r="B129" t="str">
            <v>341,2</v>
          </cell>
          <cell r="C129" t="str">
            <v>SUBBASE ESTABILIZADA CON MEZCLA ASFÁLTICA NATURAL TIPO SBEMAN-25
(Analisis aplicado para una capa estructural de subbase mezclada en sitio, Sum. de Base cumpliendo con los requisitos de la gradación SBG-25, Nivel transito NT1 y clase C,  mediante la adici</v>
          </cell>
          <cell r="D129" t="str">
            <v>m3</v>
          </cell>
        </row>
        <row r="130">
          <cell r="B130" t="str">
            <v>350,1</v>
          </cell>
          <cell r="C130" t="str">
            <v>MATERIAL GRANULAR TRATADO CON CEMENTO (MGTC) CLASE 1, NO INCLUYE SUM. CEMENTO
(Análisis aplicado para la conformación de una base estructural empleando un material granular tipo Clase 1, para un nivel de transito NT1, mezclado en sitio, y compactado)</v>
          </cell>
          <cell r="D130" t="str">
            <v>m3</v>
          </cell>
        </row>
        <row r="131">
          <cell r="B131" t="str">
            <v>350,2</v>
          </cell>
          <cell r="C131" t="str">
            <v>MATERIAL GRANULAR TRATADO CON CEMENTO (MGTC) CLASE 2, NO INCLUYE SUM. CEMENTO
(Analisis aplicado para la conformación de una base estructural empleando un material granular tipo Clase 2, para un nivel de transito NT1, mezclado en sitio, y compactado. No i</v>
          </cell>
          <cell r="D131" t="str">
            <v>m3</v>
          </cell>
        </row>
        <row r="132">
          <cell r="B132" t="str">
            <v>350,3</v>
          </cell>
          <cell r="C132" t="str">
            <v>MATERIAL GRANULAR TRATADO CON CEMENTO (MGTC) CLASE 3, GRADACION TIPO MGTC-25, NO INCLUYE SUM. CEMENTO
(Analisis aplicado para la conformación de una base estructural empleando un material granular BG -25 clase B, tipo Clase 3, para un nivel de transito NT</v>
          </cell>
          <cell r="D132" t="str">
            <v>m3</v>
          </cell>
        </row>
        <row r="133">
          <cell r="B133" t="str">
            <v>350,4</v>
          </cell>
          <cell r="C133" t="str">
            <v>MATERIAL GRANULAR TRATADO CON CEMENTO (MGTC) CLASE 3, GRADACION TIPO MGTC-38, NO INCLUYE SUM. CEMENTO
(Analisis aplicado para la conformación de una base estructural empleando un material granular BG -38 clase B, tipo Clase 3, para un nivel de transito NT</v>
          </cell>
          <cell r="D133" t="str">
            <v>m3</v>
          </cell>
        </row>
        <row r="134">
          <cell r="B134" t="str">
            <v>350,5</v>
          </cell>
          <cell r="C134" t="str">
            <v>MATERIAL GRANULAR TRATADO CON CEMENTO (MGTC) CLASE 3, GRADACION TIPO MGTC-50, NO INCLUYE SUM. CEMENTO
(Analisis aplicado para la conformación de una base estructural empleando un material granular BG -40 clase B, tipo Clase 3, para un nivel de transito NT</v>
          </cell>
          <cell r="D134" t="str">
            <v>m3</v>
          </cell>
        </row>
        <row r="135">
          <cell r="B135" t="str">
            <v>350,6</v>
          </cell>
          <cell r="C135" t="str">
            <v>MATERIAL GRANULAR TRATADO CON CEMENTO (MGTC) CLASE 4, GRADACION TIPO MGTC-25, NO INCLUYE SUM. CEMENTO
(Analisis aplicado para la conformación de una base estructural empleando un material granular BG -25 clase A, tipo Clase 4, para un nivel de transito NT</v>
          </cell>
          <cell r="D135" t="str">
            <v>m3</v>
          </cell>
        </row>
        <row r="136">
          <cell r="B136" t="str">
            <v>350,7</v>
          </cell>
          <cell r="C136" t="str">
            <v>MATERIAL GRANULAR TRATADO CON CEMENTO (MGTC) CLASE 4, GRADACION TIPO MGTC-38, NO INCLUYE SUM. CEMENTO
(Analisis aplicado para la conformación de una base estructural empleando un material granular BG -38 clase A, tipo Clase 4, para un nivel de transito NT</v>
          </cell>
          <cell r="D136" t="str">
            <v>m3</v>
          </cell>
        </row>
        <row r="137">
          <cell r="B137" t="str">
            <v>350,8</v>
          </cell>
          <cell r="C137" t="str">
            <v>MATERIAL GRANULAR TRATADO CON CEMENTO (MGTC) CLASE 4, GRADACION TIPO MGTC-50, NO INCLUYE SUM. CEMENTO
(Analisis aplicado para la conformación de una base estructural empleando un material granular BG -50 clase A, tipo Clase 4, para un nivel de transito NT</v>
          </cell>
          <cell r="D137" t="str">
            <v>m3</v>
          </cell>
        </row>
        <row r="138">
          <cell r="B138" t="str">
            <v>350,9</v>
          </cell>
          <cell r="C138" t="str">
            <v>CEMENTO HIDRÁULICO PARA CAPA TRATADA CON CEMENTO
(Analisis aplicado para el suministro del cemento hidraulico, utilizado típicamente en la elaboración de capas como la base tratada con cemento o la subbase tratada para estabilización de suelos.)</v>
          </cell>
          <cell r="D138" t="str">
            <v>Kg</v>
          </cell>
        </row>
        <row r="139">
          <cell r="B139" t="str">
            <v>410,1</v>
          </cell>
          <cell r="C139" t="str">
            <v>CEMENTO ASFÁLTICO DE PENETRACIÓN 40-50 
(Analizado sin transporte)</v>
          </cell>
          <cell r="D139" t="str">
            <v>kg</v>
          </cell>
        </row>
        <row r="140">
          <cell r="B140" t="str">
            <v>410,2</v>
          </cell>
          <cell r="C140" t="str">
            <v>SUMINISTRO DE CEMENTO ASFÁLTICO DE PENETRACIÓN 60-70
 (Analizado sin transporte)</v>
          </cell>
          <cell r="D140" t="str">
            <v>kg</v>
          </cell>
        </row>
        <row r="141">
          <cell r="B141" t="str">
            <v>410,3</v>
          </cell>
          <cell r="C141" t="str">
            <v>CEMENTO ASFÁLTICO DE PENETRACIÓN 80-100 
(Analizado sin transporte)</v>
          </cell>
          <cell r="D141" t="str">
            <v>kg</v>
          </cell>
        </row>
        <row r="142">
          <cell r="B142" t="str">
            <v>411,1</v>
          </cell>
          <cell r="C142" t="str">
            <v xml:space="preserve">EMULSIÓN ASFÁLTICA DE ROTURA MEDIA CRM-65 </v>
          </cell>
          <cell r="D142" t="str">
            <v>L</v>
          </cell>
        </row>
        <row r="143">
          <cell r="B143" t="str">
            <v>411,2</v>
          </cell>
          <cell r="C143" t="str">
            <v>EMULSIÓN ASFÁLTICA DE ROTURA LENTA CRL-40
(Analizado para una base de cemento asfaltico ARD)</v>
          </cell>
          <cell r="D143" t="str">
            <v>L</v>
          </cell>
        </row>
        <row r="144">
          <cell r="B144" t="str">
            <v>411,3</v>
          </cell>
          <cell r="C144" t="str">
            <v>EMULSIÓN ASFÁLTICA DE ROTURA LENTA CRL-57 
(Analizado para una base de cemento asfáltica ARD)</v>
          </cell>
          <cell r="D144" t="str">
            <v>L</v>
          </cell>
        </row>
        <row r="145">
          <cell r="B145" t="str">
            <v>411,4</v>
          </cell>
          <cell r="C145" t="str">
            <v xml:space="preserve">EMULSIÓN ASFÁLTICA DE ROTURA LENTA CRL-57h </v>
          </cell>
          <cell r="D145" t="str">
            <v>L</v>
          </cell>
        </row>
        <row r="146">
          <cell r="B146" t="str">
            <v>411,5</v>
          </cell>
          <cell r="C146" t="str">
            <v xml:space="preserve">EMULSIÓN ASFÁLTICA DE ROTURA RAPIDA CRR-60 </v>
          </cell>
          <cell r="D146" t="str">
            <v>L</v>
          </cell>
        </row>
        <row r="147">
          <cell r="B147" t="str">
            <v>411,6</v>
          </cell>
          <cell r="C147" t="str">
            <v>EMULSIÓN ASFÁLTICA DE ROTURA RAPIDA CRR-65</v>
          </cell>
          <cell r="D147" t="str">
            <v>L</v>
          </cell>
        </row>
        <row r="148">
          <cell r="B148" t="str">
            <v>413,1</v>
          </cell>
          <cell r="C148" t="str">
            <v>CEMENTO ASFÁLTICO MODIFICADO CON GRANO DE CAUCHO RECICLADO (GCR) TIPO I</v>
          </cell>
          <cell r="D148" t="str">
            <v>kg</v>
          </cell>
        </row>
        <row r="149">
          <cell r="B149" t="str">
            <v>413,2</v>
          </cell>
          <cell r="C149" t="str">
            <v>CEMENTO ASFÁLTICO MODIFICADO CON GRANO DE CAUCHO (GCR) RECICLADO TIPO II</v>
          </cell>
          <cell r="D149" t="str">
            <v>kg</v>
          </cell>
        </row>
        <row r="150">
          <cell r="B150" t="str">
            <v>413,3</v>
          </cell>
          <cell r="C150" t="str">
            <v xml:space="preserve">CEMENTO ASFÁLTICO MODIFICADO CON GRANO DE CAUCHO RECICLADO (GCR) TIPO III </v>
          </cell>
          <cell r="D150" t="str">
            <v>kg</v>
          </cell>
        </row>
        <row r="151">
          <cell r="B151" t="str">
            <v>414,1</v>
          </cell>
          <cell r="C151" t="str">
            <v xml:space="preserve">CEMENTO ASFÁLTICO MODIFICADO CON POLIMEROS TIPO CAM-4 </v>
          </cell>
          <cell r="D151" t="str">
            <v>kg</v>
          </cell>
        </row>
        <row r="152">
          <cell r="B152" t="str">
            <v>414,2</v>
          </cell>
          <cell r="C152" t="str">
            <v xml:space="preserve">CEMENTO ASFALTICO MODIFICADO CON POLIMEROS TIPO CAM-2 </v>
          </cell>
          <cell r="D152" t="str">
            <v>kg</v>
          </cell>
        </row>
        <row r="153">
          <cell r="B153" t="str">
            <v>414,3</v>
          </cell>
          <cell r="C153" t="str">
            <v xml:space="preserve">CEMENTO ASFALTICO MODIFIFCADO CON POLIMEROS TIPO CAM-3 </v>
          </cell>
          <cell r="D153" t="str">
            <v>kg</v>
          </cell>
        </row>
        <row r="154">
          <cell r="B154" t="str">
            <v>414,4</v>
          </cell>
          <cell r="C154" t="str">
            <v xml:space="preserve">CEMENTO ASFALTICO MODIFICADO CON POLIMEROS TIPO CAM-5 </v>
          </cell>
          <cell r="D154" t="str">
            <v>kg</v>
          </cell>
        </row>
        <row r="155">
          <cell r="B155" t="str">
            <v>414,5</v>
          </cell>
          <cell r="C155" t="str">
            <v xml:space="preserve">CEMENTO ASFALTICO MODIFICADO CON POLIMEROS TIPO CAM-6 </v>
          </cell>
          <cell r="D155" t="str">
            <v>kg</v>
          </cell>
        </row>
        <row r="156">
          <cell r="B156" t="str">
            <v>414,6</v>
          </cell>
          <cell r="C156" t="str">
            <v xml:space="preserve">CEMENTO ASFALTICO MODIFICADO CON POLIMEROS TIPO CAM-1 </v>
          </cell>
          <cell r="D156" t="str">
            <v>kg</v>
          </cell>
        </row>
        <row r="157">
          <cell r="B157" t="str">
            <v>415,1</v>
          </cell>
          <cell r="C157" t="str">
            <v xml:space="preserve">EMULSIÓN ASFÁLTICA DE ROTURA MEDIA MODIFICADA CON POLIMEROS, CRM-60m </v>
          </cell>
          <cell r="D157" t="str">
            <v>L</v>
          </cell>
        </row>
        <row r="158">
          <cell r="B158" t="str">
            <v>415,2</v>
          </cell>
          <cell r="C158" t="str">
            <v xml:space="preserve">EMULSIÓN ASFÁLTICA DE ROTURA RÁPIDA MODIFICADA CON POLÍMEROS, CRR-60m </v>
          </cell>
          <cell r="D158" t="str">
            <v>L</v>
          </cell>
        </row>
        <row r="159">
          <cell r="B159" t="str">
            <v>415,3</v>
          </cell>
          <cell r="C159" t="str">
            <v xml:space="preserve">EMULSIÓN ASFÁLTICA DE ROTURA RÁPIDA MODIFICADA CON POLÍMEROS, CRR-65m </v>
          </cell>
          <cell r="D159" t="str">
            <v>L</v>
          </cell>
        </row>
        <row r="160">
          <cell r="B160" t="str">
            <v>415,4</v>
          </cell>
          <cell r="C160" t="str">
            <v>EMULSIÓN ASFÁLTICA DE ROTURA LENTA MODIFICADA CON POLÍMEROS, CRL-57hm</v>
          </cell>
          <cell r="D160" t="str">
            <v>L</v>
          </cell>
        </row>
        <row r="161">
          <cell r="B161" t="str">
            <v>418,1</v>
          </cell>
          <cell r="C161" t="str">
            <v>FIBRAS SINTÉTICAS DE ARAMIDA Y POLIOLEFINA 
(Suministro y adición en planta como modificador de mezclas asfálticas por vía seca, conforme a especificaciones del diseño.)</v>
          </cell>
          <cell r="D161" t="str">
            <v>kg</v>
          </cell>
        </row>
        <row r="162">
          <cell r="B162" t="str">
            <v>420,1</v>
          </cell>
          <cell r="C162" t="str">
            <v>RIEGO DE IMPRIMACIÓN CON EMULSIÓN ASFÁLTICA CRL-40
(Análisis aplicado para el riego de imprimación sobre base granular, mediante equipo distribuidor a presión. Incluye limpieza previa, aplicación uniforme)</v>
          </cell>
          <cell r="D162" t="str">
            <v>m2</v>
          </cell>
        </row>
        <row r="163">
          <cell r="B163" t="str">
            <v>420,2</v>
          </cell>
          <cell r="C163" t="str">
            <v>RIEGO DE IMPRIMACIÓN CON EMULSIÓN ASFÁLTICA CRL-57
(Análisis aplicado para la aplicación de emulsión  sobre base granular, mediante equipo distribuidor a presión, para sellado de poros y adherencia de la capa asfáltica. Incluye limpieza de superficie y us</v>
          </cell>
          <cell r="D163" t="str">
            <v>m2</v>
          </cell>
        </row>
        <row r="164">
          <cell r="B164" t="str">
            <v>420,3</v>
          </cell>
          <cell r="C164" t="str">
            <v>RIEGO DE IMPRIMACIÓN CON ASFALTO LIQUIDO MC-30</v>
          </cell>
          <cell r="D164" t="str">
            <v>m2</v>
          </cell>
        </row>
        <row r="165">
          <cell r="B165" t="str">
            <v>421,1</v>
          </cell>
          <cell r="C165" t="str">
            <v>RIEGO DE LIGA CON EMULSIÓN ASFÁLTICA CRR-60 
(Análisis aplicado para riego de liga con emulsión sobre superficie asfáltica limpia, seca y sin polvo. Incluye aplicación y barrido previo obligatorio para garantizar adherencia.)</v>
          </cell>
          <cell r="D165" t="str">
            <v>m2</v>
          </cell>
        </row>
        <row r="166">
          <cell r="B166" t="str">
            <v>421,2</v>
          </cell>
          <cell r="C166" t="str">
            <v>RIEGO DE LIGA CON EMULSION ASFALTICA CRR-65
(Análisis aplicado para riego de liga con emulsión  sobre superficie asfáltica limpia, seca y sin polvo. Incluye aplicación y barrido previo obligatorio para garantizar adherencia.)</v>
          </cell>
          <cell r="D166" t="str">
            <v>m2</v>
          </cell>
        </row>
        <row r="167">
          <cell r="B167" t="str">
            <v>421,3</v>
          </cell>
          <cell r="C167" t="str">
            <v>RIEGO DE LIGA CON EMULSIÓN MODIFICADA CON POLIMEROS CRR-60m
(Análisis aplicado para riego de liga con emulsión  sobre superficie asfáltica limpia, seca y sin polvo. Incluiye aplicación y barrido previo obligatorio para garantizar adherencia.)</v>
          </cell>
          <cell r="D167" t="str">
            <v>m2</v>
          </cell>
        </row>
        <row r="168">
          <cell r="B168" t="str">
            <v>421,4</v>
          </cell>
          <cell r="C168" t="str">
            <v>RIEGO DE LIGA CON EMULSIÓN MODIFICADA CON POLIMEROS CRR-65m 
(Análisis aplicado para riego de liga con emulsión  sobre superficie asfáltica limpia, seca y sin polvo. Requiere aplicación en clima templado y barrido previo obligatorio para asegurar adherenc</v>
          </cell>
          <cell r="D168" t="str">
            <v>m2</v>
          </cell>
        </row>
        <row r="169">
          <cell r="B169" t="str">
            <v>430,1,1</v>
          </cell>
          <cell r="C169" t="str">
            <v>TRATAMIENTO SUPERFICIAL SIMPLE CON EMULSIÓN CRR-65
(Análisis aplicado para tratamiento superficial simple con emulsión  y agregado pétreo tipo TSS-19, aplicado con equipo distribuidor, gravilladora y compactado con rodillo neumático.)</v>
          </cell>
          <cell r="D169" t="str">
            <v>m2</v>
          </cell>
        </row>
        <row r="170">
          <cell r="B170" t="str">
            <v>430,1,2</v>
          </cell>
          <cell r="C170" t="str">
            <v>TRATAMIENTO SUPERFICIAL SIMPLE CON EMULSIÓN CRR-65
(Análisis aplicado para tratamiento superficial simple con emulsión  y agregado pétreo tipo TSS-13, aplicado con equipo distribuidor, gravilladora y compactado con rodillo neumático.)</v>
          </cell>
          <cell r="D170" t="str">
            <v>m2</v>
          </cell>
        </row>
        <row r="171">
          <cell r="B171" t="str">
            <v>430,2,1</v>
          </cell>
          <cell r="C171" t="str">
            <v>TRATAMIENTO SUPERFICIAL SIMPLE CON EMULSIÓN CRR-65m
(Análisis aplicado para tratamiento superficial simple con emulsión CRR-65m (modificada con polímeros) y agregado pétreo tipo TSS-19, aplicado con equipo distribuidor, gravilladora y compactado con rodil</v>
          </cell>
          <cell r="D171" t="str">
            <v>m2</v>
          </cell>
        </row>
        <row r="172">
          <cell r="B172" t="str">
            <v>430,2,2</v>
          </cell>
          <cell r="C172" t="str">
            <v>TRATAMIENTO SUPERFICIAL SIMPLE CON EMULSIÓN CRR-65m 
(Análisis aplicado para tratamiento superficial simple con emulsión CRR-65m (modificada con polímeros) y agregado pétreo tipo TSS-13, aplicado con equipo distribuidor, gravilladora y compactado con rodi</v>
          </cell>
          <cell r="D172" t="str">
            <v>m2</v>
          </cell>
        </row>
        <row r="173">
          <cell r="B173" t="str">
            <v>430,3,1</v>
          </cell>
          <cell r="C173" t="str">
            <v>TRATAMIENTO SUPERFICIAL DOBLE CON EMULSIÓN CRR-65 TIPO 3
(Análisis aplicado para tratamiento superficial doble con dos riegos de emulsión CRR-65 y aplicación secuencial de agregados tipo TSD-25 y TSD-13. No incluye imprimación ni corrección previa de la s</v>
          </cell>
          <cell r="D173" t="str">
            <v>m2</v>
          </cell>
        </row>
        <row r="174">
          <cell r="B174" t="str">
            <v>430,3,2</v>
          </cell>
          <cell r="C174" t="str">
            <v>TRATAMIENTO SUPERFICIAL DOBLE CON EMULSIÓN CRR-65 TIPO 4
(Análisis aplicado para tratamiento superficial doble con dos riegos de emulsión CRR-65 y aplicación secuencial de agregados tipo TSD-19 y TSD-10. No incluye imprimación ni corrección previa de la s</v>
          </cell>
          <cell r="D174" t="str">
            <v>m2</v>
          </cell>
        </row>
        <row r="175">
          <cell r="B175" t="str">
            <v>430,4,1</v>
          </cell>
          <cell r="C175" t="str">
            <v>TRATAMIENTO SUPERFICIAL DOBLE CON EMULSIÓN CRR-65m
(Análisis considerando la aplicación secuencial de agregados TSD-25 y TSD-13. No incluye imprimación ni corrección previa de la superficie.)</v>
          </cell>
          <cell r="D175" t="str">
            <v>m2</v>
          </cell>
        </row>
        <row r="176">
          <cell r="B176" t="str">
            <v>430,4,2</v>
          </cell>
          <cell r="C176" t="str">
            <v>TRATAMIENTO SUPERFICIAL DOBLE CON EMULSIÓN CRR-65m
(Análisis aplicación en sitio con dos aplicaciones de emulsión CRR-65m y agregados TSD-19 y TSD-10 en forma secuencial. Incluye extendido, distribución y compactación. No contempla imprimación previa ni c</v>
          </cell>
          <cell r="D176" t="str">
            <v>m2</v>
          </cell>
        </row>
        <row r="177">
          <cell r="B177" t="str">
            <v>432,1</v>
          </cell>
          <cell r="C177" t="str">
            <v>SELLO DE ARENA-ASFALTO CON EMULSION CRR-65 
(Aplica sobre superficie tratada o imprimada. Utiliza emulsión CRR-65 y mezcla arena-asfalto en proporción definida, colocada en caliente. Incluye extendido y compactación.)</v>
          </cell>
          <cell r="D177" t="str">
            <v>m2</v>
          </cell>
        </row>
        <row r="178">
          <cell r="B178" t="str">
            <v>432,2</v>
          </cell>
          <cell r="C178" t="str">
            <v>SELLO DE ARENA-ASFALTO CON EMULSION CRR-65m
(Aplica sobre superficie tratada o imprimada. Utiliza emulsión asfáltica modificada con polímeros CRR-65m y mezcla arena-asfalto en proporción definida, colocada en caliente. Incluye extendido y compactación.)</v>
          </cell>
          <cell r="D178" t="str">
            <v>m2</v>
          </cell>
        </row>
        <row r="179">
          <cell r="B179" t="str">
            <v>433,1</v>
          </cell>
          <cell r="C179" t="str">
            <v>LECHADA ASFÁLTICA CON EMULSIÓN CRL‐57h, TIPO LA‐13
(Análisis  para aplicación sobre superficie existente limpia, libre de polvo, grasa o aceites, incluye agregado con gradación LA-13, emulsión CRL-57h y agua.)</v>
          </cell>
          <cell r="D179" t="str">
            <v>m2</v>
          </cell>
        </row>
        <row r="180">
          <cell r="B180" t="str">
            <v>433,2</v>
          </cell>
          <cell r="C180" t="str">
            <v>LECHADA ASFÁLTICA CON EMULSIÓN CRL‐57h, TIPO LA‐10
(Análisis para aplicación sobre superficie existente limpia, libre de polvo, grasa o aceites, incluye agregado con gradación LA-10, emulsión CRL-57h y agua.)</v>
          </cell>
          <cell r="D180" t="str">
            <v>m2</v>
          </cell>
        </row>
        <row r="181">
          <cell r="B181" t="str">
            <v>433,3</v>
          </cell>
          <cell r="C181" t="str">
            <v>LECHADA ASFÁLTICA CON EMULSIÓN CRL‐57h, TIPO LA‐5 
(Análisis para aplicación sobre superficie existente limpia, libre de polvo, grasa o aceites, incluye agregado con gradación LA-15, emulsión CRL-57h y agua.)</v>
          </cell>
          <cell r="D181" t="str">
            <v>m2</v>
          </cell>
        </row>
        <row r="182">
          <cell r="B182" t="str">
            <v>433,4</v>
          </cell>
          <cell r="C182" t="str">
            <v>LECHADA ASFÁLTICA CON EMULSIÓN CRL‐57h, TIPO LA‐3 
(Análisis para aplicación sobre superficie existente limpia, libre de polvo, grasa o aceites, incluye agregado con gradación LA-3, emulsión CRL-57h y agua.)</v>
          </cell>
          <cell r="D182" t="str">
            <v>m2</v>
          </cell>
        </row>
        <row r="183">
          <cell r="B183" t="str">
            <v>433,5</v>
          </cell>
          <cell r="C183" t="str">
            <v>LECHADA ASFÁLTICA CON EMULSIÓN CRL‐57hm, TIPO LA‐13 
(Análisis para aplicación sobre superficie existente limpia, libre de polvo, grasa o aceites, incluye agregado con gradación LA-13, emulsión CRL-57hm y agua.)</v>
          </cell>
          <cell r="D183" t="str">
            <v>m2</v>
          </cell>
        </row>
        <row r="184">
          <cell r="B184" t="str">
            <v>433,6</v>
          </cell>
          <cell r="C184" t="str">
            <v>LECHADA ASFÁLTICA CON EMULSIÓN CRL‐57hm, TIPO LA‐10 
(Análisis para aplicación sobre superficie existente limpia, libre de polvo, grasa o aceites, incluye agregado con gradación LA-10, emulsión CRL-57hm y agua.)</v>
          </cell>
          <cell r="D184" t="str">
            <v>m2</v>
          </cell>
        </row>
        <row r="185">
          <cell r="B185" t="str">
            <v>433,7</v>
          </cell>
          <cell r="C185" t="str">
            <v>LECHADA ASFÁLTICA CON EMULSIÓN CRL‐57hm, TIPO LA‐5
(Análisis para aplicación sobre superficie existente limpia, libre de polvo, grasa o aceites, incluye agregado con gradación LA-5, emulsión CRL-57hm y agua.)</v>
          </cell>
          <cell r="D185" t="str">
            <v>m2</v>
          </cell>
        </row>
        <row r="186">
          <cell r="B186" t="str">
            <v>433,8</v>
          </cell>
          <cell r="C186" t="str">
            <v>LECHADA ASFÁLTICA CON EMULSIÓN CRL‐57hm, TIPO LA‐3 
(Análisis apara aplicación sobre superficie existente limpia, libre de polvo, grasa o aceites, incluye agregado con gradación LA-3, emulsión CRL-57hm y agua.)</v>
          </cell>
          <cell r="D186" t="str">
            <v>m2</v>
          </cell>
        </row>
        <row r="187">
          <cell r="B187" t="str">
            <v>440,1</v>
          </cell>
          <cell r="C187" t="str">
            <v xml:space="preserve">MEZCLA DENSA EN FRÍO TIPO MDF-38  
(Aplicado para mezcla bituminosa elaborada en sitio con agregados pétreos y emulsión asfáltica catiónica. No incluye el suministro del material bituminoso. Contempla acopio, dosificación, mezclado con agua, colocación y </v>
          </cell>
          <cell r="D187" t="str">
            <v>m3</v>
          </cell>
        </row>
        <row r="188">
          <cell r="B188" t="str">
            <v>440,2</v>
          </cell>
          <cell r="C188" t="str">
            <v>MEZCLA DENSA EN FRÍO TIPO MDF-25 
(Aplicado para mezcla densa en frío tipo MDF-25 fabricada en sitio con agregados pétreos y emulsión asfáltica catiónica. No incluye suministro del material bituminoso. Incluye acopio, dosificación, mezclado con agua, colo</v>
          </cell>
          <cell r="D188" t="str">
            <v>m3</v>
          </cell>
        </row>
        <row r="189">
          <cell r="B189" t="str">
            <v>440,3</v>
          </cell>
          <cell r="C189" t="str">
            <v>MEZCLA DENSA EN FRÍO TIPO MDF-19 
(Aplicado para mezcla densa en frío tipo MDF-19 fabricada en sitio con agregados pétreos y emulsión asfáltica catiónica. No incluye suministro del material bituminoso. Incluye acopio, dosificación, mezclado con agua, colo</v>
          </cell>
          <cell r="D189" t="str">
            <v>m3</v>
          </cell>
        </row>
        <row r="190">
          <cell r="B190" t="str">
            <v>440,4,1</v>
          </cell>
          <cell r="C190" t="str">
            <v>MEZCLA DENSA EN FRÍO PARA BACHEO
(Aplicado para mezcla MDF-19 fabricada en sitio, utilizada en bacheo de pavimentos flexibles o capas de bajo tránsito. No incluye suministro de emulsión. Incluye agregado pétreo, agua de ajuste, dosificación, mezclado y co</v>
          </cell>
          <cell r="D190" t="str">
            <v>m3</v>
          </cell>
        </row>
        <row r="191">
          <cell r="B191" t="str">
            <v>440,4,2</v>
          </cell>
          <cell r="C191" t="str">
            <v>MEZCLA DENSA EN FRÍO PARA BACHEO TIPO MDF-25
(Aplicado para mezcla MDF-25 fabricada en sitio, utilizada en bacheo de pavimentos flexibles o capas de bajo tránsito. No incluye suministro de emulsión. Incluye agregado pétreo, agua de ajuste, dosificación, m</v>
          </cell>
          <cell r="D191" t="str">
            <v>m3</v>
          </cell>
        </row>
        <row r="192">
          <cell r="B192" t="str">
            <v>440,5</v>
          </cell>
          <cell r="C192" t="str">
            <v>MEZCLA ABIERTA EN FRIO TIPO MAF-19 
(Aplicado para mezcla MAF-19 elaborada y colocada en sitio, como base o regularización en vías de bajo o medio tránsito. No incluye emulsión. Incluye agregados, agua de ajuste, mezclado y aplicación.)</v>
          </cell>
          <cell r="D192" t="str">
            <v>m3</v>
          </cell>
        </row>
        <row r="193">
          <cell r="B193" t="str">
            <v>440,6</v>
          </cell>
          <cell r="C193" t="str">
            <v>MEZCLA ABIERTA EN FRIO TIPO MAF-25 
(Aplicado para mezcla MAF-25 elaborada y colocada en sitio, como base o regularización en vías de bajo o medio tránsito. No incluye emulsión. Incluye agregados, agua de ajuste, mezclado y aplicación.)</v>
          </cell>
          <cell r="D193" t="str">
            <v>m3</v>
          </cell>
        </row>
        <row r="194">
          <cell r="B194" t="str">
            <v>440,7</v>
          </cell>
          <cell r="C194" t="str">
            <v>MEZCLA ABIERTA EN FRIO TIPO MAF-38 
(Aplicado para mezcla MAF-38 elaborada y colocada en sitio como base o regularización en vías de bajo o medio tránsito. No incluye emulsión. Incluye agregados, agua de ajuste, mezclado y aplicación.)</v>
          </cell>
          <cell r="D194" t="str">
            <v>m3</v>
          </cell>
        </row>
        <row r="195">
          <cell r="B195" t="str">
            <v>440,8</v>
          </cell>
          <cell r="C195" t="str">
            <v>MEZCLA ABIERTA EN FRÍO TIPO MAF- 38 PARA BACHEO 
(Aplicado para mezcla MAF-38 fabricada y colocada en sitio para bacheo en vías de bajo o medio tránsito. No incluye emulsión. Incluye agregados, agua de ajuste, limpieza, aplicación y compactación.)</v>
          </cell>
          <cell r="D195" t="str">
            <v>m3</v>
          </cell>
        </row>
        <row r="196">
          <cell r="B196" t="str">
            <v>442,1</v>
          </cell>
          <cell r="C196" t="str">
            <v>MEZCLA ASFÁLTICA NATURAL TIPO MAN-38 
(Aplicado para mezcla MAN-38 elaborada en sitio, con adición de agregados, emulsión asfáltica y compactación en caliente. Incluye dosificación, mezclado, extendido y compactación.)</v>
          </cell>
          <cell r="D196" t="str">
            <v>m3</v>
          </cell>
        </row>
        <row r="197">
          <cell r="B197" t="str">
            <v>442,2</v>
          </cell>
          <cell r="C197" t="str">
            <v>MEZCLA ASFÁLTICA NATURAL TIPO MAN-25
(Aplicado para mezcla MAN-25 elaborada en sitio, con adición de agregados, emulsión asfáltica y compactación en caliente. Incluye dosificación, mezclado, extendido y compactación.)</v>
          </cell>
          <cell r="D197" t="str">
            <v>m3</v>
          </cell>
        </row>
        <row r="198">
          <cell r="B198" t="str">
            <v>442,3</v>
          </cell>
          <cell r="C198" t="str">
            <v>MEZCLA ASFÁLTICA NATURAL TIPO MAN-19
(Aplicado para mezcla MAN-19 elaborada en sitio, con adición de agregados, emulsión asfáltica y compactación en caliente. Incluye dosificación, mezclado, extendido y compactación.)</v>
          </cell>
          <cell r="D198" t="str">
            <v>m3</v>
          </cell>
        </row>
        <row r="199">
          <cell r="B199" t="str">
            <v>442,4</v>
          </cell>
          <cell r="C199" t="str">
            <v>MEZCLA ASFÁLTICA NATURAL PARA BACHEO 
(Aplicado para mezcla MAN-25 elaborada en sitio para bacheo. Incluye dosificación, adición de agregados, emulsión asfáltica, mezclado, extendido y compactación en caliente.)</v>
          </cell>
          <cell r="D199" t="str">
            <v>m3</v>
          </cell>
        </row>
        <row r="200">
          <cell r="B200" t="str">
            <v>450,01</v>
          </cell>
          <cell r="C200" t="str">
            <v>MEZCLA DENSA EN CALIENTE TIPO MDC‐25. NO INCLUYE SUMINISTRO DE CEMENTO ASFÁLTICO NI LLENANTE MINERAL
(Aplicado para mezcla MDC-25 fabricada en planta móvil. Incluye suministro de agregados, producción, transporte, extendido y compactación. No incluye ceme</v>
          </cell>
          <cell r="D200" t="str">
            <v>m3</v>
          </cell>
        </row>
        <row r="201">
          <cell r="B201" t="str">
            <v>450,10</v>
          </cell>
          <cell r="C201" t="str">
            <v>MEZCLA EN CALIENTE PARA BACHEO MSC‐25 
(Aplicado para mezcla MSC-25 adquirida en planta. Incluye transporte en volqueta  (hasta 30 km), colocación, nivelación y compactación en caliente. No incluye cemento asfáltico ni llenante mineral)</v>
          </cell>
          <cell r="D201" t="str">
            <v>m3</v>
          </cell>
        </row>
        <row r="202">
          <cell r="B202" t="str">
            <v>450,11</v>
          </cell>
          <cell r="C202" t="str">
            <v xml:space="preserve">MEZCLA EN CALIENTE PARA BACHEO MGC‐25 
(Aplicado para mezcla MGC-25 comprada en planta y utilizada en parcheo estructural. Incluye transporte en volqueta (hasta 30 km), colocación, nivelación y compactación en caliente) </v>
          </cell>
          <cell r="D202" t="str">
            <v>m3</v>
          </cell>
        </row>
        <row r="203">
          <cell r="B203" t="str">
            <v>450,12</v>
          </cell>
          <cell r="C203" t="str">
            <v>MEZCLA EN CALIENTE PARA BACHEO MGC‐38 
(Aplicado para mezcla MGC-38 comprada en planta y utilizada en parcheo estructural. Incluye transporte en volqueta  (hasta 30 km), colocación, nivelación y compactación en caliente)</v>
          </cell>
          <cell r="D203" t="str">
            <v>m3</v>
          </cell>
        </row>
        <row r="204">
          <cell r="B204" t="str">
            <v>450,13</v>
          </cell>
          <cell r="C204" t="str">
            <v>MEZCLA DE ALTO MÓDULO MAM‐19 
(Aplicado para mezcla MAM-19 de alto módulo, utilizada como base o refuerzo estructural en vías de alto tránsito (NT4–NT5). Incluye compra en planta, transporte (≤30 km), descargue, extendido con terminadora y compactación. N</v>
          </cell>
          <cell r="D204" t="str">
            <v>m3</v>
          </cell>
        </row>
        <row r="205">
          <cell r="B205" t="str">
            <v>450,2</v>
          </cell>
          <cell r="C205" t="str">
            <v>MEZCLA DENSA EN CALIENTE TIPO MDC‐19  
(Aplicado para mezcla MDC-19 fabricada en planta móvil. Incluye suministro de agregados, producción, transporte, extendido y compactación. No incluye cemento asfáltico ni llenante mineral.)</v>
          </cell>
          <cell r="D205" t="str">
            <v>m3</v>
          </cell>
        </row>
        <row r="206">
          <cell r="B206" t="str">
            <v>450,3</v>
          </cell>
          <cell r="C206" t="str">
            <v>MEZCLA DENSA EN CALIENTE TIPO MDC‐10. NO INCLUYE SUMINISTRO DE CEMENTO ASFÁLTICO NI LLENATE MINERAL
(Aplicado para mezcla MDC-10 elaborada en planta móvil. Incluye agregados, producción, transporte, extendido y compactación. No incluye cemento asfáltico n</v>
          </cell>
          <cell r="D206" t="str">
            <v>m3</v>
          </cell>
        </row>
        <row r="207">
          <cell r="B207" t="str">
            <v>450,4</v>
          </cell>
          <cell r="C207" t="str">
            <v>MEZCLA SEMIDENSA EN CALIENTE TIPO MSC-25. NO INCLUYE SUMINISTRO DE CEMENTO ASFÁLTICO NI LLENATE MINERAL.
(Aplicado para mezcla MSC-25 elaborada en planta móvil. Incluye agregados, producción, transporte, extendido y compactación. No incluye cemento asfált</v>
          </cell>
          <cell r="D207" t="str">
            <v>m3</v>
          </cell>
        </row>
        <row r="208">
          <cell r="B208" t="str">
            <v>450,5</v>
          </cell>
          <cell r="C208" t="str">
            <v>MEZCLA SEMIDENSA EN CALIENTE TIPO MSC‐19. NO INCLUYE SUMINISTRO DE CEMENTO ASFÁLTICO NI LLENATE MINERAL
(Aplicado para mezcla MSC-19 elaborada en planta móvil. Incluye agregados, producción, transporte, extendido y compactación. No incluye cemento asfálti</v>
          </cell>
          <cell r="D208" t="str">
            <v>m3</v>
          </cell>
        </row>
        <row r="209">
          <cell r="B209" t="str">
            <v>450,6</v>
          </cell>
          <cell r="C209" t="str">
            <v>MEZCLA GRUESA EN CALIENTE TIPO MGC‐38  . NO INCLUYE SUMINISTRO DE CEMENTO ASFÁLTICO NI LLENATE MINERAL)
(Aplicado para mezcla MGC-38 elaborada en planta móvil. Incluye agregados, producción, transporte, extendido y compactación. No incluye cemento asfálti</v>
          </cell>
          <cell r="D209" t="str">
            <v>m3</v>
          </cell>
        </row>
        <row r="210">
          <cell r="B210" t="str">
            <v>450,7</v>
          </cell>
          <cell r="C210" t="str">
            <v xml:space="preserve">MEZCLA GRUESA EN CALIENTE TIPO MGC‐25. NO INCLUYE SUMINISTRO DE CEMENTO ASFÁLTICO NI LLENATE MINERAL
(Aplicado para mezcla MGC-25 elaborada en planta móvil. Incluye agregados, producción, transporte, extendido y compactación. No incluye cemento asfáltico </v>
          </cell>
          <cell r="D210" t="str">
            <v>m3</v>
          </cell>
        </row>
        <row r="211">
          <cell r="B211" t="str">
            <v>450,8</v>
          </cell>
          <cell r="C211" t="str">
            <v>MEZCLA DE ALTO MÓDULO MAM‐25 
(Aplicado para mezcla MAM-25 (alta rigidez) adquirida en planta. Incluye transporte en volqueta  (hasta 30 km), colocación, nivelación y compactación en caliente.)</v>
          </cell>
          <cell r="D211" t="str">
            <v>m3</v>
          </cell>
        </row>
        <row r="212">
          <cell r="B212" t="str">
            <v>451,1</v>
          </cell>
          <cell r="C212" t="str">
            <v>MEZCLA ABIERTA EN CALIENTE TIPO MAC‐75. NO INCLUYE SUMINISTRO DE CEMENTO ASFÁLTICO
(Aplicado para mezcla abierta drenante tipo MAC-75. Incluye agregados, producción en planta móvil, transporte, extendido y compactación. No incluye cemento asfáltico ni lle</v>
          </cell>
          <cell r="D212" t="str">
            <v>m3</v>
          </cell>
        </row>
        <row r="213">
          <cell r="B213" t="str">
            <v>451,2</v>
          </cell>
          <cell r="C213" t="str">
            <v>MEZCLA ABIERTA EN CALIENTE TIPO MAC‐63 
(Aplicado para mezcla abierta drenante tipo MAC-63. Incluye agregados, producción en planta móvil, transporte, extendido y compactación. No incluye cemento asfáltico ni llenantes minerales.)</v>
          </cell>
          <cell r="D213" t="str">
            <v>m3</v>
          </cell>
        </row>
        <row r="214">
          <cell r="B214" t="str">
            <v>451,3</v>
          </cell>
          <cell r="C214" t="str">
            <v>MEZCLA ABIERTA EN CALIENTE TIPO MAC‐50  
(Aplicado para mezcla abierta drenante tipo MAC-50. Incluye agregados, producción en planta móvil, transporte, extendido y compactación. No incluye cemento asfáltico ni llenantes minerales.)</v>
          </cell>
          <cell r="D214" t="str">
            <v>m3</v>
          </cell>
        </row>
        <row r="215">
          <cell r="B215" t="str">
            <v>451,4</v>
          </cell>
          <cell r="C215" t="str">
            <v>MEZCLA ABIERTA EN CALIENTE TIPO MAC‐50 PARA BACHEO 
(Aplicado para mezcla MAC-50 adquirida en planta. Incluye suministro y transporte desde la planta de producción hasta el lugar de aplicación, así como las actividades de descargue, extendido y compactaci</v>
          </cell>
          <cell r="D215" t="str">
            <v>m3</v>
          </cell>
        </row>
        <row r="216">
          <cell r="B216" t="str">
            <v>452,1</v>
          </cell>
          <cell r="C216" t="str">
            <v>MEZCLA DISCONTINUA EN CALIENTE TIPO M‐13. NO INCLUYE SUMINISTRO DE CEMENTO ASFÁLTICO
(Aplicado para mezcla discontinua tipo M-13, con gradación gap-graded. Incluye agregados, producción en planta móvil, transporte, extendido y compactación. No incluye cem</v>
          </cell>
          <cell r="D216" t="str">
            <v>m3</v>
          </cell>
        </row>
        <row r="217">
          <cell r="B217" t="str">
            <v>452,2</v>
          </cell>
          <cell r="C217" t="str">
            <v>MEZCLA DISCONTINUA EN CALIENTE TIPO M‐10  
(Aplicado para mezcla discontinua tipo M-10, con gradación gap-graded. Incluye agregados, producción en planta móvil, transporte, extendido y compactación. No incluye cemento asfáltico)</v>
          </cell>
          <cell r="D217" t="str">
            <v>m3</v>
          </cell>
        </row>
        <row r="218">
          <cell r="B218" t="str">
            <v>452,3</v>
          </cell>
          <cell r="C218" t="str">
            <v>MEZCLA DISCONTINUA EN CALIENTE TIPO F‐13. NO INCLUYE SUMINISTRO DE CEMENTO ASFÁLTICO
(Aplicado para mezcla tipo F-13. Incluye agregados, producción en planta móvil, transporte, extendido y compactación. No incluye cemento asfáltico)</v>
          </cell>
          <cell r="D218" t="str">
            <v>m3</v>
          </cell>
        </row>
        <row r="219">
          <cell r="B219" t="str">
            <v>452,4</v>
          </cell>
          <cell r="C219" t="str">
            <v>MEZCLA DISCONTINUA EN CALIENTE TIPO F‐10  
(Aplicado para mezcla tipo F-10. Incluye agregados, producción en planta móvil, transporte, extendido y compactación. No incluye cemento asfáltico)</v>
          </cell>
          <cell r="D219" t="str">
            <v>m3</v>
          </cell>
        </row>
        <row r="220">
          <cell r="B220" t="str">
            <v>453,1</v>
          </cell>
          <cell r="C220" t="str">
            <v>MEZCLA DRENANTE NO INCLUYE SUMINISTRO DE CEMENTO ASFÁLTICO MODIFICADO NI LLENATE MINERAL
(Aplicado para mezcla drenante con agregados limpios, fabricada en sitio. Incluye agregados, producción en planta móvil, transporte, extendido y compactación. No incl</v>
          </cell>
          <cell r="D220" t="str">
            <v>m3</v>
          </cell>
        </row>
        <row r="221">
          <cell r="B221" t="str">
            <v>457,1</v>
          </cell>
          <cell r="C221" t="str">
            <v xml:space="preserve">MEZCLA PREFABRICADA ALMACENADA MP-25 PARA PARCHEO EN PAVIMENTO FLEXIBLE 
(Aplicado para reparaciones rápidas en pavimentos flexibles, con mezcla MP-25 de alto contenido de ligante, producida en caliente y aplicada en frío. Incluye suministro, transporte, </v>
          </cell>
          <cell r="D221" t="str">
            <v>m3</v>
          </cell>
        </row>
        <row r="222">
          <cell r="B222" t="str">
            <v>457,2</v>
          </cell>
          <cell r="C222" t="str">
            <v>MEZCLA PREFABRICADA ALMACENADA MP-19 PARA PARCHEO EN PAVIMENTO FLEXIBLE
(Aplicado para reparaciones rápidas en pavimentos flexibles con mezcla MP-19, producida en caliente y aplicada en frío. Incluye suministro, transporte, limpieza del área, aplicación m</v>
          </cell>
          <cell r="D222" t="str">
            <v>m3</v>
          </cell>
        </row>
        <row r="223">
          <cell r="B223" t="str">
            <v>457,3</v>
          </cell>
          <cell r="C223" t="str">
            <v xml:space="preserve">MEZCLA PREFABRICADA ALMACENADA MP-12 PARA PARCHEO EN PAVIMENTO FLEXIBLE 
(Aplicado para reparaciones rápidas en pavimentos flexibles con mezcla MP-12, producida en caliente y aplicada en frío. Incluye suministro, transporte, limpieza del área, aplicación </v>
          </cell>
          <cell r="D223" t="str">
            <v>m3</v>
          </cell>
        </row>
        <row r="224">
          <cell r="B224" t="str">
            <v>460,1,1</v>
          </cell>
          <cell r="C224" t="str">
            <v>FRESADO DE PAVIMENTO ASFÁLTICO ________cm
(Aplicado para retiro de carpeta asfáltica con espesor de 10 cm. Incluye fresado con máquina de tambor rotativo, cargue, limpieza de superficie y transporte del material. No contempla disposición final ni reutiliz</v>
          </cell>
          <cell r="D224" t="str">
            <v>m2</v>
          </cell>
        </row>
        <row r="225">
          <cell r="B225" t="str">
            <v>460,1,2</v>
          </cell>
          <cell r="C225" t="str">
            <v>FRESADO DE PAVIMENTO ASFÁLTICO ________cm
(Aplicado para retiro de carpeta asfáltica con espesor de 5 cm. Incluye fresado con máquina de tambor rotativo, cargue, limpieza de superficie y transporte del material. No contempla disposición final ni reutiliza</v>
          </cell>
          <cell r="D225" t="str">
            <v>m2</v>
          </cell>
        </row>
        <row r="226">
          <cell r="B226" t="str">
            <v>460,2</v>
          </cell>
          <cell r="C226" t="str">
            <v>MICROFRESADO DE PAVIMENTO ASFÁLTICO EN ESPESOR DE ___ cm
(Aplicado para un espesor de 2,5 cm. Incluye la ejecución del microfresado, la recolección y retiro del material fresado, el cargue y la limpieza de la superficie tratada.
No contempla disposición f</v>
          </cell>
          <cell r="D226" t="str">
            <v>m2</v>
          </cell>
        </row>
        <row r="227">
          <cell r="B227" t="str">
            <v>461,1</v>
          </cell>
          <cell r="C227" t="str">
            <v xml:space="preserve">PAVIMENTO RECICLADO IN SITU CON EMULSIÓN ASFÁLTICA
(Aplicado en rehabilitación de vías con deterioro leve mediante reciclaje del pavimento existente con emulsión. Incluye escarificación, mezcla con recicladora, perfilado, compactación, limpieza y riego </v>
          </cell>
          <cell r="D227" t="str">
            <v>m3</v>
          </cell>
        </row>
        <row r="228">
          <cell r="B228" t="str">
            <v>461,2</v>
          </cell>
          <cell r="C228" t="str">
            <v>PAVIMENTO RECICLADO IN SITU CON ASFALTO ESPUMADO
Aplicado en rehabilitación con mejoramiento estructural mediante mezcla in situ de agregados, cemento y asfalto espumado. Incluye planta de espuma integrada en recicladora, mezcla homogénea, perfilado, comp</v>
          </cell>
          <cell r="D228" t="str">
            <v>m3</v>
          </cell>
        </row>
        <row r="229">
          <cell r="B229" t="str">
            <v>462,1,1</v>
          </cell>
          <cell r="C229" t="str">
            <v>MEZCLA ASFÁLTICA RECICLADA EN CALIENTE DEL TIPO ______
Aplicado para mezcla en caliente tipo MDC-19 con contenido de RAP, agregados vírgenes y aditivo de reciclaje. Incluye preparación, colocación y compactación en obra. No contempla el suministro de ceme</v>
          </cell>
          <cell r="D229" t="str">
            <v>m3</v>
          </cell>
        </row>
        <row r="230">
          <cell r="B230" t="str">
            <v>462,1,2</v>
          </cell>
          <cell r="C230" t="str">
            <v>MEZCLA ASFÁLTICA RECICLADA EN CALIENTE DEL TIPO ______
Aplicado para mezcla en caliente tipo MDC-25 con contenido de RAP, agregados vírgenes y aditivo de reciclaje. Incluye preparación, colocación y compactación en obra. No contempla el suministro de ceme</v>
          </cell>
          <cell r="D230" t="str">
            <v>m3</v>
          </cell>
        </row>
        <row r="231">
          <cell r="B231" t="str">
            <v>462,2,1</v>
          </cell>
          <cell r="C231" t="str">
            <v>MEZCLA ASFÁLTICA RECICLADA EN CALIENTE DEL TIPO ______ PARA BACHEO
Aplicado para mezcla reciclada en caliente tipo MDC-19, utilizada en reparaciones puntuales. Incluye preparación del fondo, colocación y compactación. No contempla el cemento asfáltico. La</v>
          </cell>
          <cell r="D231" t="str">
            <v>m3</v>
          </cell>
        </row>
        <row r="232">
          <cell r="B232" t="str">
            <v>462,2,2</v>
          </cell>
          <cell r="C232" t="str">
            <v xml:space="preserve">MEZCLA ASFÁLTICA RECICLADA EN CALIENTE DEL TIPO ______  PARA BACHEO
(Aplicado para mezcla reciclada en caliente tipo MDC-25, utilizada en reparaciones puntuales. Incluye preparación del fondo, colocación y compactación. No contempla el cemento asfáltico. </v>
          </cell>
          <cell r="D232" t="str">
            <v>m3</v>
          </cell>
        </row>
        <row r="233">
          <cell r="B233" t="str">
            <v>464,1,1</v>
          </cell>
          <cell r="C233" t="str">
            <v xml:space="preserve">GEOTEXTIL PARA REPAVIMENTACIÓN 
(Analizado para un Geotextil NT con resistencia a la tensión Grab mín. de 450 N y una Emulsión asfáltica CRR-60) </v>
          </cell>
          <cell r="D233" t="str">
            <v>m2</v>
          </cell>
        </row>
        <row r="234">
          <cell r="B234" t="str">
            <v>464,1,2</v>
          </cell>
          <cell r="C234" t="str">
            <v xml:space="preserve">GEOTEXTIL PARA REPAVIMENTACIÓN 
(Analizado para un Geotextil NT con resistencia a la tensión Grab mín. de 450 N y una Emulsión asfáltica modificada CRR-60) </v>
          </cell>
          <cell r="D234" t="str">
            <v>m2</v>
          </cell>
        </row>
        <row r="235">
          <cell r="B235" t="str">
            <v>465,1</v>
          </cell>
          <cell r="C235" t="str">
            <v>EXCAVACIÓN PARA REPARACIÓN DE PAVIMENTO ASFÁLTICO EXISTENTE INCLUYENDO EL CORTE Y LA REMOCIÓN DE LAS CAPAS ASFÁLTICAS Y DE LAS SUBYACENTES</v>
          </cell>
          <cell r="D235" t="str">
            <v>m3</v>
          </cell>
        </row>
        <row r="236">
          <cell r="B236" t="str">
            <v>465,2</v>
          </cell>
          <cell r="C236" t="str">
            <v>EXCAVACIÓN PARA LA REPARACIÓN DE PAVIMENTO ASFÁLTICO EXISTENTE EXCLUYENDO EL CORTE Y LA REMOCIÓN DE LAS CAPAS ASFÁLTICAS Y DE LAS SUBYACENTES</v>
          </cell>
          <cell r="D236" t="str">
            <v>m3</v>
          </cell>
        </row>
        <row r="237">
          <cell r="B237" t="str">
            <v>466,1</v>
          </cell>
          <cell r="C237" t="str">
            <v>SELLO DE GRIETAS EN PAVIMENTO ASFÁLTICO SIN RUTEO
(Incluye limpieza con aire comprimido, aplicación de sellador asfáltico en caliente (hot-pour) y acabado superficial.)</v>
          </cell>
          <cell r="D237" t="str">
            <v>m</v>
          </cell>
        </row>
        <row r="238">
          <cell r="B238" t="str">
            <v>466,2</v>
          </cell>
          <cell r="C238" t="str">
            <v>SELLO DE GRIETAS EN PAVIMENTO ASFÁLTICO CON RUTEO
Incluye corte controlado de la grieta con ruteadora (20–30 mm de ancho y 15 mm de profundidad), limpieza con aire comprimido, aplicación de sellador asfáltico en caliente (hot-pour) y acabado superficial.</v>
          </cell>
          <cell r="D238" t="str">
            <v>m</v>
          </cell>
        </row>
        <row r="239">
          <cell r="B239" t="str">
            <v>467,1</v>
          </cell>
          <cell r="C239" t="str">
            <v>MEZCLA ASFÁLTICA CON ASFALTO MODIFICADO CON GCR (M-GCR-25) NO INCLUYE SUMINISTRO DE CEMENTO ASFALTICO MODIFICADO CON GCR
Incluye elaboración en sitio con agregados pétreos y asfalto modificado con GCR, mezclado, extendido con pavimentadora, nivelación y c</v>
          </cell>
          <cell r="D239" t="str">
            <v>m3</v>
          </cell>
        </row>
        <row r="240">
          <cell r="B240" t="str">
            <v>467,2</v>
          </cell>
          <cell r="C240" t="str">
            <v>MEZCLA ASFÁLTICA CON ASFALTO MODIFICADO CON GCR (M-GCR-19)
Incluye elaboración en sitio con agregados pétreos y asfalto modificado con GCR, mezclado, extendido con pavimentadora, nivelación y compactación. La dosificación se ajusta según diseño. No incluy</v>
          </cell>
          <cell r="D240" t="str">
            <v>m3</v>
          </cell>
        </row>
        <row r="241">
          <cell r="B241" t="str">
            <v>467,3</v>
          </cell>
          <cell r="C241" t="str">
            <v>MEZCLA ASFÁLTICA CON ASFALTO MODIFICADO CON GCR (M-GCR-12)
Incluye elaboración en sitio con agregados pétreos y asfalto modificado con GCR, mezclado, extendido con pavimentadora, nivelación y compactación. La dosificación se ajusta según diseño. No incluy</v>
          </cell>
          <cell r="D241" t="str">
            <v>m3</v>
          </cell>
        </row>
        <row r="242">
          <cell r="B242" t="str">
            <v>500,1,1</v>
          </cell>
          <cell r="C242" t="str">
            <v>PAVIMENTO DE CONCRETO HIDRÁULICO  
Incluye MR‑43 con barras de transferencia y unión, formaletas, corte y sellado de juntas, curado con emulsión parafínica, y fraguado. Considera preparación de subrasante y acabado superficial para tránsito NT3.</v>
          </cell>
          <cell r="D242" t="str">
            <v>m3</v>
          </cell>
        </row>
        <row r="243">
          <cell r="B243" t="str">
            <v>500,1,2</v>
          </cell>
          <cell r="C243" t="str">
            <v>PAVIMENTO DE CONCRETO HIDRÁULICO 
Considera losa MR‑43 para tránsito NT2, con barras de transferencia y unión, formaletas, corte y sellado de juntas, curado con emulsión parafínica y acabado. Incluye preparación de subrasante.</v>
          </cell>
          <cell r="D243" t="str">
            <v>m3</v>
          </cell>
        </row>
        <row r="244">
          <cell r="B244" t="str">
            <v>500,2</v>
          </cell>
          <cell r="C244" t="str">
            <v>PAVIMENTO DE CONCRETO HIDRÁULICO DE FRAGUADO RÁPIDO (FAST TRACK)
Losa MR‑43 con aditivo acelerante para fraguado en 24 h. Incluye refuerzo, formaletas, corte y sellado de juntas, curado con emulsión parafínica y acabados.</v>
          </cell>
          <cell r="D244" t="str">
            <v>m3</v>
          </cell>
        </row>
        <row r="245">
          <cell r="B245" t="str">
            <v>501,1</v>
          </cell>
          <cell r="C245" t="str">
            <v>CEMENTO PORTLAND, NORMA ASTM C150, TIPO ___ 
(Analizado para cemento hidraúlico TIPO I)</v>
          </cell>
          <cell r="D245" t="str">
            <v>kg</v>
          </cell>
        </row>
        <row r="246">
          <cell r="B246" t="str">
            <v>501,10</v>
          </cell>
          <cell r="C246" t="str">
            <v>CEMENTO HIDRÁULICO ADICIONADO, NORMA ASTM C595, TIPO ___  
(Analizado para cemento hidraúlico TIPO IP)</v>
          </cell>
          <cell r="D246" t="str">
            <v>kg</v>
          </cell>
        </row>
        <row r="247">
          <cell r="B247" t="str">
            <v>501,20</v>
          </cell>
          <cell r="C247" t="str">
            <v>CEMENTO HIDRÁULICO ESPECIFICADO POR DESEMPEÑO, NORMA NTC 121, TIPO __
(Analizado para cemento hidraúlico TIPO UG)</v>
          </cell>
          <cell r="D247" t="str">
            <v>kg</v>
          </cell>
        </row>
        <row r="248">
          <cell r="B248" t="str">
            <v>505,1</v>
          </cell>
          <cell r="C248" t="str">
            <v xml:space="preserve">BASE DE CONCRETO HIDRAULICO  
(Analizado para un tránsito NT2) </v>
          </cell>
          <cell r="D248" t="str">
            <v>m3</v>
          </cell>
        </row>
        <row r="249">
          <cell r="B249" t="str">
            <v>510,1</v>
          </cell>
          <cell r="C249" t="str">
            <v>PAVIMENTO DE ADOQUINES DE CONCRETO
Colocación de adoquines 10×20×8 cm sobre cama de arena media, relleno de juntas con arena fina, compactación vibratoria, cortes para ajuste y limpieza final.</v>
          </cell>
          <cell r="D249" t="str">
            <v>m2</v>
          </cell>
        </row>
        <row r="250">
          <cell r="B250" t="str">
            <v>600,1,1</v>
          </cell>
          <cell r="C250" t="str">
            <v>EXCAVACIONES VARIAS SIN CLASIFICAR
(Analisis aplicado para la excavación manual mecánica en materiales sin clasificar (sin diferenciación por tipo de material), incluyendo retiro y disposición final.)</v>
          </cell>
          <cell r="D250" t="str">
            <v>m3</v>
          </cell>
        </row>
        <row r="251">
          <cell r="B251" t="str">
            <v>600,2,1</v>
          </cell>
          <cell r="C251" t="str">
            <v>EXCAVACIONES VARIAS EN ROCA EN SECO
(Análisis aplicado para Excavaciónes en material rocoso en estado seco, mediante  metodo de voladura controlada, seguida por el retiro mecánico del material fracturado,  incluye el cargue, transporte y disposición del m</v>
          </cell>
          <cell r="D251" t="str">
            <v>m3</v>
          </cell>
        </row>
        <row r="252">
          <cell r="B252" t="str">
            <v>600,2,2</v>
          </cell>
          <cell r="C252" t="str">
            <v>EXCAVACIONES VARIAS EN ROCA BAJO AGUA
(Análisis aplicado para excavaciónes de material rocoso consolidado sumergido, mediante metodo de voladura controlada seguida por el retiro mecánico del material fracturado, incluye el cargue, transporte y disposición</v>
          </cell>
          <cell r="D252" t="str">
            <v>m3</v>
          </cell>
        </row>
        <row r="253">
          <cell r="B253" t="str">
            <v>600,2,3</v>
          </cell>
          <cell r="C253" t="str">
            <v>EXCAVACIONES VARIAS EN MATERIAL COMUN EN SECO
(Análisis aplicado para excavaciónes en seco en material común no clasificado en condiciones normales (sin presencia de agua ni materiales duros como roca), mediante métodos mecánico, incluye el cargue, transp</v>
          </cell>
          <cell r="D253" t="str">
            <v>m3</v>
          </cell>
        </row>
        <row r="254">
          <cell r="B254" t="str">
            <v>600,2,4</v>
          </cell>
          <cell r="C254" t="str">
            <v>EXCAVACIONES VARIAS EN MATERIAL COMÚN BAJO AGUA
(Análisis aplicado para excavaciónes en material común sumergido, no clasificado, mediante metodo mecánico, incluye el cargue, transporte y disposición del material.)</v>
          </cell>
          <cell r="D254" t="str">
            <v>m3</v>
          </cell>
        </row>
        <row r="255">
          <cell r="B255" t="str">
            <v>610,1</v>
          </cell>
          <cell r="C255" t="str">
            <v>RELLENOS PARA ESTRUCTURAS CON SUELO 
(Análisis aplicado para rellenos para uso estructural, con material seleccionado proveniente de cantera autorizada, colocado, extendido, humedecido y compactado. No incluye preparación de superficie base.)</v>
          </cell>
          <cell r="D255" t="str">
            <v>m3</v>
          </cell>
        </row>
        <row r="256">
          <cell r="B256" t="str">
            <v>610,10</v>
          </cell>
          <cell r="C256" t="str">
            <v>RELLENOS CON ARENA
(Análisis aplicado para el Suministro, transporte, extendido, humectación y compactación de arena limpia (natural o lavada) para uso estructural. No incluye preparación de la superficie base.)</v>
          </cell>
          <cell r="D256" t="str">
            <v>m3</v>
          </cell>
        </row>
        <row r="257">
          <cell r="B257" t="str">
            <v>610,2</v>
          </cell>
          <cell r="C257" t="str">
            <v>RELLENOS PARA ESTRUCTURAS CON RECEBO
(Análisis aplicado para rellenos para uso estructural, con material de recebo (material granular fino con buena gradación), incluye Suministro, colocación, extendido, humedecido y compactación. No incluye preparación d</v>
          </cell>
          <cell r="D257" t="str">
            <v>m3</v>
          </cell>
        </row>
        <row r="258">
          <cell r="B258" t="str">
            <v>610,3</v>
          </cell>
          <cell r="C258" t="str">
            <v>RELLENOS PARA ESTRUCTURA CON MATERIAL GRANULAR TIPO SBG-50
(Análisis aplicado para rellenos para uso estructural, con material granular tipo SBG-50 (Sub-base Gradación 50), incluye Suministro, colocación, extendido, humedecido y compactación. No incluye p</v>
          </cell>
          <cell r="D258" t="str">
            <v>m3</v>
          </cell>
        </row>
        <row r="259">
          <cell r="B259" t="str">
            <v>610,4</v>
          </cell>
          <cell r="C259" t="str">
            <v xml:space="preserve">RELLENOS PARA ESTRUCTURAS CON MATERIAL GRANULAR TIPO SBG-38
(Análisis aplicado para rellenos para uso estructural, con material granular tipo SBG-38 (Sub-base Gradación 38), incluye Suministro, colocación, extendido, humedecido y compactación. No incluye </v>
          </cell>
          <cell r="D259" t="str">
            <v>m3</v>
          </cell>
        </row>
        <row r="260">
          <cell r="B260" t="str">
            <v>610,5</v>
          </cell>
          <cell r="C260" t="str">
            <v xml:space="preserve">RELLENOS PARA ESTRUCTURAS CON MATERIAL GRANULAR TIPO SBG-20
(Análisis aplicado para rellenos para uso estructural, con material granular tipo SBG-20 (Sub-base Gradación 20), incluye Suministro, colocación, extendido, humedecido y compactación. No incluye </v>
          </cell>
          <cell r="D260" t="str">
            <v>m3</v>
          </cell>
        </row>
        <row r="261">
          <cell r="B261" t="str">
            <v>610,6</v>
          </cell>
          <cell r="C261" t="str">
            <v>RELLENOS PARA ESTRUCTURAS CON MATERIAL GRANULAR TIPO BG 38
(Análisis aplicado para rellenos para uso estructural, con material granular tipo BG-38 (Sub-base Gradación 38), incluye Suministro, colocación, extendido, humedecido y compactación. No incluye pr</v>
          </cell>
          <cell r="D261" t="str">
            <v>m3</v>
          </cell>
        </row>
        <row r="262">
          <cell r="B262" t="str">
            <v>610,7</v>
          </cell>
          <cell r="C262" t="str">
            <v>RELLENOS PARA ESTRUCTURAS CON MATERIAL GRANULAR TIPO BG 25
Análisis aplicado para rellenos para uso estructural, con material granular tipo BG-25 (Sub-base Gradación 38), incluye Suministro, colocación, extendido, humedecido y compactación. No incluye pre</v>
          </cell>
          <cell r="D262" t="str">
            <v>m3</v>
          </cell>
        </row>
        <row r="263">
          <cell r="B263" t="str">
            <v>610,8</v>
          </cell>
          <cell r="C263" t="str">
            <v>RELLENOS CON MATERIAL FILTRANTE 
(Análisis aplicado para el suministro, acarreo, extendido, colocación y compactacion mecánica de material filtrante tipo MF-150, conformado por piedra o grava de diámetro máximo 6” (150 mm), dispuesto como filtro estructur</v>
          </cell>
          <cell r="D263" t="str">
            <v>m3</v>
          </cell>
        </row>
        <row r="264">
          <cell r="B264" t="str">
            <v>610,9</v>
          </cell>
          <cell r="C264" t="str">
            <v>RELLENOS CON GRAVILLA
(Análisis aplicado para el Suministro, transporte, extendido y colocación y compactacion de gravilla limpia (5–25 mm de diámetro) en rellenos estructurales. No incluye preparación de la superficie de apoyo)</v>
          </cell>
          <cell r="D264" t="str">
            <v>m3</v>
          </cell>
        </row>
        <row r="265">
          <cell r="B265" t="str">
            <v>611,1,1</v>
          </cell>
          <cell r="C265" t="str">
            <v>CONCRETO CELULAR PARA RELLENO ____ DENSIDAD _____kg/m3, RESISTENCIA ____MPa
Incluye suministro y colocación in situ con bombeo de concreto celular clase I (385 kg/m³, 0,07 MPa), preparación de mezcla con cemento, agua y agente espumante, generación de esp</v>
          </cell>
          <cell r="D265" t="str">
            <v>m3</v>
          </cell>
        </row>
        <row r="266">
          <cell r="B266" t="str">
            <v>611,1,2</v>
          </cell>
          <cell r="C266" t="str">
            <v>CONCRETO CELULAR PARA RELLENO ____ DENSIDAD _____kg/m3, RESISTENCIA ____MPa
Incluye suministro y colocación in situ con bombeo de concreto celular clase II (480 kg/m³, 0,28 MPa), preparación de mezcla con cemento, agua y agente espumante, generación de es</v>
          </cell>
          <cell r="D266" t="str">
            <v>m3</v>
          </cell>
        </row>
        <row r="267">
          <cell r="B267" t="str">
            <v>611,1,3</v>
          </cell>
          <cell r="C267" t="str">
            <v>CONCRETO CELULAR PARA RELLENO ____ DENSIDAD _____kg/m3, RESISTENCIA ____MPa
Incluye suministro y colocación in situ con bombeo de concreto celular clase III (575 kg/m³, 0,55 MPa), preparación de mezcla con cemento, agua y agente espumante, generación de e</v>
          </cell>
          <cell r="D267" t="str">
            <v>m3</v>
          </cell>
        </row>
        <row r="268">
          <cell r="B268" t="str">
            <v>611,1,4</v>
          </cell>
          <cell r="C268" t="str">
            <v>CONCRETO CELULAR PARA RELLENO ____ DENSIDAD _____kg/m3, RESISTENCIA ____MPa
Incluye suministro y colocación in situ con bombeo de concreto celular clase IV (670 kg/m³, 0,83 MPa), preparación de mezcla con cemento, agua y agente espumante, generación de es</v>
          </cell>
          <cell r="D268" t="str">
            <v>m3</v>
          </cell>
        </row>
        <row r="269">
          <cell r="B269" t="str">
            <v>620,1,1</v>
          </cell>
          <cell r="C269" t="str">
            <v xml:space="preserve">PILOTES PREFABRICADOS DE CONCRETO, DE SECCIÓN _______ 
(Análisis aplicado para pilotes prefabricados de concreto de sección circular de 0,50 m, incluye fabricación con f’c = 28 MPa, acero de refuerzo, formaleta, vibrado, curado, cargue, transporte, hinca </v>
          </cell>
          <cell r="D269" t="str">
            <v>m</v>
          </cell>
        </row>
        <row r="270">
          <cell r="B270" t="str">
            <v>620,2,1</v>
          </cell>
          <cell r="C270" t="str">
            <v>EXTENSIÓN DE PILOTES, DE SECCIÓN__________
(Análisis aplicado para extensión in situ de pilotes existentes con sección circular de 0,50 m, incluye acero de refuerzo (con empalme mecánico o traslape), formaleta metálica, concreto f’c = 28 MPa, vibrado, cur</v>
          </cell>
          <cell r="D270" t="str">
            <v>m</v>
          </cell>
        </row>
        <row r="271">
          <cell r="B271" t="str">
            <v>620,3,1</v>
          </cell>
          <cell r="C271" t="str">
            <v>PRUEBA DE CARGA TIPO ______ 
(Análisis aplicado para prueba dinámica de carga tipo PDA en pilotes prefabricados, mediante instrumentación con sensores, registro e interpretación de señales con software especializado, y entrega de informe técnico. No inclu</v>
          </cell>
          <cell r="D271" t="str">
            <v>u</v>
          </cell>
        </row>
        <row r="272">
          <cell r="B272" t="str">
            <v>621,1,1</v>
          </cell>
          <cell r="C272" t="str">
            <v>PILOTE DE CONCRETO VACIADO IN SITU DE DIÁMETRO_______ 
(Análisis aplicado para pilote vaciado in situ, diámetro 1,00 m, mediante perforación asistida con bentonita y camisa metálica A-36 recuperable. Incluye acero de refuerzo (cuantía ≈0,6 %), vaciado con</v>
          </cell>
          <cell r="D272" t="str">
            <v>m</v>
          </cell>
        </row>
        <row r="273">
          <cell r="B273" t="str">
            <v>621,1,2</v>
          </cell>
          <cell r="C273" t="str">
            <v>PILOTE DE CONCRETO VACIADO IN SITU DE DIÁMETRO_______ 
(Análisis aplicado para pilote vaciado in situ, diámetro 1,20 m, mediante perforación asistida con bentonita y camisa metálica A-36 recuperable. Incluye acero de refuerzo (cuantía ≈0,6 %), vaciado con</v>
          </cell>
          <cell r="D273" t="str">
            <v>m</v>
          </cell>
        </row>
        <row r="274">
          <cell r="B274" t="str">
            <v>621,2</v>
          </cell>
          <cell r="C274" t="str">
            <v>BASE ACAMPANADA
(Construcción de base acampanada en pilotes vaciados in situ, con ensanche inferior de hasta 2 veces el diámetro del fuste. Incluye perforación, ensanche mecánico, colocación de refuerzo, vaciado de concreto de 28 MPa con camisa metálica r</v>
          </cell>
          <cell r="D274" t="str">
            <v>m3</v>
          </cell>
        </row>
        <row r="275">
          <cell r="B275" t="str">
            <v>621,3,1</v>
          </cell>
          <cell r="C275" t="str">
            <v>PERFORACIÓN DE PRUEBA PARA PILOTE, DE DIÁMETRO _______ 
(Ejecución de perforación de prueba para verificación de condiciones del subsuelo y diseño del sistema de pilotes. Incluye preparación, perforación vertical, extracción de muestras, uso de lodos, lim</v>
          </cell>
          <cell r="D275" t="str">
            <v>m</v>
          </cell>
        </row>
        <row r="276">
          <cell r="B276" t="str">
            <v>621,4</v>
          </cell>
          <cell r="C276" t="str">
            <v>PERFORACIÓN DE PRUEBA PARA BASE ACAMPANADA
(Perforación exploratoria para cimentaciones con base acampanada, incluye ensanche del fondo para validar viabilidad técnica y resistencia del estrato portante. Considera transporte y disposición del material exc</v>
          </cell>
          <cell r="D276" t="str">
            <v>m³</v>
          </cell>
        </row>
        <row r="277">
          <cell r="B277" t="str">
            <v>621,5,1</v>
          </cell>
          <cell r="C277" t="str">
            <v>CAMISA PERMANENTE DE DIÁMETRO EXTERIOR ______
(Suministro y colocación de camisa de concreto reforzado fundida in situ, de resistencia 28 MPa, con diámetro exterior de 1,50 m, espesor de 0,20 m y altura de 1,00 m. Incluye cuantía mínima de acero longitudi</v>
          </cell>
          <cell r="D277" t="str">
            <v>m</v>
          </cell>
        </row>
        <row r="278">
          <cell r="B278" t="str">
            <v>621,6,1</v>
          </cell>
          <cell r="C278" t="str">
            <v>PRUEBA DE CARGA TIPO ______ 
(Analizado para pruebas dinamicas de alta deformación para pilotes fundidos in situ (PDA) NO incluye la masa para la carga. Incluye equipos y personal técnico para la ejecución de la prueba)</v>
          </cell>
          <cell r="D278" t="str">
            <v>u</v>
          </cell>
        </row>
        <row r="279">
          <cell r="B279" t="str">
            <v>621,7,1</v>
          </cell>
          <cell r="C279" t="str">
            <v>PRUEBA DE INTEGRIDAD TIPO ____
(Analizado para prueba tipo de baja deformacion por impacto PIT. Incluye equipos y personal técnico para la ejecución de la prueba)</v>
          </cell>
          <cell r="D279" t="str">
            <v>u</v>
          </cell>
        </row>
        <row r="280">
          <cell r="B280" t="str">
            <v>621,7,2</v>
          </cell>
          <cell r="C280" t="str">
            <v>PRUEBA DE INTEGRIDAD TIPO ____
(Analizado para ensayos crosshole en pilotes (CST) diametro entre 0,7m y 0,8m con 3 tubos. Incluye equipos y personal técnico para la ejecución de la prueba)</v>
          </cell>
          <cell r="D280" t="str">
            <v>u</v>
          </cell>
        </row>
        <row r="281">
          <cell r="B281" t="str">
            <v>621,7,3</v>
          </cell>
          <cell r="C281" t="str">
            <v xml:space="preserve">PRUEBA DE INTEGRIDAD TIPO ____
(Analizado para ensayos crosshole en pilotes (CST) diametro entre 1,1m y 1,4m con 4 tubos.  Incluye equipos y personal técnico para la ejecución de la prueba)						</v>
          </cell>
          <cell r="D281" t="str">
            <v>u</v>
          </cell>
        </row>
        <row r="282">
          <cell r="B282" t="str">
            <v>621,7,4</v>
          </cell>
          <cell r="C282" t="str">
            <v>PRUEBA DE INTEGRIDAD TIPO ____
(Analizado para ensayos crosshole en pilotes (CST) diametro 1,5m con 5 tubos.  Incluye equipos y personal técnico para la ejecución de la prueba)</v>
          </cell>
          <cell r="D282" t="str">
            <v>u</v>
          </cell>
        </row>
        <row r="283">
          <cell r="B283" t="str">
            <v>621,8</v>
          </cell>
          <cell r="C283" t="str">
            <v>DESCABECE DE PILOTES
(Retiro del concreto de baja calidad o contaminado en el extremo superior del pilote hasta la cota de diseño. Incluye picado, demolición controlada, limpieza, retiro de escombros y protección del acero expuesto. No incluye la ejecució</v>
          </cell>
          <cell r="D283" t="str">
            <v>m3</v>
          </cell>
        </row>
        <row r="284">
          <cell r="B284" t="str">
            <v>622,1</v>
          </cell>
          <cell r="C284" t="str">
            <v>TABLESTACADO DE MADERA
(Suministro e instalación de tablestacado provisional en madera, conformado por tablestacas aserradas, parales rollizos de 5” y 4,5 m, amarres con alambre calibre 18 y guía de hincado. Incluye hincado mecánico, nivelación, alineació</v>
          </cell>
          <cell r="D284" t="str">
            <v>m2</v>
          </cell>
        </row>
        <row r="285">
          <cell r="B285" t="str">
            <v>622,2</v>
          </cell>
          <cell r="C285" t="str">
            <v>TABLESTACADO METÁLICO
(Suministro, armado y hincado de tablestacado metálico con rieles de acero estructural grado 36, soldadura tipo 7018, tornillos de unión de 12 mm y guía de hincado. Incluye alineación y hincado mecánico.)</v>
          </cell>
          <cell r="D285" t="str">
            <v>m2</v>
          </cell>
        </row>
        <row r="286">
          <cell r="B286" t="str">
            <v>622,3</v>
          </cell>
          <cell r="C286" t="str">
            <v>TABLESTACADO DE CONCRETO REFORZADO
(Análisis aplicado para la Construcción de tablestacado en concreto reforzado, vaciado en sitio incluyendo formaleta metálica, acero de refuerzo, concreto estructural de 28 MPa, vibrado, curado, desmolde, alineación y gu</v>
          </cell>
          <cell r="D286" t="str">
            <v>m2</v>
          </cell>
        </row>
        <row r="287">
          <cell r="B287" t="str">
            <v>622,4</v>
          </cell>
          <cell r="C287" t="str">
            <v>TABLESTACADO DE CONCRETO PREESFORZADO
Análisis aplicado a la ejecución en sitio de tablestacado de concreto preesforzado, con acero tipo PDR-60 y torones de media o cinco octavos de pulgada, concreto estructural de 35 MPa e inyección de lechada en ductos.</v>
          </cell>
          <cell r="D287" t="str">
            <v>m2</v>
          </cell>
        </row>
        <row r="288">
          <cell r="B288" t="str">
            <v>622,5,1</v>
          </cell>
          <cell r="C288" t="str">
            <v>CORTE DEL EXTREMO SUPERIOR DEL ELEMENTO
(Aplicable al corte del extremo superior de tablestacas metálicas tipo riel, mediante equipo de oxicorte, con acabado de superficie conforme a la alineación y altura de diseño. Actividad posterior a la hinca, requer</v>
          </cell>
          <cell r="D288" t="str">
            <v>m</v>
          </cell>
        </row>
        <row r="289">
          <cell r="B289" t="str">
            <v>623,1</v>
          </cell>
          <cell r="C289" t="str">
            <v>ANCLAJE TIPO _____ 
(Aplicable a la instalación de anclaje activo postensado sobre roca. Incluye perforación, limpieza, inyección con lechada de cemento, tensionamiento y actividades auxiliares requeridas.)</v>
          </cell>
          <cell r="D289" t="str">
            <v>m</v>
          </cell>
        </row>
        <row r="290">
          <cell r="B290" t="str">
            <v>623,2</v>
          </cell>
          <cell r="C290" t="str">
            <v>PRUEBA DE CARGA 
(Aplicable a la prueba estática de tracción en anclajes mediante equipo hidráulico, con instalación de sistema de carga, aplicación escalonada de esfuerzos, medición de desplazamientos y análisis de resultados.)</v>
          </cell>
          <cell r="D290" t="str">
            <v>u</v>
          </cell>
        </row>
        <row r="291">
          <cell r="B291" t="str">
            <v>630,1,1</v>
          </cell>
          <cell r="C291" t="str">
            <v>TIPO DE CONCRETO________
(Aplicable al suministro y colocación de concreto premezclado de 35 MPa comprado en planta, con transporte, vaciado manual, encofrado metálico reutilizable, vibrado y curado húmedo.)</v>
          </cell>
          <cell r="D291" t="str">
            <v>m3</v>
          </cell>
        </row>
        <row r="292">
          <cell r="B292" t="str">
            <v>630,1,2</v>
          </cell>
          <cell r="C292" t="str">
            <v>TIPO DE CONCRETO ______
(Aplicable al suministro y colocación de concreto premezclado de 32 MPa comprado en planta, con transporte, vaciado manual, encofrado metálico reutilizable, vibrado y curado húmedo.)</v>
          </cell>
          <cell r="D292" t="str">
            <v>m3</v>
          </cell>
        </row>
        <row r="293">
          <cell r="B293" t="str">
            <v>630,1,3,1</v>
          </cell>
          <cell r="C293" t="str">
            <v>TIPO DE CONCRETO_____
(Aplicable a la elaboración en obra y colocación manual de concreto de 28 MPa, incluye suministro y transporte de materiales, mezclado, vaciado, encofrado metálico reutilizable, vibrado y curado húmedo.)</v>
          </cell>
          <cell r="D293" t="str">
            <v>m3</v>
          </cell>
        </row>
        <row r="294">
          <cell r="B294" t="str">
            <v>630,1,3,2</v>
          </cell>
          <cell r="C294" t="str">
            <v>TIPO DE CONCRETO______
(Aplicable a la colocación manual de concreto premezclado de 28 MPa, incluye suministro desde planta, transporte, encofrado metálico reutilizable, vaciado, vibrado y curado húmedo.)</v>
          </cell>
          <cell r="D294" t="str">
            <v>m3</v>
          </cell>
        </row>
        <row r="295">
          <cell r="B295" t="str">
            <v>630,1,5,1</v>
          </cell>
          <cell r="C295" t="str">
            <v xml:space="preserve"> TIPO DE CONCRETO ________
(Analisis aplicado para la preparación, mezclado, colocación por medios manuales, vibrado y curado del concreto hecho en sitio con resistencia de 21 MPa,  Incluye encofrado metálico reutilizable)</v>
          </cell>
          <cell r="D295" t="str">
            <v>m3</v>
          </cell>
        </row>
        <row r="296">
          <cell r="B296" t="str">
            <v>630,1,5,2</v>
          </cell>
          <cell r="C296" t="str">
            <v>TIPO DE CONCRETO_____
(Analisis aplicado para el Suministro y colocación de concreto premezclado por medios manuales con resistencia característica de 21 MPa, mezcla comprada en planta, incluye encofrado metálico reutilizable, vibrado y curado húmedo y tr</v>
          </cell>
          <cell r="D296" t="str">
            <v>m3</v>
          </cell>
        </row>
        <row r="297">
          <cell r="B297" t="str">
            <v>630,1,6,1</v>
          </cell>
          <cell r="C297" t="str">
            <v>TIPO DE CONCRETO_____
(Analisis aplicado para la preparación, mezclado, colocación por medios manuales, vibrado y curado de concreto hecho en obra con resistencia característica de 17 MPa,  Incluye suministro y transporte de materiales, encofrado metálico</v>
          </cell>
          <cell r="D297" t="str">
            <v>m3</v>
          </cell>
        </row>
        <row r="298">
          <cell r="B298" t="str">
            <v>630,1,6,2</v>
          </cell>
          <cell r="C298" t="str">
            <v>TIPO DE CONCRETO______ 
(Analisis aplicado para la preparación, mezclado, colocación por medios manuales, vibrado y curado de concreto hecho en obra con resistencia característica de 14 MPa,  Incluye suministro y transporte de materiales, encofrado metáli</v>
          </cell>
          <cell r="D298" t="str">
            <v>m3</v>
          </cell>
        </row>
        <row r="299">
          <cell r="B299" t="str">
            <v>630,1,7</v>
          </cell>
          <cell r="C299" t="str">
            <v>TIPO DE CONCRETO______
(Analisis aplicado para la preparación, mezclado, colocación por medios manuales del concreto ciclopeo hecho en obra con resistencia característica de 17 MPa resistencia y con una relación piedra/concreto típica del 40%-60%, Incluye</v>
          </cell>
          <cell r="D299" t="str">
            <v>m3</v>
          </cell>
        </row>
        <row r="300">
          <cell r="B300" t="str">
            <v>632,1,1</v>
          </cell>
          <cell r="C300" t="str">
            <v>BARANDA DE CONCRETO
(Analisis aplicado para la fabricación en sitio de baranda estructural, encofrada, vaciada con concreto premezclado de 21 MPa, vibrado y acabado superficial, sin incluir acero de refuerzo ni anclajes)</v>
          </cell>
          <cell r="D300" t="str">
            <v>m</v>
          </cell>
        </row>
        <row r="301">
          <cell r="B301" t="str">
            <v>632,1,2</v>
          </cell>
          <cell r="C301" t="str">
            <v>BARANDA DE CONCRETO
 (Analisis aplicado para la fabricación en sitio de baranda estructural, encofrada, vaciada con concreto premezclado de 28 MPa, vibrado y acabado superficial, sin incluir acero de refuerzo ni anclajes)</v>
          </cell>
          <cell r="D301" t="str">
            <v>m</v>
          </cell>
        </row>
        <row r="302">
          <cell r="B302" t="str">
            <v>633,1,1</v>
          </cell>
          <cell r="C302" t="str">
            <v>SUMINISTRO DE ELEMENTO PREFABRICADO DE CONCRETO TIPO _______
(Análisis aplicado para suministro desde planta, instalación, transporte hasta sitio de obra de un box culvert prefabricado de concreto reforzado tipo CCP14, con sección interna de 1,00 x 1,00 m</v>
          </cell>
          <cell r="D302" t="str">
            <v>m</v>
          </cell>
        </row>
        <row r="303">
          <cell r="B303" t="str">
            <v>633,1,2</v>
          </cell>
          <cell r="C303" t="str">
            <v xml:space="preserve">SUMINISTRO DE ELEMENTO PREFABRICADO DE CONCRETO TIPO _______
(Análisis aplicado para suministro desde planta, instalación, transporte hasta sitio de obra de un Box CCP14 con sección interna de 5 x 4 metros, profundidad desde 0,6 metros hasta 1,5 metros y </v>
          </cell>
          <cell r="D303" t="str">
            <v>m</v>
          </cell>
        </row>
        <row r="304">
          <cell r="B304" t="str">
            <v>633,1,3</v>
          </cell>
          <cell r="C304" t="str">
            <v xml:space="preserve">Construccion de Box CCP14 con seccion interna de 1 x 2 metros, profundidad desde 1,5 metros hasta 3 metros y longitud de 2 metro. Peso/un 9,2 Toneladas	</v>
          </cell>
          <cell r="D304" t="str">
            <v>m</v>
          </cell>
        </row>
        <row r="305">
          <cell r="B305" t="str">
            <v>633,1,4</v>
          </cell>
          <cell r="C305" t="str">
            <v>Construccion de Box CCP14 con seccion interna de 3 x 1 metros, profundidad desde 0,6 metros hasta 1,5 metros y longitud de 1 metro. Peso/un 7,3 Toneladas</v>
          </cell>
          <cell r="D305" t="str">
            <v>m</v>
          </cell>
        </row>
        <row r="306">
          <cell r="B306" t="str">
            <v>633,1,5</v>
          </cell>
          <cell r="C306" t="str">
            <v>Construccion de Box CCP14 con seccion interna de 4 x 1 metros, profundidad desde 0 metros hasta 0,6 metros y longitud de 1 metro. Peso/un 11,9 Toneladas</v>
          </cell>
          <cell r="D306" t="str">
            <v>m</v>
          </cell>
        </row>
        <row r="307">
          <cell r="B307" t="str">
            <v>633,1,6</v>
          </cell>
          <cell r="C307" t="str">
            <v>Construccion de Box CCP14 con seccion interna de 6 x 2 metros, profundidad desde 0,6 metros hasta 1,5 metros y longitud de 1 metro. Peso/un 22,8 Toneladas</v>
          </cell>
          <cell r="D307" t="str">
            <v>m</v>
          </cell>
        </row>
        <row r="308">
          <cell r="B308" t="str">
            <v>633,2,1</v>
          </cell>
          <cell r="C308" t="str">
            <v>SUMINISTRO DE ELEMENTO PREFABRICADO DE CONCRETO TIPO _______
(Análisis aplicado para suministro desde planta, instalación, transporte hasta sitio de obra de una Viga vehicular en concreto pretensado sección tipo Ɪ, Longitud entre 25m y 30m, 0,49 m3/ml.  I</v>
          </cell>
          <cell r="D308" t="str">
            <v>m</v>
          </cell>
        </row>
        <row r="309">
          <cell r="B309" t="str">
            <v>633,2,2</v>
          </cell>
          <cell r="C309" t="str">
            <v>Construccion de Viga vehicular en concreto pretensado sección tipo Ɪ, Longitud entre 10m y 15m, 0,28 m3/ml</v>
          </cell>
          <cell r="D309" t="str">
            <v>m</v>
          </cell>
        </row>
        <row r="310">
          <cell r="B310" t="str">
            <v>633,2,3</v>
          </cell>
          <cell r="C310" t="str">
            <v>Construccion de Viga vehicular en concreto pretensado sección tipo Ɪ, Longitud entre 15m y 20m, 0,29 m3/ml</v>
          </cell>
          <cell r="D310" t="str">
            <v>m</v>
          </cell>
        </row>
        <row r="311">
          <cell r="B311" t="str">
            <v>633,2,4</v>
          </cell>
          <cell r="C311" t="str">
            <v>Construccion de Viga vehicular en concreto pretensado sección tipo Ɪ, Longitud entre 20m y 25m, 0,33 m3/ml</v>
          </cell>
          <cell r="D311" t="str">
            <v>m</v>
          </cell>
        </row>
        <row r="312">
          <cell r="B312" t="str">
            <v>633,2,5</v>
          </cell>
          <cell r="C312" t="str">
            <v>Construccion de Viga vehicular en concreto pretensado sección tipo Ɪ, Longitud entre 30m y 35m, 0,54 m3/ml</v>
          </cell>
          <cell r="D312" t="str">
            <v>m</v>
          </cell>
        </row>
        <row r="313">
          <cell r="B313" t="str">
            <v>633,3,1</v>
          </cell>
          <cell r="C313" t="str">
            <v>SUMINISTRO DE ELEMENTO PREFABRICADO DE CONCRETO TIPO _______
(Análisis aplicado para suministro desde planta, instalación, transporte hasta sitio de obra de Pasarela para puente peatonal en concreto prefabricado, Ancho: 2,10m, Incluye vigas, capa de compr</v>
          </cell>
          <cell r="D313" t="str">
            <v>m2</v>
          </cell>
        </row>
        <row r="314">
          <cell r="B314" t="str">
            <v>633,3,2</v>
          </cell>
          <cell r="C314" t="str">
            <v>SUMINISTRO DE ELEMENTO PREFABRICADO DE CONCRETO TIPO _______
(Análisis aplicado para suministro desde planta, instalación, transporte hasta sitio de obra de Rampas para puente peatonal en concreto prefabricado, Ancho: 2,10m, Incluye vigas doble T, descans</v>
          </cell>
          <cell r="D314" t="str">
            <v>m2</v>
          </cell>
        </row>
        <row r="315">
          <cell r="B315" t="str">
            <v>633,4,1</v>
          </cell>
          <cell r="C315" t="str">
            <v>SUMINISTRO DE ELEMENTO PREFABRICADO DE CONCRETO TIPO _______
(Análisis aplicado para suministro desde planta, instalación, transporte hasta sitio de obra de losas colaborantes en concreto, Incluye celosía, 0,07 m3/m2.  Incluye acero de refuerzo pretensado</v>
          </cell>
          <cell r="D315" t="str">
            <v>m2</v>
          </cell>
        </row>
        <row r="316">
          <cell r="B316" t="str">
            <v>640,1</v>
          </cell>
          <cell r="C316" t="str">
            <v>ACERO DE REFUERZO fy = ________ MPa
(Analisis aplicado para el Corte, figurado, suministro, transporte, instalación y amarre en sitio de acero de refuerzo, de fy = 4200 kg/cm², según diseño estructural. Incluye el alambre de amarre y pérdidas por corte (e</v>
          </cell>
          <cell r="D316" t="str">
            <v>kg</v>
          </cell>
        </row>
        <row r="317">
          <cell r="B317" t="str">
            <v>640,2</v>
          </cell>
          <cell r="C317" t="str">
            <v>MALLA DE REFUERZO fy = ____ MPa
(Analisis aplicado para el Suministro, transporte, corte, distribución y colocación de malla electrosoldada de acero A-40, con fy = 420 MPa (equivalente a 4200 kg/cm²), instalada. Incluye alambre de amarre, traslapos, pérdi</v>
          </cell>
          <cell r="D317" t="str">
            <v>kg</v>
          </cell>
        </row>
        <row r="318">
          <cell r="B318" t="str">
            <v>641,1</v>
          </cell>
          <cell r="C318" t="str">
            <v>ACERO DE PREESFUERZO
(Analisis aplicado para suministro y colocacion de acero de preesfuerzo para un sistema sistema de tensionamiento postensado, que Incluye suministro, transporte, instalación, tensado y lechado, incluyendo torón, ductos, cuñas, cabezal</v>
          </cell>
          <cell r="D318" t="str">
            <v>tf-m</v>
          </cell>
        </row>
        <row r="319">
          <cell r="B319" t="str">
            <v>641,2</v>
          </cell>
          <cell r="C319" t="str">
            <v>ACERO DE PREESFUERZO
(Aplicable al suministro e instalación de acero de preesfuerzo para sistemas postensados, incluye torones, ductos, cuñas, cabezales, equipos de tensión e inyección. Transporte, colocación, tensado y lechado del sistema.)</v>
          </cell>
          <cell r="D319" t="str">
            <v>kg</v>
          </cell>
        </row>
        <row r="320">
          <cell r="B320" t="str">
            <v>642,1</v>
          </cell>
          <cell r="C320" t="str">
            <v>APOYO ELASTOMÉRICO 
(Aplicable al suministro e instalación de apoyo elastomérico reforzado tipo 3, con dureza 60 Shore A y refuerzo interno, conforme a norma AASHTO LRFD. Incluye transporte, preparación de superficie, manipulación, montaje y materiales au</v>
          </cell>
          <cell r="D320" t="str">
            <v>u</v>
          </cell>
        </row>
        <row r="321">
          <cell r="B321" t="str">
            <v>642,2,1</v>
          </cell>
          <cell r="C321" t="str">
            <v>SELLO PARA JUNTAS DE PUENTES 
(Aplicable al suministro e instalación de sello de junta en PVC tipo cinta, resistente a intemperie, rayos UV y deformación mecánica. Incluye limpieza de superficies, aplicación de adhesivo, conformado y sellado.)</v>
          </cell>
          <cell r="D321" t="str">
            <v>m</v>
          </cell>
        </row>
        <row r="322">
          <cell r="B322" t="str">
            <v>642,2,2</v>
          </cell>
          <cell r="C322" t="str">
            <v xml:space="preserve">SELLO PARA JUNTAS DE PUENTES 
(Aplicable al suministro e instalación de junta tipo BEJS, sello precomprimido de espuma impregnada en resina con recubrimiento resistente. Incluye preparación de superficies, aplicación de imprimante y adhesivo, instalación </v>
          </cell>
          <cell r="D322" t="str">
            <v>m</v>
          </cell>
        </row>
        <row r="323">
          <cell r="B323" t="str">
            <v>650,1</v>
          </cell>
          <cell r="C323" t="str">
            <v>DISEÑO Y FABRICACIÓN DE ESTRUCTURA METÁLICA
(Aplicable al diseño estructural, planos de fabricación, corte, soldadura, armado en taller de estructura metálica en acero A36 y aplicación de pintura anticorrosiva. Incluye memorias de cálculo, planos, especif</v>
          </cell>
          <cell r="D323" t="str">
            <v>kg</v>
          </cell>
        </row>
        <row r="324">
          <cell r="B324" t="str">
            <v>650,2,1</v>
          </cell>
          <cell r="C324" t="str">
            <v>FABRICACIÓN DE LA ESTRUCTURA METÁLICA 
(Análisis aplicado para la fabricación en taller de estructura metálica con acero ASTM A-36, incluye: corte, armado, soldadura, limpieza superficial, aplicación de pintura anticorrosiva en taller,y control dimensiona</v>
          </cell>
          <cell r="D324" t="str">
            <v>kg</v>
          </cell>
        </row>
        <row r="325">
          <cell r="B325" t="str">
            <v>650,3</v>
          </cell>
          <cell r="C325" t="str">
            <v>TRANSPORTE DE ESTRUCTURA METÁLICA
(Análisis aplicado para cargue en taller, transporte por carretera, descargue en obra, uso de vehículo tipo cama baja según volumen/peso, y maniobras básicas con grúa telescopica, en condiciones normales de tránsito (no r</v>
          </cell>
          <cell r="D325" t="str">
            <v>kg-km</v>
          </cell>
        </row>
        <row r="326">
          <cell r="B326" t="str">
            <v>650,4</v>
          </cell>
          <cell r="C326" t="str">
            <v>MONTAJE Y PINTURA DE ESTRUCTURA METÁLICA
(Análisis aplicado para el Montaje en obra de estructura metálica (ASTM A-36 o similar), incluye elevación, nivelación, alineación, ajuste y aplicación de pintura en sitio. No incluye limpieza abrasiva, fabricación</v>
          </cell>
          <cell r="D326" t="str">
            <v>kg</v>
          </cell>
        </row>
        <row r="327">
          <cell r="B327" t="str">
            <v>650,5</v>
          </cell>
          <cell r="C327" t="str">
            <v>TRANSPORTE MARÍTIMO Y/O FLUVIAL DE ESTRUCTURA METÁLICA</v>
          </cell>
          <cell r="D327" t="str">
            <v>kg-km</v>
          </cell>
        </row>
        <row r="328">
          <cell r="B328" t="str">
            <v>650,6</v>
          </cell>
          <cell r="C328" t="str">
            <v>DISEÑO Y FABRICACIÓN DE ESTRUCTURA METÁLICA GALVANIZADA
(Aplicable al diseño estructural, planos de fabricación, corte, soldadura, armado en taller de estructura metálica en acero ASTM A-572 Grado 65, galvanizado en caliente según ASTM A123. Incluye torni</v>
          </cell>
          <cell r="D328" t="str">
            <v>kg</v>
          </cell>
        </row>
        <row r="329">
          <cell r="B329" t="str">
            <v>650,7</v>
          </cell>
          <cell r="C329" t="str">
            <v>FABRICACIÓN DE ESTRUCTURA METÁLICA GALVANIZADA
(Aplicable a la fabricación en taller de estructura metálica en acero ASTM A-572 Grado 65, galvanizado en caliente según ASTM A123. Incluye tornillería galvanizada conforme a ASTM F3125, corte, armado, soldad</v>
          </cell>
          <cell r="D329" t="str">
            <v>kg</v>
          </cell>
        </row>
        <row r="330">
          <cell r="B330" t="str">
            <v>650,8</v>
          </cell>
          <cell r="C330" t="str">
            <v>MONTAJE Y PINTURA DE ESTRUCTURA METÁLICA GALVANIZADA
(Análisis aplicado para el Montaje en obra de estructura metálica ASTM A-572 Grado 65 galvanizado, incluye elevación, nivelación, alineación, ajuste y aplicación de pintura en sitio (sin limpieza abrasi</v>
          </cell>
          <cell r="D330" t="str">
            <v>kg</v>
          </cell>
        </row>
        <row r="331">
          <cell r="B331" t="str">
            <v>650,9</v>
          </cell>
          <cell r="C331" t="str">
            <v>TRANSPORTE MARÍTIMO Y/O FLUVIAL DE ESTRUCTURA METÁLICA GALVANIZADA</v>
          </cell>
          <cell r="D331" t="str">
            <v>kg-km</v>
          </cell>
        </row>
        <row r="332">
          <cell r="B332" t="str">
            <v>660,1,2</v>
          </cell>
          <cell r="C332" t="str">
            <v>TUBERÍA DE CONCRETO SIMPLE CLASE ________  DE ______ MM DE DIAMETRO INTERIOR 
(Analisis aplicado para el Suministro, transporte, descargue, alineación, nivelación, instalación de tubería de concreto simple Clase II, de 500 mm de diámetro interior,Sello pa</v>
          </cell>
          <cell r="D332" t="str">
            <v>m</v>
          </cell>
        </row>
        <row r="333">
          <cell r="B333" t="str">
            <v>660,1,4</v>
          </cell>
          <cell r="C333" t="str">
            <v>TUBERÍA DE CONCRETO SIMPLE CLASE ________  DE ______ MM DE DIAMETRO INTERIOR 
(Analisis aplicado para el Suministro, transporte, descargue, alineación, nivelación, instalación de tubería de concreto simple clase III de 600mm de diámetro interior, Sello pa</v>
          </cell>
          <cell r="D333" t="str">
            <v>m</v>
          </cell>
        </row>
        <row r="334">
          <cell r="B334" t="str">
            <v>661,1,1</v>
          </cell>
          <cell r="C334" t="str">
            <v xml:space="preserve">TUBERÍA DE CONCRETO REFORZADO CLASE ______  DE _____ MM DE DIAMETRO INTERIOR 
(Analisis aplicado para el Suministro, transporte, descargue, alineación, nivelación, instalación de tubería de concreto reforzado clase II de 600mm de diámetro interior, Sello </v>
          </cell>
          <cell r="D334" t="str">
            <v>m</v>
          </cell>
        </row>
        <row r="335">
          <cell r="B335" t="str">
            <v>661,1,2</v>
          </cell>
          <cell r="C335" t="str">
            <v xml:space="preserve">TUBERÍA DE CONCRETO REFORZADO, CLASE ___ DE ___ MM DE DIÁMETRO INTERIOR.
(Analisis aplicado para el Suministro, transporte, descargue, alineación, nivelación, instalación de tubería de concreto reforzado clase II de 900mm de diámetro interior, Sello para </v>
          </cell>
          <cell r="D335" t="str">
            <v>m</v>
          </cell>
        </row>
        <row r="336">
          <cell r="B336" t="str">
            <v>661,1,3</v>
          </cell>
          <cell r="C336" t="str">
            <v>TUBERÍA DE CONCRETO REFORZADO CLASE ______  DE _____ MM DE DIAMETRO INTERIOR 
(Analisis aplicado para el Suministro, transporte, descargue, alineación, nivelación, instalación de tubería de concreto reforzado clase III de 900mm de diámetro interior, Sello</v>
          </cell>
          <cell r="D336" t="str">
            <v>m</v>
          </cell>
        </row>
        <row r="337">
          <cell r="B337" t="str">
            <v>662,1</v>
          </cell>
          <cell r="C337" t="str">
            <v>TUBERÍA CORRUGADA DE ACERO GALVANIZADO, DE LÁMINA CALIBRE _____ Y DIÁMETRO NOMINAL ______ (mm)
(Analisis aplicado para el Suministro, transporte, descargue e instalación en obra de tubería corrugada de acero galvanizado, de lámina calibre 12, diámetro nom</v>
          </cell>
          <cell r="D337" t="str">
            <v>m</v>
          </cell>
        </row>
        <row r="338">
          <cell r="B338" t="str">
            <v>662,1,1</v>
          </cell>
          <cell r="C338" t="str">
            <v>TUBERÍA CORRUGADA DE ACERO GALVANIZADO, DE LÁMINA CALIBRE _____ Y DIÁMETRO NOMINAL ______ (mm)
(Analisis aplicado para el Suministro, transporte, descargue e instalación en obra de tubería corrugada de acero galvanizado, de lámina calibre 12, diámetro nom</v>
          </cell>
          <cell r="D338" t="str">
            <v>m</v>
          </cell>
        </row>
        <row r="339">
          <cell r="B339" t="str">
            <v>662,1,2</v>
          </cell>
          <cell r="C339" t="str">
            <v>SUELO DE SUBRASANTE ESTABILIZADA CON CAL 
(Analisis aplicado para mezcla in situ de suelo existente con cal hidratada (4-6 % en peso seco del suelo). Incluye cargue, equipos de mezcla, compactación y riego.)
(No incluye suministro de la Cal)</v>
          </cell>
          <cell r="D339" t="str">
            <v>m</v>
          </cell>
        </row>
        <row r="340">
          <cell r="B340" t="str">
            <v>662,1,3</v>
          </cell>
          <cell r="C340" t="str">
            <v>TUBERÍA CORRUGADA DE ACERO GALVANIZADO, DE LÁMINA CALIBRE _____ Y DIÁMETRO NOMINAL ______ (mm)
(Analisis aplicado para el Suministro, transporte, descargue e instalación en obra de tubería corrugada de acero galvanizado, de lámina calibre 10, diámetro nom</v>
          </cell>
          <cell r="D340" t="str">
            <v>m</v>
          </cell>
        </row>
        <row r="341">
          <cell r="B341" t="str">
            <v>662,1,4</v>
          </cell>
          <cell r="C341" t="str">
            <v>TUBERÍA CORRUGADA DE ACERO GALVANIZADO, DE LÁMINA CALIBRE _____ Y DIÁMETRO NOMINAL ______ (mm)
(Analisis aplicado para el Suministro, transporte, descargue e instalación en obra de tubería corrugada de acero galvanizado, de lámina calibre 7, diámetro nomi</v>
          </cell>
          <cell r="D341" t="str">
            <v>m</v>
          </cell>
        </row>
        <row r="342">
          <cell r="B342" t="str">
            <v>662,1,5</v>
          </cell>
          <cell r="C342" t="str">
            <v>TUBERÍA CORRUGADA DE ACERO GALVANIZADO, DE LÁMINA CALIBRE _____ Y DIÁMETRO NOMINAL ______ (mm)
(Analisis aplicado para el Suministro, transporte, descargue e instalación en obra de tubería corrugada de acero galvanizado, de lámina calibre 3, diámetro nomi</v>
          </cell>
          <cell r="D342" t="str">
            <v>m</v>
          </cell>
        </row>
        <row r="343">
          <cell r="B343" t="str">
            <v>662,2</v>
          </cell>
          <cell r="C343" t="str">
            <v>TUBERÍA CORRUGADA DE ACERO CON RECUBRIMIENTO ASFÁLTICO (BITUMINOSO), DE LÁMINA CALIBRE ____ Y DIÁMETRO NOMINAL_____ (mm)	
(Analisis aplicado para el Suministro, transporte, descargue e instalación en obra de tubería corrugada de acero galvanizado, de lámi</v>
          </cell>
          <cell r="D343" t="str">
            <v>m</v>
          </cell>
        </row>
        <row r="344">
          <cell r="B344" t="str">
            <v>663,1</v>
          </cell>
          <cell r="C344" t="str">
            <v>TUBERÍA DE PLÁSTICO TIPO ____, NORMA___, DE DIÁMETRO INTERNO___ mm
(Analisis aplicado para el Suministro, transporte, descargue, alineación e instalación de tubería plástica estructural tipo PVC corrugada, fabricada bajo NTC 5055, de 900 mm de diámetro in</v>
          </cell>
          <cell r="D344" t="str">
            <v>m</v>
          </cell>
        </row>
        <row r="345">
          <cell r="B345" t="str">
            <v>670,1</v>
          </cell>
          <cell r="C345" t="str">
            <v>DISIPADORES DE ENERGÍA Y SEDIMENTADORES EN GAVIONES DE ALAMBRE DE ACERO ENTRELAZADO CLASE 1: RECUBRIMIENTO DE ZINC (GALVANIZADO)
(Analisis aplicado para la Construcción de disipadores de energía tipo caja armados en sitio., elaborados con gaviones metálic</v>
          </cell>
          <cell r="D345" t="str">
            <v>m3</v>
          </cell>
        </row>
        <row r="346">
          <cell r="B346" t="str">
            <v>670,2</v>
          </cell>
          <cell r="C346" t="str">
            <v>DISIPADORES DE ENERGÍA Y SEDIMENTADORES EN GAVIONES DE ALAMBRE DE ACERO ENTRELAZADO CLASE 2: RECUBRIMIENTO DE ALEACION ZN-5A1-MM
(Analisis aplicado para la Construcción de disipadores de energía tipo caja armados en sitio, conformados por gaviones de alam</v>
          </cell>
          <cell r="D346" t="str">
            <v>m3</v>
          </cell>
        </row>
        <row r="347">
          <cell r="B347" t="str">
            <v>670,3</v>
          </cell>
          <cell r="C347" t="str">
            <v>DISIPADORES DE ENERGÍA Y SEDIMENTADORES EN GAVIONES DE ALAMBRE DE ACERO ENTRELAZADO CLASE 3: RECUBRIMIENTO DE ZINC (GALVANIZADO) Y PVC
(Analisis aplicado para la Construcción de disipadores de energía tipo caja armados en sitio, elaborados con malla cicló</v>
          </cell>
          <cell r="D347" t="str">
            <v>m3</v>
          </cell>
        </row>
        <row r="348">
          <cell r="B348" t="str">
            <v>670,5</v>
          </cell>
          <cell r="C348" t="str">
            <v>DISIPADORES DE ENERGIA Y SEDIMENTADORES DE CONCRETO CICLOPEO
(Analisis aplicado para la Construcción de disipadores de energía mediante concreto ciclópeo elaborado en obra, con una mezcla de concreto simple de resistencia 17 MPa y bloques de piedra bolead</v>
          </cell>
          <cell r="D348" t="str">
            <v>m3</v>
          </cell>
        </row>
        <row r="349">
          <cell r="B349" t="str">
            <v>671,1</v>
          </cell>
          <cell r="C349" t="str">
            <v xml:space="preserve">CUNETA DE CONCRETO VACIADA IN SITU; NO INCLUYE LA CONFORMACION DE LA SUPERFICIE DE APOYO
(Analisis aplicado para la Construcción de cuneta en concreto premezclado vaciado in situ, con resistencia de 21 MPa, con acabado superficial liso y sellado de junta </v>
          </cell>
          <cell r="D349" t="str">
            <v>m3</v>
          </cell>
        </row>
        <row r="350">
          <cell r="B350" t="str">
            <v>671,2</v>
          </cell>
          <cell r="C350" t="str">
            <v>CUNETA DE PIEZAS PREFABRICADAS DE CONCRETO; NO INCLUYE LA CONFORMACIÓN DE LA SUPERFICIE DE APOYO
(Analisis aplicado para el Suministro, transporte e instalación de cunetas prefabricados de concreto, tipo U de dimensiones 0,20 X 0,30 X 1m, sellado de junta</v>
          </cell>
          <cell r="D350" t="str">
            <v>m</v>
          </cell>
        </row>
        <row r="351">
          <cell r="B351" t="str">
            <v>671,3</v>
          </cell>
          <cell r="C351" t="str">
            <v>CUNETA DE CONCRETO VACIADA IN SITU; INCLUYE LA CONFORMACIÓN DE LA SUPERFICIE DE APOYO
(Analisis aplicado para la Construcción de cunetas en concreto premezclado vaciado in situ, con resistencia de 21 MPa, sobre base conformada con material seleccionado co</v>
          </cell>
          <cell r="D351" t="str">
            <v>m3</v>
          </cell>
        </row>
        <row r="352">
          <cell r="B352" t="str">
            <v>671,4</v>
          </cell>
          <cell r="C352" t="str">
            <v>CUNETA DE PIEZAS PREFABRICADAS DE CONCRETO; INCLUYE LA CONFORMACIÓN DE LA SUPERFICIE DE APOYO
(Analisis aplicado para el Suministro, transporte e instalación de cunetas prefabricados de concreto, tipo U de dimensiones 0,20 X 0,30 X 1m,, sobre base conform</v>
          </cell>
          <cell r="D352" t="str">
            <v>m</v>
          </cell>
        </row>
        <row r="353">
          <cell r="B353" t="str">
            <v>672,1</v>
          </cell>
          <cell r="C353" t="str">
            <v xml:space="preserve">BORDILLO DE CONCRETO VACIADO IN SITU; NO INCLUYE LA PREPARACION DE LA SUPERFICIE DE APOYO
(Analisis aplicado para la Construcción de bordillos en concreto premezclado vaciado in situ, con resistencia de 21 MPa. Se incluye acabado superficial y sellado de </v>
          </cell>
          <cell r="D353" t="str">
            <v>m</v>
          </cell>
        </row>
        <row r="354">
          <cell r="B354" t="str">
            <v>672,2</v>
          </cell>
          <cell r="C354" t="str">
            <v xml:space="preserve"> BORDILLO DE PIEZA PREFABRICADA DE CONCRETO; NO INCLUYE LA PREPARACION DE LA SUPERFICIE DE APOYO. 
(Analisis aplicado para el Suministro, transporte e instalación de bordillos prefabricados de concreto, tipo U de dimensiones 0,20 x 0,35 x 0,80 m, y sellad</v>
          </cell>
          <cell r="D354" t="str">
            <v>m</v>
          </cell>
        </row>
        <row r="355">
          <cell r="B355" t="str">
            <v>672,3</v>
          </cell>
          <cell r="C355" t="str">
            <v xml:space="preserve"> BORDILLO EN CONCRETO VACIADO IN SITU; INCLUYE LA PREPARACION DE LA SUPERFICIE DE APOYO
(Analisis aplicado para la Construcción de bordillos en concreto premezclado vaciado in situ, con resistencia de 21 MPa, sobre base conformada con material seleccionad</v>
          </cell>
          <cell r="D355" t="str">
            <v>m</v>
          </cell>
        </row>
        <row r="356">
          <cell r="B356" t="str">
            <v>672,4</v>
          </cell>
          <cell r="C356" t="str">
            <v>BORDILLO DE PIEZAS PREFABRICADAS DE CONCRETO; INCLUYE LA PREPARACION DE LA SUPERFICIE DE APOYO
(Analisis aplicado para el Suministro, transporte e instalación de cunetas prefabricados de concreto, tipo U de dimensiones 0,20 X 0,35 X 0,8m, sobre base confo</v>
          </cell>
          <cell r="D356" t="str">
            <v>m</v>
          </cell>
        </row>
        <row r="357">
          <cell r="B357" t="str">
            <v>673,1,1</v>
          </cell>
          <cell r="C357" t="str">
            <v xml:space="preserve">GEOTEXTIL TIPO __________
(Analisis aplicado para el suministro e instalación de geotextil no tejido, con resistencia a la tracción Grab mínima de 700 N, Incluye corte, extensión manual, empalme (mín. 30 cm). </v>
          </cell>
          <cell r="D357" t="str">
            <v>m2</v>
          </cell>
        </row>
        <row r="358">
          <cell r="B358" t="str">
            <v>673,1,2</v>
          </cell>
          <cell r="C358" t="str">
            <v xml:space="preserve">GEOTEXTIL TIPO __________
(Analisis aplicado para el suministro e instalación de geotextil tejido, con resistencia a la tracción Grab mínima de 1400 N, Incluye corte, extensión manual, empalme (mín. 30 cm)). </v>
          </cell>
          <cell r="D358" t="str">
            <v>m2</v>
          </cell>
        </row>
        <row r="359">
          <cell r="B359" t="str">
            <v>673,2</v>
          </cell>
          <cell r="C359" t="str">
            <v>MATERIAL GRANULAR DRENANTE
(Analisis aplicado para el Suministro, transporte, extendido, nivelación de características no plásticas)</v>
          </cell>
          <cell r="D359" t="str">
            <v>m3</v>
          </cell>
        </row>
        <row r="360">
          <cell r="B360" t="str">
            <v>673,3,1</v>
          </cell>
          <cell r="C360" t="str">
            <v>MATERIAL DE COBERTURA TIPO ________
(Analisis aplicado para el Suministro, transporte, descargue, extendido, nivelación y compactación de material granular tipo sub-base clase C, gradación SBG-50, utilizado como material de cobertura en relleno)</v>
          </cell>
          <cell r="D360" t="str">
            <v>m3</v>
          </cell>
        </row>
        <row r="361">
          <cell r="B361" t="str">
            <v>673,3,2</v>
          </cell>
          <cell r="C361" t="str">
            <v>MATERIAL DE COBERTURA TIPO ________
(Analisis aplicado para el Suministro, transporte, descargue, extendido, nivelación y compactación de material granular tipo sub-base clase C, gradación SBG-38, utilizado como material de cobertura en relleno)</v>
          </cell>
          <cell r="D361" t="str">
            <v>m3</v>
          </cell>
        </row>
        <row r="362">
          <cell r="B362" t="str">
            <v>673,3,3</v>
          </cell>
          <cell r="C362" t="str">
            <v>MATERIAL DE COBERTURA TIPO ________
(Analisis aplicado para el Suministro, transporte, descargue, extendido, nivelación y compactación de material granular tipo sub-base clase C, gradación SBG-20, utilizado como material de cobertura en relleno)</v>
          </cell>
          <cell r="D362" t="str">
            <v>m3</v>
          </cell>
        </row>
        <row r="363">
          <cell r="B363" t="str">
            <v>674,1</v>
          </cell>
          <cell r="C363" t="str">
            <v>DREN HORIZONTAL DE LONGITUD MENOR O IGUAL A VEINTE METROS (20 m)
(Analisis aplicado para la Construcción e instalación de dren horizontal con tubería perforada en PVC de 2” (50 mm) de diámetro, para una longitud total no mayor a 20 metros)</v>
          </cell>
          <cell r="D363" t="str">
            <v>m</v>
          </cell>
        </row>
        <row r="364">
          <cell r="B364" t="str">
            <v>674,2</v>
          </cell>
          <cell r="C364" t="str">
            <v>DREN HORIZONTAL DE LONGITUD MAYOR A VEINTE (20) METROS
(Analisis aplicado para la Construcción e instalación de dren horizontal con tubería perforada en PVC de 2” (50 mm) de diámetro, para una longitud total mayor a 20 metros)</v>
          </cell>
          <cell r="D364" t="str">
            <v>m</v>
          </cell>
        </row>
        <row r="365">
          <cell r="B365" t="str">
            <v>680,1</v>
          </cell>
          <cell r="C365" t="str">
            <v>PANELES DE CONCRETO 
(Análisis aplicado para paneles prefabricados de concreto estructural, espesor 0,20 m, reforzados con acero y anclajes embebidos, destinados al revestimiento de muros de tierra estabilizada mecánicamente (MSEM). Incluye fabricación, t</v>
          </cell>
          <cell r="D365" t="str">
            <v>m2</v>
          </cell>
        </row>
        <row r="366">
          <cell r="B366" t="str">
            <v>680,2</v>
          </cell>
          <cell r="C366" t="str">
            <v>ARMADURA GALVANIZADA
(Análisis aplicado para el suministro, galvanizado, doblado y armado de acero tipo platina estructural ASTM A653 G90, perforada o lisa, destinado a rigidizadores, uniones o refuerzos en estructuras metálicas galvanizadas. Incluye galv</v>
          </cell>
          <cell r="D366" t="str">
            <v>kg</v>
          </cell>
        </row>
        <row r="367">
          <cell r="B367" t="str">
            <v>680,3</v>
          </cell>
          <cell r="C367" t="str">
            <v>RELLENO GRANULAR PARA TIERRA MECANICAMENTE ESTABILIZADA CON PÁNELES DE CONCRETO 
(Analisis aplicado para el Suministro, transporte, colocación, extendido y compactación de material granular seleccionado como relleno estructural para muros de Tierra Mecáni</v>
          </cell>
          <cell r="D367" t="str">
            <v>m3</v>
          </cell>
        </row>
        <row r="368">
          <cell r="B368" t="str">
            <v>681,1</v>
          </cell>
          <cell r="C368" t="str">
            <v xml:space="preserve">GAVIONES O COLCHOGAVIONES DE MALLA DE ALAMBRE DE ACERO ENTRELAZADO  ESTILO 1: RECUBRIMIENTO DE ZINC (GALVANIZADO)
(Analisis aplicado para la Construcción de gaviones metálicos fabricados con alambre de acero galvanizado de vol 2m3 (2 modulo de celda de 1 </v>
          </cell>
          <cell r="D368" t="str">
            <v>m3</v>
          </cell>
        </row>
        <row r="369">
          <cell r="B369" t="str">
            <v>681,2</v>
          </cell>
          <cell r="C369" t="str">
            <v>GAVIONES O COLCHOGAVIONES DE MALLA DE ALAMBRE DE ACERO ENTRELAZADO ESTILO 2: RECUBRIMIENTO DE ALEACIÓN Zn-5A1-MM
(Analisis aplicado para la Construcción de gaviones de alambre de acero galvanizado tipo ciclónico, CLASE 2,  de vol 2m3 (2 modulo de celda de</v>
          </cell>
          <cell r="D369" t="str">
            <v>m3</v>
          </cell>
        </row>
        <row r="370">
          <cell r="B370" t="str">
            <v>681,3</v>
          </cell>
          <cell r="C370" t="str">
            <v>GAVIONES O COLCHOGAVIONES DE MALLA DE ALAMBRE ACERO
ENTRELAZADO  ESTILO 3: RECUBRIMIENTO DE ZINC (GALVANIZADO) Y PVC
(Analisis aplicado para la Construcción de gavion de vol 2m3 (2 modulo de celda de 1 mt x 1mt x 1mt)), elaborados con malla ciclónica cali</v>
          </cell>
          <cell r="D370" t="str">
            <v>m3</v>
          </cell>
        </row>
        <row r="371">
          <cell r="B371" t="str">
            <v>681,4</v>
          </cell>
          <cell r="C371" t="str">
            <v>GAVIONES O COLCHOGAVIONES DE MALLA DE ALAMBRE DE ACERO ENTRELAZADO ESTILO 4: RECUBRIMIENTO DE ALUMINIO (aluminizado)
(Analisis aplicado para la Construcción de gavion de vol 2m3 (2 modulo de celda de 1 mt x 1mt x 1mt)), elaborados con Malla ciclónica para</v>
          </cell>
          <cell r="D371" t="str">
            <v>m3</v>
          </cell>
        </row>
        <row r="372">
          <cell r="B372" t="str">
            <v>681,5</v>
          </cell>
          <cell r="C372" t="str">
            <v>GAVIÓNES O COLCHOGAVIONES DE MALLA DE ALAMBRE DE ACERO ENTRELAZADO  ESTILO 5: RECUBRIMIENTO DE ALEACIÓN Zn-5A1-MM Y PVC
(Analisis aplicado para la Construcción de gavion de vol 2m3 (2 modulo de celda de 1 mt x 1mt x 1mt)), elaborados con Malla ciclónica p</v>
          </cell>
          <cell r="D372" t="str">
            <v>m3</v>
          </cell>
        </row>
        <row r="373">
          <cell r="B373" t="str">
            <v>683,1</v>
          </cell>
          <cell r="C373" t="str">
            <v xml:space="preserve">GEOTEXTIL DE REFUERZO TIPO__________PARA MUROS DE TIERRA ESTABILIZADA MECANICAMENTE CON GEOSINTETICOS
(Analisis aplicado para el Suministro, despliegue, solape y anclaje de geotextil de refuerzo de polipropileno tejido con resistencia mínima a la tension </v>
          </cell>
          <cell r="D373" t="str">
            <v>m2</v>
          </cell>
        </row>
        <row r="374">
          <cell r="B374" t="str">
            <v>683,2</v>
          </cell>
          <cell r="C374" t="str">
            <v>GEOMALLA DE REFUERZO TIPO______ PARA MUROS DE TIERRA ESTABILIZADA MECANICAMENTE CON GEOSINTETICOS
 (Analisis aplicado para Suministro, despliegue, solape y anclaje de geomalla uniaxial de poliéster con resistencia a la tracción mínima de 115 kN/m según AS</v>
          </cell>
          <cell r="D374" t="str">
            <v>m2</v>
          </cell>
        </row>
        <row r="375">
          <cell r="B375" t="str">
            <v>683,3</v>
          </cell>
          <cell r="C375" t="str">
            <v>GEOTEXTIL DE FACHADA TIPO_____ PARA MUROS DE TIERRA ESTABILIZADA MECANICAMENTE CON GEOSINTETICOS
(Analisis aplicado para el Suministro, despliegue, solape y anclaje de geotextil de refuerzo de polipropileno tejido con resistencia mínima a la tension mayor</v>
          </cell>
          <cell r="D375" t="str">
            <v>m2</v>
          </cell>
        </row>
        <row r="376">
          <cell r="B376" t="str">
            <v>683,4</v>
          </cell>
          <cell r="C376" t="str">
            <v xml:space="preserve">GEOMALLA DE FACHADA TIPO_____ PARA MUROS DE TIERRA ESTABILIZADA MECANICAMENTE CON GEOSINTETICOS
(Analisis aplicado para Suministro, despliegue, solape y anclaje de geomalla uniaxial de poliéster con resistencia a la tracción mínima de 115 kN/m según ASTM </v>
          </cell>
          <cell r="D376" t="str">
            <v>m2</v>
          </cell>
        </row>
        <row r="377">
          <cell r="B377" t="str">
            <v>683,5</v>
          </cell>
          <cell r="C377" t="str">
            <v xml:space="preserve">RELLENO TIPO________ PARA MUROS DE TIERRA ESTABILIZADA MECANICAMENTE CON GEOSINTETICOS
(Analisis aplicado para el Suministro, transporte, extendido en capas y compactación   de material seleccionado)   </v>
          </cell>
          <cell r="D377" t="str">
            <v>m3</v>
          </cell>
        </row>
        <row r="378">
          <cell r="B378" t="str">
            <v>683,6</v>
          </cell>
          <cell r="C378" t="str">
            <v>MURO DE TIERRA ESTABILIZADA MECANICAMENTE CON GEOSINTETICO TIPO_______ Y RELLENO TIPO _______
(Análisis aplicado para la construcción de muro MSEM con geotextil tejido (1400 N MD / 1500 N TD) y relleno tipo material seleccionado de sub-base clase A, grada</v>
          </cell>
          <cell r="D378" t="str">
            <v>m3</v>
          </cell>
        </row>
        <row r="379">
          <cell r="B379" t="str">
            <v>684,1</v>
          </cell>
          <cell r="C379" t="str">
            <v>LECHADA PLASTICA e=40 cm
(Análisis aplicado para la Formación de muro plástico de espesor 40 cm y profundidad hasta 5 metros,con inyeccion de lechada plastica autofraguante con mezcla controlada y vaciada en sitio)</v>
          </cell>
          <cell r="D379" t="str">
            <v>m2</v>
          </cell>
        </row>
        <row r="380">
          <cell r="B380" t="str">
            <v>685,8,1</v>
          </cell>
          <cell r="C380" t="str">
            <v xml:space="preserve">BOLSAS GIGANTES DE GEOTEXTIL. (BGG)
(Análisis aplicado para el suministro en superficie cubierta por la bolsa, considerando una bolsa tipo de 4,25 m × 2,28 m × 1,45 m de altura (≈14 m³ de capacidad), comúnmente usadas para control de erosión, estructuras </v>
          </cell>
          <cell r="D380" t="str">
            <v>m2</v>
          </cell>
        </row>
        <row r="381">
          <cell r="B381" t="str">
            <v>685,8,2,1</v>
          </cell>
          <cell r="C381" t="str">
            <v>MATERIAL DE RELLENO, CARGUE,TRANSPORTE E INSTALACION DE BGG
(Análisis aplicado para la instalación de BGG con formaleta fija. Incluye el suministro y transporte en volqueta de materiales desde canteras autorizadas o hacia botaderos reglamentados, aprovech</v>
          </cell>
          <cell r="D381" t="str">
            <v>m3</v>
          </cell>
        </row>
        <row r="382">
          <cell r="B382" t="str">
            <v>685,8,2,2</v>
          </cell>
          <cell r="C382" t="str">
            <v>MATERIAL DE RELLENO, CARGUE, TRANSPORTE E INSTALACION DE BGG 
(Análisis aplicado para el suministro del material de relleno, su cargue, transporte en volqueta, llenado por lanzado directo de las BGG (sin uso de formaleta fija), Incluye además el acomodami</v>
          </cell>
          <cell r="D382" t="str">
            <v>m3</v>
          </cell>
        </row>
        <row r="383">
          <cell r="B383" t="str">
            <v>686,1</v>
          </cell>
          <cell r="C383" t="str">
            <v>PANELES DE CONCRETO 
(Análisis aplicado para la construcción de estructuras de contención o refuerzo de taludes naturales o artificiales mediante el suministro e instalacion de paneles prefabricados de concreto armado de espesor 0,2 m, 1,2x1,2 m aprox., f</v>
          </cell>
          <cell r="D383" t="str">
            <v>m2</v>
          </cell>
        </row>
        <row r="384">
          <cell r="B384" t="str">
            <v>686,2</v>
          </cell>
          <cell r="C384" t="str">
            <v>CLAVO, LONGITUD ________  
(Análisis aplicado para un anclaje de refuerzo de taludes con una longitud de 3,0 m y resistencia mínima a la tracción de 170 kN, con inyeccion de lechada conforme a usos típicos en estabilización de taludes naturales)</v>
          </cell>
          <cell r="D384" t="str">
            <v>u</v>
          </cell>
        </row>
        <row r="385">
          <cell r="B385" t="str">
            <v>686,3</v>
          </cell>
          <cell r="C385" t="str">
            <v>PRUEBA DE CARGA 
(Análisis aplicado para prueba de carga en clavos pasivos de estructuras tipo soil nailing con revestimiento en panel prefabricado. Evalúa capacidad de carga y desplazamientos, conforme al numeral 11.12.5.2 de las AASHTO LRFD Bridge Const</v>
          </cell>
          <cell r="D385" t="str">
            <v>u</v>
          </cell>
        </row>
        <row r="386">
          <cell r="B386" t="str">
            <v>686,4,1</v>
          </cell>
          <cell r="C386" t="str">
            <v>GEOTEXTIL DE SEPARACIÓN
(Análisis aplicado para muros en suelo claveteado con paneles de concreto, inclye el suministro e instalacion de geotextil no tejido con resistencia a la tensión Grab minima de 700 N  (típicamente punzonado con aguja y fabricado en</v>
          </cell>
          <cell r="D386" t="str">
            <v>m2</v>
          </cell>
        </row>
        <row r="387">
          <cell r="B387" t="str">
            <v>686,5</v>
          </cell>
          <cell r="C387" t="str">
            <v>DRENAJE
(Análisis aplicado para sistema de drenaje en contacto con la parte posterior de los paneles prefabricados para muros en suelo claveteado para una altura de 4 mt, considera los elementos más comunes en este tipo de sistemas: geotextil no tejido, m</v>
          </cell>
          <cell r="D387" t="str">
            <v>m</v>
          </cell>
        </row>
        <row r="388">
          <cell r="B388" t="str">
            <v>687,1</v>
          </cell>
          <cell r="C388" t="str">
            <v>GEOSINTÉTICOS DE REFUERZO 
(Análisis aplicado para el refuerzo de muros o terraplenes mediante geosintético tejido con resistencia a la tensión Grab mínima de 1.400 N, conforme al ensayo ASTM D4632. Incluye suministro, almacenaje en obra, colocación, tras</v>
          </cell>
          <cell r="D388" t="str">
            <v>m2</v>
          </cell>
        </row>
        <row r="389">
          <cell r="B389" t="str">
            <v>687,2</v>
          </cell>
          <cell r="C389" t="str">
            <v>MALLA METÁLICA PARA FACHADA 
(Análisis aplicado para Fachada frontal de muro de suelo reforzado con el suministro e instalacion de geomallas, usando malla metálica galvanizada tipo electro-soldada o en celdas, para confinamiento del suelo y soporte vegeta</v>
          </cell>
          <cell r="D389" t="str">
            <v>m2</v>
          </cell>
        </row>
        <row r="390">
          <cell r="B390" t="str">
            <v>687,3</v>
          </cell>
          <cell r="C390" t="str">
            <v xml:space="preserve">MALLA METÁLICA PARA REFUERZO
(Análisis aplicado para para muros de suelo reforzado, estructuras livianas o fachadas con confinamiento estructural. Incluye suministro e instalacion de una malla de acero galvanizado de alta resistencia, tipo electrosoldada </v>
          </cell>
          <cell r="D390" t="str">
            <v>m2</v>
          </cell>
        </row>
        <row r="391">
          <cell r="B391" t="str">
            <v>687,4</v>
          </cell>
          <cell r="C391" t="str">
            <v>MANTOS DE CONTROL DE EROSIÓN
(Análisis aplicado para la estabilización de taludes y superficies expuestas a procesos erosivos mediante un sistema geosintético permanente. Incluye el suministro, instalación y anclaje de manto tipo TRM (Turf Reinforcement M</v>
          </cell>
          <cell r="D391" t="str">
            <v>m2</v>
          </cell>
        </row>
        <row r="392">
          <cell r="B392" t="str">
            <v>690,1,1</v>
          </cell>
          <cell r="C392" t="str">
            <v>IMPERMEABILIZACIÓN DE ESTRUCTURAS LIQUIDO/MEMBRANA/LAMINA
(Analisis aplicado para el Suministro y aplicación de impermeabilizante líquido a base de resinas acrílicas y/o poliuretano, de aplicación manual, sobre superficies de concreto estructural)</v>
          </cell>
          <cell r="D392" t="str">
            <v>m2</v>
          </cell>
        </row>
        <row r="393">
          <cell r="B393" t="str">
            <v>690,1,2</v>
          </cell>
          <cell r="C393" t="str">
            <v>IMPERMEABILIZACIÓN DE ESTRUCTURAS EN LÁMINAS
(Analisis aplicado para el Suministro y aplicación de impermeabilizante con  láminas impermeabilizantes de concreto con película asfáltica y polímeros de polipropileno, de aplicación manual, sobre superficies d</v>
          </cell>
          <cell r="D393" t="str">
            <v>m2</v>
          </cell>
        </row>
        <row r="394">
          <cell r="B394" t="str">
            <v>690,1,3</v>
          </cell>
          <cell r="C394" t="str">
            <v>IMPERMEABILIZACIÓN DE ESTRUCTURAS EN MEMBRANA
(Analisis aplicado para el Suministro y aplicación de impermeabilizante con
 membrana para concreto  de aplicación manual, sobre superficies de concreto estructural)</v>
          </cell>
          <cell r="D394" t="str">
            <v>m2</v>
          </cell>
        </row>
        <row r="395">
          <cell r="B395" t="str">
            <v>700,1</v>
          </cell>
          <cell r="C395" t="str">
            <v>LÍNEA DE DEMARCACIÓN CON PINTURA EN FRÍO</v>
          </cell>
          <cell r="D395" t="str">
            <v>m</v>
          </cell>
        </row>
        <row r="396">
          <cell r="B396" t="str">
            <v>700,2</v>
          </cell>
          <cell r="C396" t="str">
            <v>LÍNEA DE DEMARCACIÓN CON RESINA TERMOPLÁSTICA</v>
          </cell>
          <cell r="D396" t="str">
            <v>m</v>
          </cell>
        </row>
        <row r="397">
          <cell r="B397" t="str">
            <v>700,3</v>
          </cell>
          <cell r="C397" t="str">
            <v>MARCA VIAL CON PINTURA EN FRÍO</v>
          </cell>
          <cell r="D397" t="str">
            <v>m2</v>
          </cell>
        </row>
        <row r="398">
          <cell r="B398" t="str">
            <v>700,4</v>
          </cell>
          <cell r="C398" t="str">
            <v>MARCA VIAL CON RESINA TERMOPLÁSTICA</v>
          </cell>
          <cell r="D398" t="str">
            <v>m2</v>
          </cell>
        </row>
        <row r="399">
          <cell r="B399" t="str">
            <v>701,1,1</v>
          </cell>
          <cell r="C399" t="str">
            <v>TACHA REFLECTIVA TIPO _______
(Analizado para tacha tipo a con adhesivo bituminoso y/o termoplástico)</v>
          </cell>
          <cell r="D399" t="str">
            <v>u</v>
          </cell>
        </row>
        <row r="400">
          <cell r="B400" t="str">
            <v>701,1,2</v>
          </cell>
          <cell r="C400" t="str">
            <v>TACHA REFLECTIVA TIPO _______
(Analizado para tacha tipo a con adhesivo bituminoso y/o termoplástico)</v>
          </cell>
          <cell r="D400" t="str">
            <v>u</v>
          </cell>
        </row>
        <row r="401">
          <cell r="B401" t="str">
            <v>702,1,1</v>
          </cell>
          <cell r="C401" t="str">
            <v>TACHA REFLECTIVA CON ESPIGO TIPO ________ 
(Análisis aplicado para el suministro e instalación de tacha reflectiva plástica con espigo tipo A, de alta resistencia, bidireccional (reflejante en ambos sentidos) y de un solo color (amarillo o blanco, según e</v>
          </cell>
          <cell r="D401" t="str">
            <v>u</v>
          </cell>
        </row>
        <row r="402">
          <cell r="B402" t="str">
            <v>703,1,1</v>
          </cell>
          <cell r="C402" t="str">
            <v>TACHA ELECTRÓNICA SOLAR MONOCROMÁTICA AUTÓNOMA 
(Análisis aplicado para suministro e instalación de tacha solar LED unidireccional, monocromática, autónoma con fotocelda y batería integrada, carcasa resistente. Incluye transporte, limpieza, adhesión con r</v>
          </cell>
          <cell r="D402" t="str">
            <v>u</v>
          </cell>
        </row>
        <row r="403">
          <cell r="B403" t="str">
            <v>703,1,2</v>
          </cell>
          <cell r="C403" t="str">
            <v>TACHA ELECTRÓNICA SOLAR MONOCROMÁTICA AUTÓNOMA
(Análisis aplicado para suministro e instalación de tacha solar LED bidireccional, monocromática, autónoma con fotocelda, batería integrada y carcasa resistente (IP67 o superior). Incluye limpieza, preparació</v>
          </cell>
          <cell r="D403" t="str">
            <v>u</v>
          </cell>
        </row>
        <row r="404">
          <cell r="B404" t="str">
            <v>703,1,3</v>
          </cell>
          <cell r="C404" t="str">
            <v>TACHA ELECTRÓNICA SOLAR MONOCROMÁTICA AUTÓNOMA
(Análisis aplicado para suministro e instalación de tacha solar LED bidireccional, autónoma y bicolor (ej. blanco/ámbar), con fotocelda, batería integrada, carcasa resistente (IP67 o superior) y reflectores d</v>
          </cell>
          <cell r="D404" t="str">
            <v>u</v>
          </cell>
        </row>
        <row r="405">
          <cell r="B405" t="str">
            <v>703,2,1</v>
          </cell>
          <cell r="C405" t="str">
            <v>TACHA ELECTRÓNICA SOLAR MONOCROMÁTICA SINCRONIZABLE 
(Análisis aplicado para suministro e instalación de tacha solar LED unidireccional, monocromática y sincronizable, con sistema inalámbrico de parpadeo coordinado. Uso en zonas críticas. Incluye limpieza</v>
          </cell>
          <cell r="D405" t="str">
            <v>u</v>
          </cell>
        </row>
        <row r="406">
          <cell r="B406" t="str">
            <v>703,2,2</v>
          </cell>
          <cell r="C406" t="str">
            <v>TACHA ELECTRÓNICA SOLAR MONOCROMÁTICA SINCRONIZABLE
(Análisis aplicado para suministro e instalación de tacha solar LED bidireccional, monocromática y sincronizable, con sistema inalámbrico (RF o óptico), carcasa resistente, batería recargable y uso en zo</v>
          </cell>
          <cell r="D406" t="str">
            <v>u</v>
          </cell>
        </row>
        <row r="407">
          <cell r="B407" t="str">
            <v>703,2,3</v>
          </cell>
          <cell r="C407" t="str">
            <v>TACHA ELECTRÓNICA SOLAR MONOCROMÁTICA SINCRONIZABLE
(Análisis aplicado para el suministro e instalación de tacha solar LED sincronizable, bidireccional y autónoma, con dos colores independientes (uno por sentido), sistema inalámbrico (RF o óptico), protec</v>
          </cell>
          <cell r="D407" t="str">
            <v>u</v>
          </cell>
        </row>
        <row r="408">
          <cell r="B408" t="str">
            <v>703,3</v>
          </cell>
          <cell r="C408" t="str">
            <v>TACHA ELECTRÓNICA SOLAR MULTICOLOR SINCRONIZABLE CON SEMÁFORO
(Análisis aplicado para suministro e instalación de tacha LED solar multicolor RGB, sincronizable físicamente con semáforo, con programación dinámica de color. Carcasa resistente, batería solar</v>
          </cell>
          <cell r="D408" t="str">
            <v>u</v>
          </cell>
        </row>
        <row r="409">
          <cell r="B409" t="str">
            <v>703,4</v>
          </cell>
          <cell r="C409" t="str">
            <v>TACHA ELECTRÓNICA SOLAR MULTICOLOR SINCRONIZABLE CON RADAR DE VELOCIDAD
(Análisis aplicado para suministro e instalación de tacha LED solar multicolor, sincronizable con radar de velocidad. Cambia color y parpadeo según velocidad detectada. Funciona de fo</v>
          </cell>
          <cell r="D409" t="str">
            <v>u</v>
          </cell>
        </row>
        <row r="410">
          <cell r="B410" t="str">
            <v>703,5</v>
          </cell>
          <cell r="C410" t="str">
            <v>TACHA ELECTRÓNICA SOLAR MULTICOLOR SINCRONIZABLE CON RADAR DE VELOCIDAD, CONTADOR Y CLASIFICADOR VEHICULAR
(Análisis aplicado para suministro e instalación de tacha LED solar multicolor, sincronizable con radar de velocidad, contador y clasificador vehicu</v>
          </cell>
          <cell r="D410" t="str">
            <v>u</v>
          </cell>
        </row>
        <row r="411">
          <cell r="B411" t="str">
            <v>710,1,1</v>
          </cell>
          <cell r="C411" t="str">
            <v>SEÑAL VERTICAL DE TRÁNSITO TIPO _______ DIIMENSIONES ______ CON LÁMINA RETRORREFLECTIVA TIPO______
(Análisis aplicado para el suministro e instalación de señal vertical tipo reglamentaria, preventiva o informativa, con lámina de acero galvanizado y retror</v>
          </cell>
          <cell r="D411" t="str">
            <v>u</v>
          </cell>
        </row>
        <row r="412">
          <cell r="B412" t="str">
            <v>710,1,2</v>
          </cell>
          <cell r="C412" t="str">
            <v xml:space="preserve">SEÑAL VERTICAL DE TRÁNSITO TIPO _______ DIMENSIONES ______ CON LÁMINA RETRORREFLECTIVA TIPO______
(Análisis aplicado para el suministro e instalación de señal vertical tipo reglamentaria, preventiva o informativa, en formato 90×90 cm, con lámina de acero </v>
          </cell>
          <cell r="D412" t="str">
            <v>u</v>
          </cell>
        </row>
        <row r="413">
          <cell r="B413" t="str">
            <v>710,1,3</v>
          </cell>
          <cell r="C413" t="str">
            <v>SEÑAL VERTICAL DE TRÁNSITO TIPO _______ DIMENSIONES ______ CON LÁMINA RETRORREFLECTIVA TIPO______
(Análisis aplicado para suministro e instalación de señal informativa tipo SI-04 (poste de referencia) en formato 1,25 m × 0,45 m, con lámina de acero galvan</v>
          </cell>
          <cell r="D413" t="str">
            <v>u</v>
          </cell>
        </row>
        <row r="414">
          <cell r="B414" t="str">
            <v>710,1,4</v>
          </cell>
          <cell r="C414" t="str">
            <v>SEÑAL VERTICAL DE TRÁNSITO TIPO _______ DIMENSIONES ______ CON LÁMINA RETRORREFLECTIVA TIPO______
(Análisis aplicado para suministro e instalación de señal preventiva tipo SP-54 (cruz de San Andrés), en formato 1,70 m × 0,25 m, con lámina de acero galvani</v>
          </cell>
          <cell r="D414" t="str">
            <v>u</v>
          </cell>
        </row>
        <row r="415">
          <cell r="B415" t="str">
            <v>710,1,5</v>
          </cell>
          <cell r="C415" t="str">
            <v>SEÑAL VERTICAL DE TRÁNSITO TIPO _______ DIMENSIONES ______ CON LÁMINA RETRORREFLECTIVA TIPO______
(Análisis aplicado para suministro e instalación de señal preventiva tipo SP-75 (delineadores de curva), formato 75 cm × 60 cm, con lámina de acero galvaniza</v>
          </cell>
          <cell r="D415" t="str">
            <v>u</v>
          </cell>
        </row>
        <row r="416">
          <cell r="B416" t="str">
            <v>710,2,1</v>
          </cell>
          <cell r="C416" t="str">
            <v>SEÑAL VERTICAL DE TRÁNSITO TIPO _______ CON LÁMINA RETRORREFLECTIVA TIPO______
(Análisis aplicado para suministro e instalación de señal informativa elevada tipo SI-05 o SI-06 en lámina de acero galvanizado calibre 22 con retrorreflectiva tipo XI. Incluye</v>
          </cell>
          <cell r="D416" t="str">
            <v>m2</v>
          </cell>
        </row>
        <row r="417">
          <cell r="B417" t="str">
            <v>710,2,2</v>
          </cell>
          <cell r="C417" t="str">
            <v>SEÑAL VERTICAL DE TRÁNSITO TIPO _______ CON LÁMINA RETRORREFLECTIVA TIPO______
(Análisis aplicado para suministro e instalación de señal informativa tipo SI-05 o SI-06 en lámina de acero galvanizado calibre 20 con retrorreflectiva tipo XI. Incluye plegado</v>
          </cell>
          <cell r="D417" t="str">
            <v>m2</v>
          </cell>
        </row>
        <row r="418">
          <cell r="B418" t="str">
            <v>710,2,3</v>
          </cell>
          <cell r="C418" t="str">
            <v xml:space="preserve">SEÑAL VERTICAL DE TRÁNSITO TIPO _______ MATERIAL_____ CON LÁMINA RETRORREFLECTIVA TIPO______
(Análisis aplicado para señal vertical tipo informativa turística o patrimonial (rectangular o tipo flecha), fabricada en lámina de acero galvanizado calibre 20, </v>
          </cell>
          <cell r="D418" t="str">
            <v>m2</v>
          </cell>
        </row>
        <row r="419">
          <cell r="B419" t="str">
            <v>730,1,1</v>
          </cell>
          <cell r="C419" t="str">
            <v xml:space="preserve">DEFENSA METÁLICA 
(Analisis aplicado para el Suministro, transporte, descarga, alineacion e instalación Mecanica de sistema de contención vehicular tipo Barrera, mediante sistema permanente hincado en suelo blando con modulo de perfil doble onda de Acero </v>
          </cell>
          <cell r="D419" t="str">
            <v>m</v>
          </cell>
        </row>
        <row r="420">
          <cell r="B420" t="str">
            <v>730,1,2</v>
          </cell>
          <cell r="C420" t="str">
            <v xml:space="preserve">DEFENSA METÁLICA 
(Analisis aplicado para el Suministro, transporte, descarga, alineacion e instalación Mecanica de sistema de contención vehicular tipo Barrera, mediante sistema permanente hincado en suelo blando con modulo de perfil doble onda de acero </v>
          </cell>
          <cell r="D420" t="str">
            <v>m</v>
          </cell>
        </row>
        <row r="421">
          <cell r="B421" t="str">
            <v>730,2</v>
          </cell>
          <cell r="C421" t="str">
            <v>TERMINAL DE BARRERA ABATIDA Y ESVIADA  NC ________
(Análisis aplicado para suministro e instalación de terminal de barrera metálica abatida y desviada en acero galvanizado, con nivel de contención NC. Fundación en concreto de 21 MPa y anclajes.)</v>
          </cell>
          <cell r="D421" t="str">
            <v>m</v>
          </cell>
        </row>
        <row r="422">
          <cell r="B422" t="str">
            <v>730,3</v>
          </cell>
          <cell r="C422" t="str">
            <v>TERMINAL DE BARRERA EMPOTRADA EN TALUD
(Análisis aplicado para suministro e instalación de terminal de barrera metálica empotrada en talud, en acero galvanizado, con nivel de contención normal. Excavación, fundación en concreto de 21 MPa y anclajes.)</v>
          </cell>
          <cell r="D422" t="str">
            <v>m</v>
          </cell>
        </row>
        <row r="423">
          <cell r="B423" t="str">
            <v>730,4</v>
          </cell>
          <cell r="C423" t="str">
            <v>TERMINAL ABSORVENTE DE ENERGIA (TAE)
(Análisis aplicado para suministro e instalación de terminal absorvente de energía TAE-NC en acero galvanizado, diseñada para deceleración controlada según nivel de contención normal. Incluye módulo deformable, anclaje</v>
          </cell>
          <cell r="D423" t="str">
            <v>u</v>
          </cell>
        </row>
        <row r="424">
          <cell r="B424" t="str">
            <v>730,5</v>
          </cell>
          <cell r="C424" t="str">
            <v>ATENUADORES DE IMPACTO (TAI)
(Analizado para Suministro e instalación de atenuador de impacto metálico, modelo fijo, nivel de contención NC. Incluye el cuerpo deformable, placas de anclaje, tornillería, montaje sobre cimentación de concreto 21 Mpa fundida</v>
          </cell>
          <cell r="D424" t="str">
            <v>u</v>
          </cell>
        </row>
        <row r="425">
          <cell r="B425" t="str">
            <v>731,2,1</v>
          </cell>
          <cell r="C425" t="str">
            <v>DEFENSA DE CONCRETO PREFABRICADA 
(Analisis aplicado para el Suministro, transporte, descarga, alineacion e instalación de sistema de contención vehicular tipo Barrera, mediante sistema permanente empotrado con modulo prefabricado de concreto de alta resi</v>
          </cell>
          <cell r="D425" t="str">
            <v>m</v>
          </cell>
        </row>
        <row r="426">
          <cell r="B426" t="str">
            <v>731,2,2</v>
          </cell>
          <cell r="C426" t="str">
            <v xml:space="preserve">DEFENSA DE CONCRETO PREFABRICADA 
(Analisis aplicado para el Suministro,descarga, alineacion e instalación de sistema de contención vehicular tipo Barrera, mediante sistema permanente anclado con modulo prefabricado de concreto de alta resistencia (f'c ≥ </v>
          </cell>
          <cell r="D426" t="str">
            <v>m</v>
          </cell>
        </row>
        <row r="427">
          <cell r="B427" t="str">
            <v>740,1</v>
          </cell>
          <cell r="C427" t="str">
            <v>CAPTAFARO
(analizado para CAPTAFARO para barreras de contención de vehículos metálicas)</v>
          </cell>
          <cell r="D427" t="str">
            <v>u</v>
          </cell>
        </row>
        <row r="428">
          <cell r="B428" t="str">
            <v>741,1,1</v>
          </cell>
          <cell r="C428" t="str">
            <v>DELINEADOR DE CORONA EN FORMA _______  MATERIAL_______
(analizado para DELINEADOR DE CORONA forma de A  en lamina galvanizada cal. 16)</v>
          </cell>
          <cell r="D428" t="str">
            <v>u</v>
          </cell>
        </row>
        <row r="429">
          <cell r="B429" t="str">
            <v>741,1,2</v>
          </cell>
          <cell r="C429" t="str">
            <v>DELINEADOR DE CORONA EN FORMA _______  MATERIAL_______
(analizado para Delineador de corona forma circular en lámina galvanizada cal. 16)</v>
          </cell>
          <cell r="D429" t="str">
            <v>u</v>
          </cell>
        </row>
        <row r="430">
          <cell r="B430" t="str">
            <v>800,1</v>
          </cell>
          <cell r="C430" t="str">
            <v>CERCA DE ALAMBRE DE PÚAS CON POSTES DE MADERAS
(Analisis aplicado para la instalación de cerca de alambre de púas, con postes de madera de 2,3 m de largo, diámetro de 4”-6”, cada 2,5 m de separación, con 4 líneas horizontales de alambre de púas galvanizad</v>
          </cell>
          <cell r="D430" t="str">
            <v>m</v>
          </cell>
        </row>
        <row r="431">
          <cell r="B431" t="str">
            <v>800,2</v>
          </cell>
          <cell r="C431" t="str">
            <v>CERCA DE ALAMBRE DE PÚAS CON POSTES DE CONCRETO
(Analisis aplicado para el Suministro e instalación de cerca con 4 líneas de alambre de púas galvanizado calibre 12, tensado, sobre postes prefabricados de concreto reforzado de 1.20 m de longitud, f’c=21 MP</v>
          </cell>
          <cell r="D431" t="str">
            <v>m</v>
          </cell>
        </row>
        <row r="432">
          <cell r="B432" t="str">
            <v>800,3</v>
          </cell>
          <cell r="C432" t="str">
            <v>CERCA DE MALLA CON POSTES DE MADERA 
(Analisis aplicado para el Suministro e instalación de cerca metálica con malla eslabonada galvanizada calibre 12, fijada a postes de madera inmunizada de 2.3 m de largo, separados cada 2.5 m)</v>
          </cell>
          <cell r="D432" t="str">
            <v>m</v>
          </cell>
        </row>
        <row r="433">
          <cell r="B433" t="str">
            <v>800,4</v>
          </cell>
          <cell r="C433" t="str">
            <v>CERCA DE MALLA CON POSTES DE CONCRETO	
(Analisis aplicado para el Suministro e instalación de cerca metálica con malla eslabonada galvanizada calibre 12, fijada a sobre postes prefabricados de concreto reforzado de 1.20 m de longitud, f’c=21 MPa, instalad</v>
          </cell>
          <cell r="D433" t="str">
            <v>m</v>
          </cell>
        </row>
        <row r="434">
          <cell r="B434" t="str">
            <v>801,1</v>
          </cell>
          <cell r="C434" t="str">
            <v xml:space="preserve">CERCA DE ALAMBRE DE PÚAS CON POSTES DE PLÁSTICO RECICLADO PE (PEAD, PEBD), PP Y PVC
(Análisis aplicado para suministro e instalación de postes cada 2,5 m lineales. Incluye suministro de materiales, excavación manual para hincado, rellenos con material de </v>
          </cell>
          <cell r="D434" t="str">
            <v>m</v>
          </cell>
        </row>
        <row r="435">
          <cell r="B435" t="str">
            <v>801,2</v>
          </cell>
          <cell r="C435" t="str">
            <v>CERCA DE MALLA CON POSTE DE PLASTICO RECICLADO  PE (PEAD,  PEBD), PP y PVC
(Análisis aplicado para suministro e instalación de cerca perimetral con postes cada 2,5 m lineales. Incluye todos los insumos, accesorios, excavación, rellenos con material de exc</v>
          </cell>
          <cell r="D435" t="str">
            <v>m</v>
          </cell>
        </row>
        <row r="436">
          <cell r="B436" t="str">
            <v>802,1</v>
          </cell>
          <cell r="C436" t="str">
            <v>PODA DE LA PARTE AEREA DE ARBOLES TIPO I
(Analisis aplicado para la poda manual de la parte aérea de árbol tipo I (altura &gt; 20 m), incluyendo corte de ramas secas, interferentes, ramas bajas y control de copa. Se realiza con herramientas manuales, incluye</v>
          </cell>
          <cell r="D436" t="str">
            <v>u</v>
          </cell>
        </row>
        <row r="437">
          <cell r="B437" t="str">
            <v>802,2</v>
          </cell>
          <cell r="C437" t="str">
            <v>PODA DE LA PARTE AÉREA DE ARBOLES TIPO II
(Analisis aplicado para la poda manual de la parte aérea de árbol tipo II (altura entre 10,1 a 20m), incluyendo corte de ramas secas, interferentes, ramas bajas y control de copa. Se realiza con herramientas manua</v>
          </cell>
          <cell r="D437" t="str">
            <v>u</v>
          </cell>
        </row>
        <row r="438">
          <cell r="B438" t="str">
            <v>802,3</v>
          </cell>
          <cell r="C438" t="str">
            <v>PODA DE LA PARTE AÉREA DE ARBOLES TIPO III
(Analisis aplicado para la poda manual de la parte aérea de árbol tipo III (altura entre 5 a 10m), incluyendo corte de ramas secas, interferentes, ramas bajas y control de copa. Se realiza con herramientas manual</v>
          </cell>
          <cell r="D438" t="str">
            <v>u</v>
          </cell>
        </row>
        <row r="439">
          <cell r="B439" t="str">
            <v>802,4</v>
          </cell>
          <cell r="C439" t="str">
            <v>PODA DE LA PARTE AEREA DE ARBOLES TIPO IV
(Analisis aplicado para la poda manual de la parte aérea de árbol tipo IV (altura &lt; 5m), incluyendo corte de ramas secas, interferentes, ramas bajas y control de copa. Se realiza con herramientas manuales, incluye</v>
          </cell>
          <cell r="D439" t="str">
            <v>u</v>
          </cell>
        </row>
        <row r="440">
          <cell r="B440" t="str">
            <v>802,5</v>
          </cell>
          <cell r="C440" t="str">
            <v>PODA DE LA PARTE RADICULAR DE ARBOLES TIPO I
(Analisis aplicado para la poda de raíces superficiales de árbol tipo I (altura &gt; 20 m) , mediante corte controlado de raíces expuestas. Se ejecuta de forma manual, incluye excavación puntual, sellador vegetal)</v>
          </cell>
          <cell r="D440" t="str">
            <v>u</v>
          </cell>
        </row>
        <row r="441">
          <cell r="B441" t="str">
            <v>802,6</v>
          </cell>
          <cell r="C441" t="str">
            <v>PODA DE LA PARTE RADICULAR DE ARBOLES TIPO II
(Analisis aplicado para la poda de raíces superficiales de árbol tipo II ((altura entre 10,1 a 20m) , mediante corte controlado de raíces expuestas. Se ejecuta de forma manual, incluye excavación puntual, sell</v>
          </cell>
          <cell r="D441" t="str">
            <v>u</v>
          </cell>
        </row>
        <row r="442">
          <cell r="B442" t="str">
            <v>802,7</v>
          </cell>
          <cell r="C442" t="str">
            <v>PODA DE LA PARTE RADICULAR DE ARBOLES TIPO III
(Analisis aplicado para la poda de raíces superficiales de árbol tipo III (altura entre 5 a 10m) , mediante corte controlado de raíces expuestas. Se ejecuta de forma manual, incluye excavación puntual, sellad</v>
          </cell>
          <cell r="D442" t="str">
            <v>u</v>
          </cell>
        </row>
        <row r="443">
          <cell r="B443" t="str">
            <v>802,8</v>
          </cell>
          <cell r="C443" t="str">
            <v>PODA DE LA PARTE RADICULAR DE ARBOLES TIPO  IV
(Analisis aplicado para la poda de raíces superficiales de árbol tipo IV (altura &lt; 5m) , mediante corte controlado de raíces expuestas. Se ejecuta de forma manual, incluye excavación puntual, sellador vegetal</v>
          </cell>
          <cell r="D443" t="str">
            <v>u</v>
          </cell>
        </row>
        <row r="444">
          <cell r="B444" t="str">
            <v>810,1</v>
          </cell>
          <cell r="C444" t="str">
            <v>PROTECCIÓN DE TALUDES CON BLOQUES DE CÉSPED
(Análisis aplicado para suministro e instalación de bloques de césped natural sobre taludes con pendiente menor al 1:1 (45° aprox.), con preparación previa del terreno nivelado y libre de residuos antes de la in</v>
          </cell>
          <cell r="D444" t="str">
            <v>m2</v>
          </cell>
        </row>
        <row r="445">
          <cell r="B445" t="str">
            <v>810,2</v>
          </cell>
          <cell r="C445" t="str">
            <v xml:space="preserve">PROTECCIÓN DE TALUDES CON TIERRA ORGÁNICA
(Análisis aplicado para Suministro, transporte, extendido y perfilado de tierra orgánica vegetal en taludes, con capacidad de retención de humedad y libre de residuos con espesor medio de 10 cm, para su posterior </v>
          </cell>
          <cell r="D445" t="str">
            <v>m2</v>
          </cell>
        </row>
        <row r="446">
          <cell r="B446" t="str">
            <v>810,3</v>
          </cell>
          <cell r="C446" t="str">
            <v>PROTECCIÓN DE TALUDES CON HIDROSIEMBRA CONTROLADA
(Análisis aplicado para hidrosiembra controlada en taludes en pendientes hasta 1:1 (45°); previamente preparados (limpios, perfilados y con pendiente estable), mediante mezcla homogénea de semillas de past</v>
          </cell>
          <cell r="D446" t="str">
            <v>m2</v>
          </cell>
        </row>
        <row r="447">
          <cell r="B447" t="str">
            <v>811,1,1</v>
          </cell>
          <cell r="C447" t="str">
            <v>PROTECCIÓN DE TALUDES CON PRODUCTO ENROLLADO PARA CONTROL DE EROSIÓN DE TIPO_______ 
(Analisis aplicado para el suministro e instalacion de un manto permanente para refuerzo de la vegetación (TRM) sobre taludes con inclinación de relacion 3:1 a 2:1 )</v>
          </cell>
          <cell r="D447" t="str">
            <v>m2</v>
          </cell>
        </row>
        <row r="448">
          <cell r="B448" t="str">
            <v>811,1,2</v>
          </cell>
          <cell r="C448" t="str">
            <v>PROTECCION DE TALUDES CON PRODUCTO ENROLLADO PARA CONTROL DE EROSION DE TIPO _________
(Analisis aplicado para el suministro e instalacion de un Manto temporal para control de erosión (MCE) sobre taludes con inclinación de relacion 3:1 a 2:1 )</v>
          </cell>
          <cell r="D448" t="str">
            <v>m2</v>
          </cell>
        </row>
        <row r="449">
          <cell r="B449" t="str">
            <v>811,1,3</v>
          </cell>
          <cell r="C449" t="str">
            <v>PROTECCION DE TALUDES CON PRODUCTO ENROLLADO PARA CONTROL DE EROSION DE TIPO _________
(Analisis aplicado para el suministro e instalacion de un Manto permanente para refuerzo de la vegetación (MRV) TIPO 5E sobre taludes con inclinación de relacion 1:1 )</v>
          </cell>
          <cell r="D449" t="str">
            <v>m2</v>
          </cell>
        </row>
        <row r="450">
          <cell r="B450" t="str">
            <v>811,1,4</v>
          </cell>
          <cell r="C450" t="str">
            <v>PROTECCION DE TALUDES CON PRODUCTO ENROLLADO PARA CONTROL DE EROSION DE TIPO _________
(Analisis aplicado para el suministro e instalacion de un Manto permanente para refuerzo de la vegetación (MRV) TIPO 5D sobre taludes con inclinación de relacion 1:1 )</v>
          </cell>
          <cell r="D450" t="str">
            <v>m2</v>
          </cell>
        </row>
        <row r="451">
          <cell r="B451" t="str">
            <v>811,1,5</v>
          </cell>
          <cell r="C451" t="str">
            <v>PROTECCION DE TALUDES CON PRODUCTO ENROLLADO PARA CONTROL DE EROSION DE TIPO _________
(Analisis aplicado para el suministro e instalacion de un Manto permanente para refuerzo de la vegetación (MRV) TIPO 5F sobre taludes con inclinación de relacion 1:1 )</v>
          </cell>
          <cell r="D451" t="str">
            <v>m2</v>
          </cell>
        </row>
        <row r="452">
          <cell r="B452" t="str">
            <v>812,1</v>
          </cell>
          <cell r="C452" t="str">
            <v>MORTERO F'M = 12,4 MPa DE e = _____cm, PARA RECUBRIMIENTO DE TALUDES CON MALLA ELECTROSOLDADA Y MORTERO
(Analisis aplicado para el sumnistro e instalacion de un Mortero estructural relacion 1:4 lanzado sobre malla electrosoldada)</v>
          </cell>
          <cell r="D452" t="str">
            <v>m3</v>
          </cell>
        </row>
        <row r="453">
          <cell r="B453" t="str">
            <v>812,2</v>
          </cell>
          <cell r="C453" t="str">
            <v>MALLA ELECTROSOLDADA PARA RECUBRIMIENTO DE TALUDES Y MORTERO
(Analisis aplicado para el suministro e instalacion de malla electrosoldada con varilla de 5/16" (≈ 7.9 mm de diámetro) y empleada como soporte estructural del mortero).</v>
          </cell>
          <cell r="D453" t="str">
            <v>kg</v>
          </cell>
        </row>
        <row r="454">
          <cell r="B454" t="str">
            <v>812,3</v>
          </cell>
          <cell r="C454" t="str">
            <v>MALLA DE ACERO CON RECUBRIMIENTO METÁLICO PARA GAVIONES PARA RECUBRIMIENTO DE TALUDES Y MORTERO
(Analisis aplicado para el suministro e instalacion de malla eslabonada galvanizada Calibre: 12 (≈ 2.68 mm de diámetro), y empleada como soporte estructural de</v>
          </cell>
          <cell r="D454" t="str">
            <v>kg</v>
          </cell>
        </row>
        <row r="455">
          <cell r="B455" t="str">
            <v>812,4</v>
          </cell>
          <cell r="C455" t="str">
            <v>MALLA DE GALLINERO PARA RECUBRIMIENTO DE TALUDES Y MORTERO 
(Analisis aplicado para el suministro e instalacion de malla de gallinero y empleada como soporte estructural del mortero).</v>
          </cell>
          <cell r="D455" t="str">
            <v>kg</v>
          </cell>
        </row>
        <row r="456">
          <cell r="B456" t="str">
            <v>820,1,1</v>
          </cell>
          <cell r="C456" t="str">
            <v xml:space="preserve">PLANTACIÓN DE ÁRBOLES - TIPO PAISAJÍSTICO 
(Análisis aplicado para suministro del árbol de especie nativa u ornamental (según diseño paisajístico), para una altura promedio de 1.20 m, incluye excavación manual de hueco, preparación del suelo con enmienda </v>
          </cell>
          <cell r="D456" t="str">
            <v>u</v>
          </cell>
        </row>
        <row r="457">
          <cell r="B457" t="str">
            <v>820,1,2</v>
          </cell>
          <cell r="C457" t="str">
            <v>PLANTACIÓN DE ÁRBOLES  
REFORESTACIÓN PROTECTORA DENSIDAD 1100 
(Análisis aplicado para una densidad típica de 1.100 árboles por hectárea, e, incluye suministro, transporte interno, apertura manual del hoyo, acondicionamiento del suelo, plantación, tutora</v>
          </cell>
          <cell r="D457" t="str">
            <v>ha</v>
          </cell>
        </row>
        <row r="458">
          <cell r="B458" t="str">
            <v>820,1,3</v>
          </cell>
          <cell r="C458" t="str">
            <v xml:space="preserve">MANTENIMIENTO A PLANTACIÓN DE ÁRBOLES - TIPO PAISAJÍSTICO  
(Incluye dos mantenimientos semestrales a especie nativa u ornamental ≥1,20 m, con limpieza de base, control manual de maleza, riego, fertilización ligera, revisión sanitaria visual, poda menor, </v>
          </cell>
          <cell r="D458" t="str">
            <v>u</v>
          </cell>
        </row>
        <row r="459">
          <cell r="B459" t="str">
            <v>820,1,4</v>
          </cell>
          <cell r="C459" t="str">
            <v>MANTENIMIENTO A PLANTACIÓN DE ÁRBOLES -REFORESTACIÓN PROTECTORA DENSIDAD 1100
(Incluye dos mantenimientos semestrales a plantación forestal de densidad 1.100 árboles/ha. Comprende deshierbe manual, riego, fertilización ligera, revisión sanitaria visual, r</v>
          </cell>
          <cell r="D459" t="str">
            <v>ha</v>
          </cell>
        </row>
        <row r="460">
          <cell r="B460" t="str">
            <v>840,01</v>
          </cell>
          <cell r="C460" t="str">
            <v>CONSTRUCCIÓN FILTRO VIVO TIPO 1 O PRINCIPAL 
(Análisis aplicado para Instalación de una barrera vegetal principal en zonas de escorrentía, Incluye colocación de estacas vivas o postes de guadua, relleno y anclaje con tierra del sitio, incorporación de mat</v>
          </cell>
          <cell r="D460" t="str">
            <v>m</v>
          </cell>
        </row>
        <row r="461">
          <cell r="B461" t="str">
            <v>840,10</v>
          </cell>
          <cell r="C461" t="str">
            <v>EXCAVACIÓN ESPECIAL H &gt; 1.8 M
(Análisis aplicado para Excavación mecánica para cimentaciones,en terreno suelo natural tipo A-2, A-3, A-4 (no incluye roca ni suelo con agua freática). incluye el corte, con una profundidad mayor a 1.80 m, realizada de forma</v>
          </cell>
          <cell r="D461" t="str">
            <v>m3</v>
          </cell>
        </row>
        <row r="462">
          <cell r="B462" t="str">
            <v>840,11</v>
          </cell>
          <cell r="C462" t="str">
            <v>PAGO DE GUADUA DISTANCIAS MAYORES A 100 M
(Incluye corte, limpieza, acarreo y apilamiento manual o asistido de guaduas desde el sitio de corte hasta acopio o cargue, en distancias entre 100 m y 1.000 m. Considera cargue a vehículo. Longitud típica de la g</v>
          </cell>
          <cell r="D462" t="str">
            <v>m</v>
          </cell>
        </row>
        <row r="463">
          <cell r="B463" t="str">
            <v>840,2</v>
          </cell>
          <cell r="C463" t="str">
            <v>CONSTRUCCIÓN FILTRO VIVO TIPO 2 O SECUNDARIO
(Análisis aplicado para Instalación de una barrera vegetal secundaria en zonas de escorrentía, Incluye colocación de estacas vivas o postes de guadua, relleno y anclaje con tierra del sitio, incorporación de ma</v>
          </cell>
          <cell r="D463" t="str">
            <v>m</v>
          </cell>
        </row>
        <row r="464">
          <cell r="B464" t="str">
            <v>840,3</v>
          </cell>
          <cell r="C464" t="str">
            <v>TRINCHOS ESCALONADOS
(Análisis aplicado para  estructura de contención  que incluye el tapado y relleno con material de excavación)</v>
          </cell>
          <cell r="D464" t="str">
            <v>m</v>
          </cell>
        </row>
        <row r="465">
          <cell r="B465" t="str">
            <v>840,4</v>
          </cell>
          <cell r="C465" t="str">
            <v>ZANJA DE DRENAJE
(Incluye trazado, excavación manual, perfilado y conformación de zanjas para conducción de aguas superficiales. Contempla disposición lateral o retiro del material excavado. No incluye revestimientos, tuberías ni material filtrante.)</v>
          </cell>
          <cell r="D465" t="str">
            <v>m</v>
          </cell>
        </row>
        <row r="466">
          <cell r="B466" t="str">
            <v>840,5</v>
          </cell>
          <cell r="C466" t="str">
            <v>GUSANILLO O MONTÍCULO
(Incluye suministro, conformación y compactación manual de cordón longitudinal de material de excavación en forma de gusanillo o montículo de 1,00 x 0,70 m sobre terreno natural. Se utiliza saco de fique para su formación.)</v>
          </cell>
          <cell r="D466" t="str">
            <v>m</v>
          </cell>
        </row>
        <row r="467">
          <cell r="B467" t="str">
            <v>840,6</v>
          </cell>
          <cell r="C467" t="str">
            <v>TAPONAMIENTO DE GRIETAS
(Incluye limpieza, apertura manual y relleno de grietas de &lt;10 cm de ancho y &lt;50 cm de profundidad, con material de excavación seleccionado. Comprende colocación por capas, compactación manual y perfilado final. No incluye material</v>
          </cell>
          <cell r="D467" t="str">
            <v>m</v>
          </cell>
        </row>
        <row r="468">
          <cell r="B468" t="str">
            <v>840,7</v>
          </cell>
          <cell r="C468" t="str">
            <v>REVEGETALIZACIÓN MULTIESTRATO CON ESPECIES ARBÓREAS Y ARBUSTIVAS Ó ESTABLECIMIENTO DE BOSQUE DE SUCESIÓN NATURAL SECUNDARIO
(Incluye alistamiento, hoyado y plantación de especies nativas arbóreas y arbustivas con enmiendas orgánicas. Aplica en zonas degra</v>
          </cell>
          <cell r="D468" t="str">
            <v>u</v>
          </cell>
        </row>
        <row r="469">
          <cell r="B469" t="str">
            <v>840,8</v>
          </cell>
          <cell r="C469" t="str">
            <v>REVEGETALIZACIÓN CON ESPECIES RASTRERAS
(Incluye preparación del terreno, aplicación de enmienda orgánica, siembra o plantación de especies rastreras, riego inicial y control básico de maleza. No incluye mantenimiento posterior.)</v>
          </cell>
          <cell r="D469" t="str">
            <v>m2</v>
          </cell>
        </row>
        <row r="470">
          <cell r="B470" t="str">
            <v>840,9</v>
          </cell>
          <cell r="C470" t="str">
            <v>ENTIBADO (OPCIONAL) 
(Incluye suministro, corte, transporte e instalación de entibado provisional en madera para excavaciones profundas o inestables. Aplica a excavaciones de 1 m³. Compuesto por tableros, codales y anclajes. No considera desmonte ni reuti</v>
          </cell>
          <cell r="D470" t="str">
            <v>m2</v>
          </cell>
        </row>
        <row r="471">
          <cell r="B471" t="str">
            <v>850,1</v>
          </cell>
          <cell r="C471" t="str">
            <v>SUMINISTRO E INSTALACIÓN  BIORROLLO Ø= 18CM REVEGETADO TIPO FILTER DRENCH O SIMILAR, PARA CONTROL DE EROSIÓN Y DISMINUCIÓN DE ENERGÍA  DEL FLUJO EN ÁREAS DE  ESCORRENTÍA</v>
          </cell>
          <cell r="D471" t="str">
            <v>m</v>
          </cell>
        </row>
        <row r="472">
          <cell r="B472" t="str">
            <v>850,10</v>
          </cell>
          <cell r="C472" t="str">
            <v>PROTECCIÓN DE TALUDES CON MANTO DEL TIPO 2D
(Analisis para el suministro e instalacion de un manto de control de erosion temporal y una pendiente de inclinacion de talud de relacion 3:1)</v>
          </cell>
          <cell r="D472" t="str">
            <v>m2</v>
          </cell>
        </row>
        <row r="473">
          <cell r="B473" t="str">
            <v>850,11</v>
          </cell>
          <cell r="C473" t="str">
            <v>PROTECCIÓN VEGETAL CON BLOQUES DE CÉSPED
(Análisis aplicado para taludes con inclinación menor a los treinta grados (&lt; 30°), que incluye nivelación y compactación del terreno, colocación de capa de tierra vegetal, suministro e instalación de bloques de cé</v>
          </cell>
          <cell r="D473" t="str">
            <v>m2</v>
          </cell>
        </row>
        <row r="474">
          <cell r="B474" t="str">
            <v>850,12</v>
          </cell>
          <cell r="C474" t="str">
            <v>PROTECCIÓN VEGETAL CON TIERRA ORGÁNICA
(Incluye suministro, transporte y extendido de tierra orgánica cribada en taludes &lt; 30°, con siembra, riego inicial y perfilado final. Espesor estimado: 10 cm. No contiene escombros ni raíces.)</v>
          </cell>
          <cell r="D474" t="str">
            <v>m2</v>
          </cell>
        </row>
        <row r="475">
          <cell r="B475" t="str">
            <v>850,13</v>
          </cell>
          <cell r="C475" t="str">
            <v xml:space="preserve">PROTECCIÓN VEGETAL CON HIDROSIEMBRA CONTROLADA PARA PENDIENTES MAYORES DE 60°
(Incluye mezcla y proyección a presión de hidromulch, semillas, fertilizante, tierra orgánica y adhesivo sobre taludes con pendiente &gt; 60°, mediante hidrosiembradora. Contempla </v>
          </cell>
          <cell r="D475" t="str">
            <v>m2</v>
          </cell>
        </row>
        <row r="476">
          <cell r="B476" t="str">
            <v>850,14</v>
          </cell>
          <cell r="C476" t="str">
            <v>PROTECCIÓN VEGETAL CON HIDROSIEMBRA CONTROLADA PARA PENDIENTES MENORES DE 60°
(Incluye mezcla y proyección de hidromulch, semillas, fertilizante, agua y adhesivo mediante hidrosiembradora, sobre taludes con pendiente ≤ 60°. Considera protección inicial mi</v>
          </cell>
          <cell r="D476" t="str">
            <v>m2</v>
          </cell>
        </row>
        <row r="477">
          <cell r="B477" t="str">
            <v>850,15</v>
          </cell>
          <cell r="C477" t="str">
            <v>MANTENIMIENTO Y RIEGOS ADICIONALES PARA PROTECCIÓN VEGETAL</v>
          </cell>
          <cell r="D477" t="str">
            <v>m2</v>
          </cell>
        </row>
        <row r="478">
          <cell r="B478" t="str">
            <v>850,16</v>
          </cell>
          <cell r="C478" t="str">
            <v>ANCLAJE SUPERFICIAL TIPO GUAYA HINCADOS POR PERCUSIÓN</v>
          </cell>
          <cell r="D478" t="str">
            <v>u</v>
          </cell>
        </row>
        <row r="479">
          <cell r="B479" t="str">
            <v>850,17</v>
          </cell>
          <cell r="C479" t="str">
            <v>MANTO PARA CONTROL DE EROSIÓN
(Incluye suministro, transporte e instalación de manto geosintético tipo TRM sobre superficies expuestas, con limpieza, perfilado, solape y anclaje con ganchos metálicos. Resistencia &gt; 3.5 kN/m, vida útil &gt; 20 años. Contempla</v>
          </cell>
          <cell r="D479" t="str">
            <v>m2</v>
          </cell>
        </row>
        <row r="480">
          <cell r="B480" t="str">
            <v>850,18</v>
          </cell>
          <cell r="C480" t="str">
            <v>GEOTEXTIL NO TEJIDO
(Incluye suministro e instalación de geotextil no tejido de 470 N para control de erosión. Contempla preparación del terreno, solape ≥ 30 cm, costura o anclaje superficial. No incluye filtros ni relleno superior.)</v>
          </cell>
          <cell r="D480" t="str">
            <v>m2</v>
          </cell>
        </row>
        <row r="481">
          <cell r="B481" t="str">
            <v>850,19</v>
          </cell>
          <cell r="C481" t="str">
            <v>MALLA METÁLICA
(Analisis aplicado para control de erosion, contempla el suministro de malla metálica de acero de alta resistencia, galvanizada. La malla debe adaptarse al terreno, generando un sistema pasivo de sostenimiento para control superficial)</v>
          </cell>
          <cell r="D481" t="str">
            <v>m2</v>
          </cell>
        </row>
        <row r="482">
          <cell r="B482" t="str">
            <v>850,2</v>
          </cell>
          <cell r="C482" t="str">
            <v>SUMINISTRO E INSTALACIÓN DE  BIOBARRERAS DE AMORTIGUAMIENTO FILTER  DRENCH O SIMILAR CON FINES  DE CONTROL DE EROSIÓN,  SEDIMENTACIÓN, FILTRADO DEL  FLUJO DE ESCORRENTÍA Y REMEDIACIÓN</v>
          </cell>
          <cell r="D482" t="str">
            <v>m</v>
          </cell>
        </row>
        <row r="483">
          <cell r="B483" t="str">
            <v>850,3</v>
          </cell>
          <cell r="C483" t="str">
            <v>SISTEMA PARA PROTECCIÓN, REVEGETAR, CONTROL DE EROSIÓN Y ESTABILIZACIÓN SUPERFICIAL DE TALUDES Y LADERAS CON GEOBIOMALLA</v>
          </cell>
          <cell r="D483" t="str">
            <v>m2</v>
          </cell>
        </row>
        <row r="484">
          <cell r="B484" t="str">
            <v>850,4</v>
          </cell>
          <cell r="C484" t="str">
            <v>SUMINISTRO E INSTALACIÓN SISTEMA DE GEOBIOESTABILIZACIÓN COMBINADO PARA CONTROL DE EROSIÓN, REVEGETALIZAR Y ESTABILIZACIÓN DE TALUDES. INCLUYE GEOBIOMALLA O SIMILAR Y GEOMALLA BIAXIAL 50KN/M, ANCLADA Y ARRIOSTRADA</v>
          </cell>
          <cell r="D484" t="str">
            <v>m2</v>
          </cell>
        </row>
        <row r="485">
          <cell r="B485" t="str">
            <v>850,5</v>
          </cell>
          <cell r="C485" t="str">
            <v>PROTECCIÓN DE TALUDES CON MANTO DEL TIPO 1A
(Analisis para el suministro e instalacion de manto de control de erosion temporal y una pendiente de inclinacion de talud de relacion 3:1)</v>
          </cell>
          <cell r="D485" t="str">
            <v>m2</v>
          </cell>
        </row>
        <row r="486">
          <cell r="B486" t="str">
            <v>850,6</v>
          </cell>
          <cell r="C486" t="str">
            <v>PROTECCIÓN DE TALUDES CON MANTO DEL TIPO 1B
((Analisis para el suministro e instalacion de manto de control de erosion temporal y una pendiente de inclinacion de talud de relacion 3:1)</v>
          </cell>
          <cell r="D486" t="str">
            <v>m2</v>
          </cell>
        </row>
        <row r="487">
          <cell r="B487" t="str">
            <v>850,7</v>
          </cell>
          <cell r="C487" t="str">
            <v>PROTECCIÓN DE TALUDES CON MANTO DEL TIPO 2A
((Analisis para el suministro e instalacion de un manto de control de erosion temporal y una pendiente de inclinacion de talud de relacion 3:1)</v>
          </cell>
          <cell r="D487" t="str">
            <v>m2</v>
          </cell>
        </row>
        <row r="488">
          <cell r="B488" t="str">
            <v>850,8</v>
          </cell>
          <cell r="C488" t="str">
            <v>PROTECCIÓN DE TALUDES CON MANTO DEL TIPO 2B
(Analisis para el suministro e instalacion de un manto de control de erosion temporal y una pendiente de inclinacion de talud de relacion 3:1)</v>
          </cell>
          <cell r="D488" t="str">
            <v>m2</v>
          </cell>
        </row>
        <row r="489">
          <cell r="B489" t="str">
            <v>850,9</v>
          </cell>
          <cell r="C489" t="str">
            <v>PROTECCIÓN DE TALUDES CON MANTO DEL TIPO 2C
(Analisis para el suministro e instalacion de un manto de control de erosion temporal y una pendiente de inclinacion de talud de relacion 3:1)</v>
          </cell>
          <cell r="D489" t="str">
            <v>m2</v>
          </cell>
        </row>
        <row r="490">
          <cell r="B490" t="str">
            <v>900,1,1</v>
          </cell>
          <cell r="C490" t="str">
            <v>TRANSPORTE DE MATERIALES PROVENIENTES DE LA EXCAVACION DE LA EXPLANACION, CANALES Y PRESTAMOS, ENTRE CIEN METROS (100 m) Y MIL METROS (1000 m) DE DISTANCIA
(Análisis aplicado, utilizando volqueta de 6 m³ de capacidad útil, en condiciones normales de acarr</v>
          </cell>
          <cell r="D490" t="str">
            <v>m3 - E</v>
          </cell>
        </row>
        <row r="491">
          <cell r="B491" t="str">
            <v>900,1,2</v>
          </cell>
          <cell r="C491" t="str">
            <v>TRANSPORTE DE MATERIALES PROVENIENTES DE LA EXCAVACION DE LA EXPLANACION, CANALES Y PRESTAMOS, ENTRE CIEN METROS (100 m) Y MIL METROS (1000 m) DE DISTANCIA
(Analisis aplicado, utilizando volqueta de 14 m³ de capacidad útil, en condiciones normales de acar</v>
          </cell>
          <cell r="D491" t="str">
            <v>m3 - E</v>
          </cell>
        </row>
        <row r="492">
          <cell r="B492" t="str">
            <v>900,2,1</v>
          </cell>
          <cell r="C492" t="str">
            <v>TRANSPORTE DE MATERIALES PROVENIENTES DE LA EXCAVACIÓN DE LA EXPLANACIÓN, CANALES Y PRÉSTAMOS PARA DISTANCIAS MAYORES DE MIL METROS (1.000 m) MEDIDOS A PARTIR DE CIEN METROS (100 m)
(Análisis aplicado, utilizando volqueta de 6 m³ de capacidad útil, en con</v>
          </cell>
          <cell r="D492" t="str">
            <v>m3 - Km</v>
          </cell>
        </row>
        <row r="493">
          <cell r="B493" t="str">
            <v>900,2,2</v>
          </cell>
          <cell r="C493" t="str">
            <v>TRANSPORTE DE MATERIALES PROVENIENTES DE LA EXCAVACIÓN DE LA EXPLANACIÓN, CANALES Y PRÉSTAMOS PARA DISTANCIAS MAYORES DE MIL METROS (1.000 m) MEDIDOS A PARTIR DE CIEN METROS (100 m)
(Análisis aplicado  utilizando volqueta de 14 m³ de capacidad útil, en co</v>
          </cell>
          <cell r="D493" t="str">
            <v>m3 - km</v>
          </cell>
        </row>
        <row r="494">
          <cell r="B494" t="str">
            <v>900,3,1</v>
          </cell>
          <cell r="C494" t="str">
            <v>TRANSPORTE DE MATERIALES PROVENIENTES DE DERRUMBES, MEDIDO A PARTIR DE CIEN METROS (100 m)
(Análisis aplicado utilizando volqueta de 6 m³ de capacidad útil, en condiciones normales de acarreo)</v>
          </cell>
          <cell r="D494" t="str">
            <v>m3 - Km</v>
          </cell>
        </row>
        <row r="495">
          <cell r="B495" t="str">
            <v>900,3,2</v>
          </cell>
          <cell r="C495" t="str">
            <v>TRANSPORTE DE MATERIALES PROVENIENTES DE DERRUMBES, MEDIDO A PARTIR DE CIEN METROS (100 m)
(Análisis aplicado utilizando volqueta de 6 m³ de capacidad útil, en condiciones normales de acarreo)</v>
          </cell>
          <cell r="D495" t="str">
            <v>m3 - km</v>
          </cell>
        </row>
      </sheetData>
      <sheetData sheetId="6">
        <row r="7">
          <cell r="C7" t="str">
            <v>B0010030</v>
          </cell>
          <cell r="D7" t="str">
            <v>m</v>
          </cell>
          <cell r="E7" t="str">
            <v>Hilo de poliéster o polipropileno para costura</v>
          </cell>
          <cell r="F7">
            <v>92.15</v>
          </cell>
          <cell r="G7" t="str">
            <v>GEOSINTETICOS (GEOMEMBRANAS, GEOTEXTILES, GEOCELDAS, GEOMALLA, GEOMANTAS, GEOREDES)</v>
          </cell>
        </row>
        <row r="8">
          <cell r="C8" t="str">
            <v>B0010045</v>
          </cell>
          <cell r="D8" t="str">
            <v>kg</v>
          </cell>
          <cell r="E8" t="str">
            <v>Abrasivo para sandblasting (arena sílica, de cuarzo y/o abrasivo sintético)</v>
          </cell>
          <cell r="F8">
            <v>7257.6666666666697</v>
          </cell>
          <cell r="G8" t="str">
            <v>AGREGADOS</v>
          </cell>
        </row>
        <row r="9">
          <cell r="C9" t="str">
            <v>B0013270</v>
          </cell>
          <cell r="D9" t="str">
            <v>kg</v>
          </cell>
          <cell r="E9" t="str">
            <v>Anfo</v>
          </cell>
          <cell r="F9">
            <v>16330</v>
          </cell>
          <cell r="G9" t="str">
            <v>EXPLOSIVOS</v>
          </cell>
        </row>
        <row r="10">
          <cell r="C10" t="str">
            <v>B0013281</v>
          </cell>
          <cell r="D10" t="str">
            <v>m</v>
          </cell>
          <cell r="E10" t="str">
            <v>Armadura de acero galvanizado A-663</v>
          </cell>
          <cell r="F10">
            <v>5090.0852082847332</v>
          </cell>
          <cell r="G10" t="str">
            <v>ACERO, ALAMBRES, SOLDADURA Y MALLAS METALICAS</v>
          </cell>
        </row>
        <row r="11">
          <cell r="C11" t="str">
            <v>B0013380</v>
          </cell>
          <cell r="D11" t="str">
            <v>kg</v>
          </cell>
          <cell r="E11" t="str">
            <v>Barras de transferencia de carga (1'')</v>
          </cell>
          <cell r="F11">
            <v>3802.7054796991802</v>
          </cell>
          <cell r="G11" t="str">
            <v>ACERO, ALAMBRES, SOLDADURA Y MALLAS METALICAS</v>
          </cell>
        </row>
        <row r="12">
          <cell r="C12" t="str">
            <v>B0013390</v>
          </cell>
          <cell r="D12" t="str">
            <v>kg</v>
          </cell>
          <cell r="E12" t="str">
            <v>Barras de unión de 1/2"</v>
          </cell>
          <cell r="F12">
            <v>3917.8323832609799</v>
          </cell>
          <cell r="G12" t="str">
            <v>ACERO, ALAMBRES, SOLDADURA Y MALLAS METALICAS</v>
          </cell>
        </row>
        <row r="13">
          <cell r="C13" t="str">
            <v>B0013410</v>
          </cell>
          <cell r="D13" t="str">
            <v>kg</v>
          </cell>
          <cell r="E13" t="str">
            <v>Bentonita</v>
          </cell>
          <cell r="F13">
            <v>9253.2481078403798</v>
          </cell>
          <cell r="G13" t="str">
            <v>AGREGADOS</v>
          </cell>
        </row>
        <row r="14">
          <cell r="C14" t="str">
            <v>B0013432</v>
          </cell>
          <cell r="D14" t="str">
            <v>u</v>
          </cell>
          <cell r="E14" t="str">
            <v>Botella de gas propano (40 lb) (5% de oxígeno)</v>
          </cell>
          <cell r="F14">
            <v>94315.541999474401</v>
          </cell>
          <cell r="G14" t="str">
            <v>GASES Y COMBUSTIBLES</v>
          </cell>
        </row>
        <row r="15">
          <cell r="C15" t="str">
            <v>B0013434</v>
          </cell>
          <cell r="D15" t="str">
            <v>u</v>
          </cell>
          <cell r="E15" t="str">
            <v>Botella de oxígeno (1800 lb)</v>
          </cell>
          <cell r="F15">
            <v>127325.98169929</v>
          </cell>
          <cell r="G15" t="str">
            <v>GASES Y COMBUSTIBLES</v>
          </cell>
        </row>
        <row r="16">
          <cell r="C16" t="str">
            <v>B0013438</v>
          </cell>
          <cell r="D16" t="str">
            <v>u</v>
          </cell>
          <cell r="E16" t="str">
            <v>Bordillo prefabricado en concreto Ref.A80 NTC-4109, 0,20 x 0,35 x 0.80 m</v>
          </cell>
          <cell r="F16">
            <v>41886.908641395181</v>
          </cell>
          <cell r="G16" t="str">
            <v>PREFABRICADOS</v>
          </cell>
        </row>
        <row r="17">
          <cell r="C17" t="str">
            <v>B0013450</v>
          </cell>
          <cell r="D17" t="str">
            <v>kg</v>
          </cell>
          <cell r="E17" t="str">
            <v>Cal Viva</v>
          </cell>
          <cell r="F17">
            <v>1300</v>
          </cell>
          <cell r="G17" t="str">
            <v>CEMENTANTES Y BITUMINOSOS</v>
          </cell>
        </row>
        <row r="18">
          <cell r="C18" t="str">
            <v>B0013451</v>
          </cell>
          <cell r="D18" t="str">
            <v>kg</v>
          </cell>
          <cell r="E18" t="str">
            <v>Cal hidratada</v>
          </cell>
          <cell r="F18">
            <v>1013.84333986911</v>
          </cell>
          <cell r="G18" t="str">
            <v>CEMENTANTES Y BITUMINOSOS</v>
          </cell>
        </row>
        <row r="19">
          <cell r="C19" t="str">
            <v>B0013461</v>
          </cell>
          <cell r="D19" t="str">
            <v>kg</v>
          </cell>
          <cell r="E19" t="str">
            <v>Camisa metalica para pilote D=1 m,  acero según AASHTO M 270 grado 36</v>
          </cell>
          <cell r="F19">
            <v>16503.879538754401</v>
          </cell>
          <cell r="G19" t="str">
            <v>ACERO, ALAMBRES, SOLDADURA Y MALLAS METALICAS</v>
          </cell>
        </row>
        <row r="20">
          <cell r="C20" t="str">
            <v>B0013480</v>
          </cell>
          <cell r="D20" t="str">
            <v>u</v>
          </cell>
          <cell r="E20" t="str">
            <v>Captafaro de cara rectangular o trapezoide en metal, plástico u otros. L1:15cm - L2:5.5cm - H:8cm</v>
          </cell>
          <cell r="F20">
            <v>11095.94611758523</v>
          </cell>
          <cell r="G20" t="str">
            <v>SENALIZACION Y SEGURIDAD VIAL</v>
          </cell>
        </row>
        <row r="21">
          <cell r="C21" t="str">
            <v>B0013580</v>
          </cell>
          <cell r="D21" t="str">
            <v>kg</v>
          </cell>
          <cell r="E21" t="str">
            <v>Cicatrizante hormonal para remoción de especies vegetales</v>
          </cell>
          <cell r="F21">
            <v>52012.247426180737</v>
          </cell>
          <cell r="G21" t="str">
            <v>ARBOLES, VEGETACION, Y FERTILIZANTES.</v>
          </cell>
        </row>
        <row r="22">
          <cell r="C22" t="str">
            <v>B0013590</v>
          </cell>
          <cell r="D22" t="str">
            <v>m</v>
          </cell>
          <cell r="E22" t="str">
            <v>Cinta PVC 0,22 para sello de juntas</v>
          </cell>
          <cell r="F22">
            <v>60928.533628292796</v>
          </cell>
          <cell r="G22" t="str">
            <v>CAUCHOS Y ELASTOMEROS</v>
          </cell>
        </row>
        <row r="23">
          <cell r="C23" t="str">
            <v>B0013601</v>
          </cell>
          <cell r="D23" t="str">
            <v>m</v>
          </cell>
          <cell r="E23" t="str">
            <v>Sello de poliuretano en cinta para juntas en pavimentos de concreto hidraulico.</v>
          </cell>
          <cell r="F23">
            <v>1530.7551165841201</v>
          </cell>
          <cell r="G23" t="str">
            <v>CAUCHOS Y ELASTOMEROS</v>
          </cell>
        </row>
        <row r="24">
          <cell r="C24" t="str">
            <v>B0013602</v>
          </cell>
          <cell r="D24" t="str">
            <v>m</v>
          </cell>
          <cell r="E24" t="str">
            <v>Cinta de poliuretano para sello / empaque de juntas verticales entre páneles de concreto</v>
          </cell>
          <cell r="F24">
            <v>133081.587649808</v>
          </cell>
          <cell r="G24" t="str">
            <v>CAUCHOS Y ELASTOMEROS</v>
          </cell>
        </row>
        <row r="25">
          <cell r="C25" t="str">
            <v>B0013730</v>
          </cell>
          <cell r="D25" t="str">
            <v>m</v>
          </cell>
          <cell r="E25" t="str">
            <v>Cordón detonante</v>
          </cell>
          <cell r="F25">
            <v>3180.8</v>
          </cell>
          <cell r="G25" t="str">
            <v>EXPLOSIVOS</v>
          </cell>
        </row>
        <row r="26">
          <cell r="C26" t="str">
            <v>B0013740</v>
          </cell>
          <cell r="D26" t="str">
            <v>m2</v>
          </cell>
          <cell r="E26" t="str">
            <v>Tela de fique o similar</v>
          </cell>
          <cell r="F26">
            <v>12627.3321181679</v>
          </cell>
          <cell r="G26" t="str">
            <v>ARBOLES, VEGETACION, Y FERTILIZANTES.</v>
          </cell>
        </row>
        <row r="27">
          <cell r="C27" t="str">
            <v>B0013761</v>
          </cell>
          <cell r="D27" t="str">
            <v>u</v>
          </cell>
          <cell r="E27" t="str">
            <v>Cuneta prefabricada de concreto perfil U y/o V NTC-4109 (0.20 x 0.30 x 1.0 m)</v>
          </cell>
          <cell r="F27">
            <v>84073.380004033854</v>
          </cell>
          <cell r="G27" t="str">
            <v>PREFABRICADOS</v>
          </cell>
        </row>
        <row r="28">
          <cell r="C28" t="str">
            <v>B0013770</v>
          </cell>
          <cell r="D28" t="str">
            <v>u</v>
          </cell>
          <cell r="E28" t="str">
            <v>Anclajes o cuñas para el tensionamiento</v>
          </cell>
          <cell r="F28">
            <v>7917.9517400214099</v>
          </cell>
          <cell r="G28" t="str">
            <v>ANCLAJES</v>
          </cell>
        </row>
        <row r="29">
          <cell r="C29" t="str">
            <v>B0013771</v>
          </cell>
          <cell r="D29" t="str">
            <v>kg</v>
          </cell>
          <cell r="E29" t="str">
            <v>Cloruro de calcio en hojuelas (Flakes) al 77%</v>
          </cell>
          <cell r="F29">
            <v>5559.2978587988719</v>
          </cell>
          <cell r="G29" t="str">
            <v>ADITIVOS Y ADHESIVOS</v>
          </cell>
        </row>
        <row r="30">
          <cell r="C30" t="str">
            <v>B0013772</v>
          </cell>
          <cell r="D30" t="str">
            <v>kg</v>
          </cell>
          <cell r="E30" t="str">
            <v>Cloruro de calcio en esferas (Pellets) al 90%</v>
          </cell>
          <cell r="F30">
            <v>5546.409223886667</v>
          </cell>
          <cell r="G30" t="str">
            <v>ADITIVOS Y ADHESIVOS</v>
          </cell>
        </row>
        <row r="31">
          <cell r="C31" t="str">
            <v>B0013773</v>
          </cell>
          <cell r="D31" t="str">
            <v>u</v>
          </cell>
          <cell r="E31" t="str">
            <v xml:space="preserve">Defensa metálica de 4,0 m galvanizada </v>
          </cell>
          <cell r="F31">
            <v>784441.03925908648</v>
          </cell>
          <cell r="G31" t="str">
            <v>SENALIZACION Y SEGURIDAD VIAL</v>
          </cell>
        </row>
        <row r="32">
          <cell r="C32" t="str">
            <v>B0013774</v>
          </cell>
          <cell r="D32" t="str">
            <v>m</v>
          </cell>
          <cell r="E32" t="str">
            <v>Defensa metálica L=4,00 mts. para NC medio (EN1317)</v>
          </cell>
          <cell r="F32">
            <v>177481.20712951501</v>
          </cell>
          <cell r="G32" t="str">
            <v>SENALIZACION Y SEGURIDAD VIAL</v>
          </cell>
        </row>
        <row r="33">
          <cell r="C33" t="str">
            <v>B0013775</v>
          </cell>
          <cell r="D33" t="str">
            <v>u</v>
          </cell>
          <cell r="E33" t="str">
            <v>Defensa de concreto prefabricada bidireccional de 0.80x1.50m</v>
          </cell>
          <cell r="F33">
            <v>726648.38515432866</v>
          </cell>
          <cell r="G33" t="str">
            <v>PREFABRICADOS</v>
          </cell>
        </row>
        <row r="34">
          <cell r="C34" t="str">
            <v>B0013780</v>
          </cell>
          <cell r="D34" t="str">
            <v>u</v>
          </cell>
          <cell r="E34" t="str">
            <v>Delineador de corona (hito de arista) tipo: A en lámina galvanizada calibre 16 de 1.55x0.25 m con elementos retroreflectivo tipo III</v>
          </cell>
          <cell r="F34">
            <v>50708.916322718433</v>
          </cell>
          <cell r="G34" t="str">
            <v>SENALIZACION Y SEGURIDAD VIAL</v>
          </cell>
        </row>
        <row r="35">
          <cell r="C35" t="str">
            <v>B0013782</v>
          </cell>
          <cell r="D35" t="str">
            <v>u</v>
          </cell>
          <cell r="E35" t="str">
            <v>Delineador de corona (hito de arista) tipo: circular en lámina galvanizada calibre 16 de 1.55x0.25 m con elementos retroreflectivo tipo III</v>
          </cell>
          <cell r="F35">
            <v>50708.916322718433</v>
          </cell>
          <cell r="G35" t="str">
            <v>SENALIZACION Y SEGURIDAD VIAL</v>
          </cell>
        </row>
        <row r="36">
          <cell r="C36" t="str">
            <v>B0013790</v>
          </cell>
          <cell r="D36" t="str">
            <v>m3</v>
          </cell>
          <cell r="E36" t="str">
            <v>Derecho de explotación y/o disposición de materiales</v>
          </cell>
          <cell r="F36">
            <v>8321.95958818892</v>
          </cell>
          <cell r="G36" t="str">
            <v>INDEPENDIENTE</v>
          </cell>
        </row>
        <row r="37">
          <cell r="C37" t="str">
            <v>B0013791</v>
          </cell>
          <cell r="D37" t="str">
            <v>m3</v>
          </cell>
          <cell r="E37" t="str">
            <v>Derechos de conformación y/o disposición de materiales sobrantes (Incluye todos los costos inherentes a las posibles obras requeridas en los sitios de disposición de sobrantes)</v>
          </cell>
          <cell r="F37">
            <v>7296.6941669240396</v>
          </cell>
          <cell r="G37" t="str">
            <v>INDEPENDIENTE</v>
          </cell>
        </row>
        <row r="38">
          <cell r="C38" t="str">
            <v>B0013830</v>
          </cell>
          <cell r="D38" t="str">
            <v>m</v>
          </cell>
          <cell r="E38" t="str">
            <v>Ductos para tensionamiento</v>
          </cell>
          <cell r="F38">
            <v>14985.765503745801</v>
          </cell>
          <cell r="G38" t="str">
            <v>TUBERIAS</v>
          </cell>
        </row>
        <row r="39">
          <cell r="C39" t="str">
            <v>B0013940</v>
          </cell>
          <cell r="D39" t="str">
            <v>kg</v>
          </cell>
          <cell r="E39" t="str">
            <v xml:space="preserve">Microesferas reflectivas de vidrio </v>
          </cell>
          <cell r="F39">
            <v>7448.1339173026972</v>
          </cell>
          <cell r="G39" t="str">
            <v>SENALIZACION Y SEGURIDAD VIAL</v>
          </cell>
        </row>
        <row r="40">
          <cell r="C40" t="str">
            <v>B0013980</v>
          </cell>
          <cell r="D40" t="str">
            <v>lb</v>
          </cell>
          <cell r="E40" t="str">
            <v>Explosivos 75% (INDUGEL)</v>
          </cell>
          <cell r="F40">
            <v>16472</v>
          </cell>
          <cell r="G40" t="str">
            <v>EXPLOSIVOS</v>
          </cell>
        </row>
        <row r="41">
          <cell r="C41" t="str">
            <v>B0013991</v>
          </cell>
          <cell r="D41" t="str">
            <v>L</v>
          </cell>
          <cell r="E41" t="str">
            <v>Fertilizante orgánico mineral</v>
          </cell>
          <cell r="F41">
            <v>40500.189347762171</v>
          </cell>
          <cell r="G41" t="str">
            <v>ARBOLES, VEGETACION, Y FERTILIZANTES.</v>
          </cell>
        </row>
        <row r="42">
          <cell r="C42" t="str">
            <v>B0014040</v>
          </cell>
          <cell r="D42" t="str">
            <v>u</v>
          </cell>
          <cell r="E42" t="str">
            <v>Fulminantes común, con tiempos de retardo de explosión para voladuras controladas</v>
          </cell>
          <cell r="F42">
            <v>2300.4</v>
          </cell>
          <cell r="G42" t="str">
            <v>ARBOLES, VEGETACION, Y FERTILIZANTES.</v>
          </cell>
        </row>
        <row r="43">
          <cell r="C43" t="str">
            <v>B0014050</v>
          </cell>
          <cell r="D43" t="str">
            <v>kg</v>
          </cell>
          <cell r="E43" t="str">
            <v>Fundente</v>
          </cell>
          <cell r="F43">
            <v>55202.331934986498</v>
          </cell>
          <cell r="G43" t="str">
            <v>EXPLOSIVOS</v>
          </cell>
        </row>
        <row r="44">
          <cell r="C44" t="str">
            <v>B0014060</v>
          </cell>
          <cell r="D44" t="str">
            <v>kg</v>
          </cell>
          <cell r="E44" t="str">
            <v>Gas propano</v>
          </cell>
          <cell r="F44">
            <v>4854.4764264435398</v>
          </cell>
          <cell r="G44" t="str">
            <v>ACERO, ALAMBRES, SOLDADURA Y MALLAS METALICAS</v>
          </cell>
        </row>
        <row r="45">
          <cell r="C45" t="str">
            <v>B0014065</v>
          </cell>
          <cell r="D45" t="str">
            <v>gl</v>
          </cell>
          <cell r="E45" t="str">
            <v>Gasolina corriente</v>
          </cell>
          <cell r="F45">
            <v>18813.900000000001</v>
          </cell>
          <cell r="G45" t="str">
            <v>GASES Y COMBUSTIBLES</v>
          </cell>
        </row>
        <row r="46">
          <cell r="C46" t="str">
            <v>B0014112</v>
          </cell>
          <cell r="D46" t="str">
            <v>m2</v>
          </cell>
          <cell r="E46" t="str">
            <v>Geomalla biaxial de polipropileno con resistencia última a la tensión de 20 kN/m</v>
          </cell>
          <cell r="F46">
            <v>11849.853070552481</v>
          </cell>
          <cell r="G46" t="str">
            <v>GEOSINTETICOS (GEOMEMBRANAS, GEOTEXTILES, GEOCELDAS, GEOMALLA, GEOMANTAS, GEOREDES)</v>
          </cell>
        </row>
        <row r="47">
          <cell r="C47" t="str">
            <v>B0014180</v>
          </cell>
          <cell r="D47" t="str">
            <v>kg</v>
          </cell>
          <cell r="E47" t="str">
            <v>Grapas para poste de madera</v>
          </cell>
          <cell r="F47">
            <v>11756.26851550346</v>
          </cell>
          <cell r="G47" t="str">
            <v>MADERA</v>
          </cell>
        </row>
        <row r="48">
          <cell r="C48" t="str">
            <v>B0014181</v>
          </cell>
          <cell r="D48" t="str">
            <v>m3</v>
          </cell>
          <cell r="E48" t="str">
            <v>Gravilla</v>
          </cell>
          <cell r="F48">
            <v>86549.817541047494</v>
          </cell>
          <cell r="G48" t="str">
            <v>AGREGADOS</v>
          </cell>
        </row>
        <row r="49">
          <cell r="C49" t="str">
            <v>B0014184</v>
          </cell>
          <cell r="D49" t="str">
            <v>u</v>
          </cell>
          <cell r="E49" t="str">
            <v>Grata de limpieza ondulada,  trenzada o torcida</v>
          </cell>
          <cell r="F49">
            <v>16967.6454186745</v>
          </cell>
          <cell r="G49" t="str">
            <v>BASICOS</v>
          </cell>
        </row>
        <row r="50">
          <cell r="C50" t="str">
            <v>B0014190</v>
          </cell>
          <cell r="D50" t="str">
            <v>kg</v>
          </cell>
          <cell r="E50" t="str">
            <v xml:space="preserve">Imprimante y puente adhesivo epoxico </v>
          </cell>
          <cell r="F50">
            <v>104861.44126311201</v>
          </cell>
          <cell r="G50" t="str">
            <v>ADITIVOS Y ADHESIVOS</v>
          </cell>
        </row>
        <row r="51">
          <cell r="C51" t="str">
            <v>B0014191</v>
          </cell>
          <cell r="D51" t="str">
            <v>m2</v>
          </cell>
          <cell r="E51" t="str">
            <v>Impermeabilización con membrana para concreto</v>
          </cell>
          <cell r="F51">
            <v>100172.8145562947</v>
          </cell>
          <cell r="G51" t="str">
            <v>ADITIVOS Y ADHESIVOS</v>
          </cell>
        </row>
        <row r="52">
          <cell r="C52" t="str">
            <v>B0014192</v>
          </cell>
          <cell r="D52" t="str">
            <v>gl</v>
          </cell>
          <cell r="E52" t="str">
            <v>Impermeabilizante líquido acrílico y/o poliuretano para concreto</v>
          </cell>
          <cell r="F52">
            <v>11552.26690167091</v>
          </cell>
          <cell r="G52" t="str">
            <v>ADITIVOS Y ADHESIVOS</v>
          </cell>
        </row>
        <row r="53">
          <cell r="C53" t="str">
            <v>B0014200</v>
          </cell>
          <cell r="D53" t="str">
            <v>m2</v>
          </cell>
          <cell r="E53" t="str">
            <v>Láminas impermeabilizantes de concreto con película asfáltica y polímeros de polipropileno</v>
          </cell>
          <cell r="F53">
            <v>4505.9250190248886</v>
          </cell>
          <cell r="G53" t="str">
            <v>ADITIVOS Y ADHESIVOS</v>
          </cell>
        </row>
        <row r="54">
          <cell r="C54" t="str">
            <v>B0014210</v>
          </cell>
          <cell r="D54" t="str">
            <v>L</v>
          </cell>
          <cell r="E54" t="str">
            <v>Lechada para ductos (tensionamiento)</v>
          </cell>
          <cell r="F54">
            <v>1964.8007888387599</v>
          </cell>
          <cell r="G54" t="str">
            <v>ADITIVOS Y ADHESIVOS</v>
          </cell>
        </row>
        <row r="55">
          <cell r="C55" t="str">
            <v>B0014220</v>
          </cell>
          <cell r="D55" t="str">
            <v>u</v>
          </cell>
          <cell r="E55" t="str">
            <v>Limpiador 1/4 de galón (anclajes)</v>
          </cell>
          <cell r="F55">
            <v>34536.132290984002</v>
          </cell>
          <cell r="G55" t="str">
            <v>ANCLAJES</v>
          </cell>
        </row>
        <row r="56">
          <cell r="C56" t="str">
            <v>B0014229</v>
          </cell>
          <cell r="D56" t="str">
            <v>u</v>
          </cell>
          <cell r="E56" t="str">
            <v>Listones o postes de madera para tutor de árbol</v>
          </cell>
          <cell r="F56">
            <v>5598.5830548400099</v>
          </cell>
          <cell r="G56" t="str">
            <v>ARBOLES, VEGETACION, Y FERTILIZANTES.</v>
          </cell>
        </row>
        <row r="57">
          <cell r="C57" t="str">
            <v>B0014230</v>
          </cell>
          <cell r="D57" t="str">
            <v>m</v>
          </cell>
          <cell r="E57" t="str">
            <v>Listón en guadua para empradizar</v>
          </cell>
          <cell r="F57">
            <v>3328.7838352755698</v>
          </cell>
          <cell r="G57" t="str">
            <v>ARBOLES, VEGETACION, Y FERTILIZANTES.</v>
          </cell>
        </row>
        <row r="58">
          <cell r="C58" t="str">
            <v>B0014237</v>
          </cell>
          <cell r="D58" t="str">
            <v>kg</v>
          </cell>
          <cell r="E58" t="str">
            <v>Mulch Orgánico</v>
          </cell>
          <cell r="F58">
            <v>3883.5811411548302</v>
          </cell>
          <cell r="G58" t="str">
            <v>ARBOLES, VEGETACION, Y FERTILIZANTES.</v>
          </cell>
        </row>
        <row r="59">
          <cell r="C59" t="str">
            <v>B0014260</v>
          </cell>
          <cell r="D59" t="str">
            <v>m</v>
          </cell>
          <cell r="E59" t="str">
            <v>Manguera de polietileno de 3"</v>
          </cell>
          <cell r="F59">
            <v>10171.293187741599</v>
          </cell>
          <cell r="G59" t="str">
            <v>BASICOS</v>
          </cell>
        </row>
        <row r="60">
          <cell r="C60" t="str">
            <v>B0014262</v>
          </cell>
          <cell r="D60" t="str">
            <v>m2</v>
          </cell>
          <cell r="E60" t="str">
            <v>Manto para control de erosión tipo 2D</v>
          </cell>
          <cell r="F60">
            <v>9933.8865290842004</v>
          </cell>
          <cell r="G60" t="str">
            <v>GEOSINTETICOS (GEOMEMBRANAS, GEOTEXTILES, GEOCELDAS, GEOMALLA, GEOMANTAS, GEOREDES)</v>
          </cell>
        </row>
        <row r="61">
          <cell r="C61" t="str">
            <v>B0014264</v>
          </cell>
          <cell r="D61" t="str">
            <v>m2</v>
          </cell>
          <cell r="E61" t="str">
            <v>Manto de refuerzo de vegetación tipo 5D</v>
          </cell>
          <cell r="F61">
            <v>21400.429836941388</v>
          </cell>
          <cell r="G61" t="str">
            <v>GEOSINTETICOS (GEOMEMBRANAS, GEOTEXTILES, GEOCELDAS, GEOMALLA, GEOMANTAS, GEOREDES)</v>
          </cell>
        </row>
        <row r="62">
          <cell r="C62" t="str">
            <v>B0014266</v>
          </cell>
          <cell r="D62" t="str">
            <v>m2</v>
          </cell>
          <cell r="E62" t="str">
            <v xml:space="preserve">Manto permanente para refuerzo de la vegetación (TRM) </v>
          </cell>
          <cell r="F62">
            <v>13452.684557244629</v>
          </cell>
          <cell r="G62" t="str">
            <v>GEOSINTETICOS (GEOMEMBRANAS, GEOTEXTILES, GEOCELDAS, GEOMALLA, GEOMANTAS, GEOREDES)</v>
          </cell>
        </row>
        <row r="63">
          <cell r="C63" t="str">
            <v>B0014267</v>
          </cell>
          <cell r="D63" t="str">
            <v>m2</v>
          </cell>
          <cell r="E63" t="str">
            <v>Manto para control de erosión (MCE)</v>
          </cell>
          <cell r="F63">
            <v>8330.1326530225051</v>
          </cell>
          <cell r="G63" t="str">
            <v>GEOSINTETICOS (GEOMEMBRANAS, GEOTEXTILES, GEOCELDAS, GEOMALLA, GEOMANTAS, GEOREDES)</v>
          </cell>
        </row>
        <row r="64">
          <cell r="C64" t="str">
            <v>B0014270</v>
          </cell>
          <cell r="D64" t="str">
            <v>m3</v>
          </cell>
          <cell r="E64" t="str">
            <v>Material de afirmado CBR ≥ 15%</v>
          </cell>
          <cell r="F64">
            <v>43181.824503255128</v>
          </cell>
          <cell r="G64" t="str">
            <v>AGREGADOS</v>
          </cell>
        </row>
        <row r="65">
          <cell r="C65" t="str">
            <v>B0014273</v>
          </cell>
          <cell r="D65" t="str">
            <v>m3</v>
          </cell>
          <cell r="E65" t="str">
            <v>Material fino o granular clase 1 para establizar con cemento</v>
          </cell>
          <cell r="F65">
            <v>38233.907112257097</v>
          </cell>
          <cell r="G65" t="str">
            <v>AGREGADOS</v>
          </cell>
        </row>
        <row r="66">
          <cell r="C66" t="str">
            <v>B0014274</v>
          </cell>
          <cell r="D66" t="str">
            <v>m3</v>
          </cell>
          <cell r="E66" t="str">
            <v>Material fino o granular clase 2 (CBR &gt;= 10%) para estabilizar con cemento</v>
          </cell>
          <cell r="F66">
            <v>38233.90711225714</v>
          </cell>
          <cell r="G66" t="str">
            <v>AGREGADOS</v>
          </cell>
        </row>
        <row r="67">
          <cell r="C67" t="str">
            <v>B0014301</v>
          </cell>
          <cell r="D67" t="str">
            <v>m3</v>
          </cell>
          <cell r="E67" t="str">
            <v>Material de base clase A (NT3) gradación fina BG 25</v>
          </cell>
          <cell r="F67">
            <v>68666.315141241037</v>
          </cell>
          <cell r="G67" t="str">
            <v>AGREGADOS</v>
          </cell>
        </row>
        <row r="68">
          <cell r="C68" t="str">
            <v>B0014302</v>
          </cell>
          <cell r="D68" t="str">
            <v>m3</v>
          </cell>
          <cell r="E68" t="str">
            <v>Material de base clase A, gradación BG-38 y NT3 (su vol. dependerá del diseño)</v>
          </cell>
          <cell r="F68">
            <v>62890.6437742208</v>
          </cell>
          <cell r="G68" t="str">
            <v>AGREGADOS</v>
          </cell>
        </row>
        <row r="69">
          <cell r="C69" t="str">
            <v>B0014304</v>
          </cell>
          <cell r="D69" t="str">
            <v>m3</v>
          </cell>
          <cell r="E69" t="str">
            <v>Material de base clase A (NT3) gradación gruesa BG 40</v>
          </cell>
          <cell r="F69">
            <v>62890.643774220793</v>
          </cell>
          <cell r="G69" t="str">
            <v>AGREGADOS</v>
          </cell>
        </row>
        <row r="70">
          <cell r="C70" t="str">
            <v>B0014305</v>
          </cell>
          <cell r="D70" t="str">
            <v>m3</v>
          </cell>
          <cell r="E70" t="str">
            <v>Material de base clase B (NT2) gradación fina BG 25</v>
          </cell>
          <cell r="F70">
            <v>62890.643774220793</v>
          </cell>
          <cell r="G70" t="str">
            <v>AGREGADOS</v>
          </cell>
        </row>
        <row r="71">
          <cell r="C71" t="str">
            <v>B0014306</v>
          </cell>
          <cell r="D71" t="str">
            <v>m3</v>
          </cell>
          <cell r="E71" t="str">
            <v>Material de base clase B (NT2) gradación fina BG 38</v>
          </cell>
          <cell r="F71">
            <v>62890.643774220793</v>
          </cell>
          <cell r="G71" t="str">
            <v>AGREGADOS</v>
          </cell>
        </row>
        <row r="72">
          <cell r="C72" t="str">
            <v>B0014308</v>
          </cell>
          <cell r="D72" t="str">
            <v>m3</v>
          </cell>
          <cell r="E72" t="str">
            <v>Material de base clase B (NT2) gradación gruesa BG 40</v>
          </cell>
          <cell r="F72">
            <v>62890.643774220793</v>
          </cell>
          <cell r="G72" t="str">
            <v>AGREGADOS</v>
          </cell>
        </row>
        <row r="73">
          <cell r="C73" t="str">
            <v>B0014309</v>
          </cell>
          <cell r="D73" t="str">
            <v>m3</v>
          </cell>
          <cell r="E73" t="str">
            <v>Material de base clase C (NT1) gradación fina BG 25</v>
          </cell>
          <cell r="F73">
            <v>62890.6437742208</v>
          </cell>
          <cell r="G73" t="str">
            <v>AGREGADOS</v>
          </cell>
        </row>
        <row r="74">
          <cell r="C74" t="str">
            <v>B0014311</v>
          </cell>
          <cell r="D74" t="str">
            <v>m3</v>
          </cell>
          <cell r="E74" t="str">
            <v>Material de base clase C (NT1) gradación fina BG 38</v>
          </cell>
          <cell r="F74">
            <v>36649.132089266248</v>
          </cell>
          <cell r="G74" t="str">
            <v>AGREGADOS</v>
          </cell>
        </row>
        <row r="75">
          <cell r="C75" t="str">
            <v>B0014312</v>
          </cell>
          <cell r="D75" t="str">
            <v>m3</v>
          </cell>
          <cell r="E75" t="str">
            <v>Material de base clase C (NT1) gradación gruesa BG 27</v>
          </cell>
          <cell r="F75">
            <v>62890.643774220793</v>
          </cell>
          <cell r="G75" t="str">
            <v>AGREGADOS</v>
          </cell>
        </row>
        <row r="76">
          <cell r="C76" t="str">
            <v>B0014314</v>
          </cell>
          <cell r="D76" t="str">
            <v>m3</v>
          </cell>
          <cell r="E76" t="str">
            <v>Material de base gradación BEE-25</v>
          </cell>
          <cell r="F76">
            <v>62890.643774220793</v>
          </cell>
          <cell r="G76" t="str">
            <v>AGREGADOS</v>
          </cell>
        </row>
        <row r="77">
          <cell r="C77" t="str">
            <v>B0014315</v>
          </cell>
          <cell r="D77" t="str">
            <v>m3</v>
          </cell>
          <cell r="E77" t="str">
            <v>Material de base gradación BEE-38</v>
          </cell>
          <cell r="F77">
            <v>62890.6437742208</v>
          </cell>
          <cell r="G77" t="str">
            <v>AGREGADOS</v>
          </cell>
        </row>
        <row r="78">
          <cell r="C78" t="str">
            <v>B0014316</v>
          </cell>
          <cell r="D78" t="str">
            <v>m3</v>
          </cell>
          <cell r="E78" t="str">
            <v>Material de base gradación BEE-5</v>
          </cell>
          <cell r="F78">
            <v>62890.643774220793</v>
          </cell>
          <cell r="G78" t="str">
            <v>AGREGADOS</v>
          </cell>
        </row>
        <row r="79">
          <cell r="C79" t="str">
            <v>B0014341</v>
          </cell>
          <cell r="D79" t="str">
            <v>m3</v>
          </cell>
          <cell r="E79" t="str">
            <v>Material de sub- base clase A (NT3) gradación SBG-38</v>
          </cell>
          <cell r="F79">
            <v>50697.559777178009</v>
          </cell>
          <cell r="G79" t="str">
            <v>AGREGADOS</v>
          </cell>
        </row>
        <row r="80">
          <cell r="C80" t="str">
            <v>B0014342</v>
          </cell>
          <cell r="D80" t="str">
            <v>m3</v>
          </cell>
          <cell r="E80" t="str">
            <v>Material de sub- base clase A gradación SBG-50, NT3 (su vol. dependerá del diseño)</v>
          </cell>
          <cell r="F80">
            <v>38080</v>
          </cell>
          <cell r="G80" t="str">
            <v>AGREGADOS</v>
          </cell>
        </row>
        <row r="81">
          <cell r="C81" t="str">
            <v>B0014343</v>
          </cell>
          <cell r="D81" t="str">
            <v>m3</v>
          </cell>
          <cell r="E81" t="str">
            <v>Material de sub- base clase B (NT2) gradación SBG-38</v>
          </cell>
          <cell r="F81">
            <v>50055.818514175728</v>
          </cell>
          <cell r="G81" t="str">
            <v>AGREGADOS</v>
          </cell>
        </row>
        <row r="82">
          <cell r="C82" t="str">
            <v>B0014344</v>
          </cell>
          <cell r="D82" t="str">
            <v>m3</v>
          </cell>
          <cell r="E82" t="str">
            <v>Material de sub- base clase B (NT2) gradación SBG-50</v>
          </cell>
          <cell r="F82">
            <v>50055.818514175728</v>
          </cell>
          <cell r="G82" t="str">
            <v>AGREGADOS</v>
          </cell>
        </row>
        <row r="83">
          <cell r="C83" t="str">
            <v>B0014345</v>
          </cell>
          <cell r="D83" t="str">
            <v>m3</v>
          </cell>
          <cell r="E83" t="str">
            <v>Material de sub- base clase C (NT1) gradación SBG-20</v>
          </cell>
          <cell r="F83">
            <v>50055.818514175699</v>
          </cell>
          <cell r="G83" t="str">
            <v>AGREGADOS</v>
          </cell>
        </row>
        <row r="84">
          <cell r="C84" t="str">
            <v>B0014346</v>
          </cell>
          <cell r="D84" t="str">
            <v>m3</v>
          </cell>
          <cell r="E84" t="str">
            <v>Material de sub- base clase C (NT1) gradación SBG-38</v>
          </cell>
          <cell r="F84">
            <v>50055.818514175699</v>
          </cell>
          <cell r="G84" t="str">
            <v>AGREGADOS</v>
          </cell>
        </row>
        <row r="85">
          <cell r="C85" t="str">
            <v>B0014347</v>
          </cell>
          <cell r="D85" t="str">
            <v>m3</v>
          </cell>
          <cell r="E85" t="str">
            <v>Material de sub- base clase C (NT1) gradación SBG-50</v>
          </cell>
          <cell r="F85">
            <v>50055.818514175699</v>
          </cell>
          <cell r="G85" t="str">
            <v>AGREGADOS</v>
          </cell>
        </row>
        <row r="86">
          <cell r="C86" t="str">
            <v>B0014373</v>
          </cell>
          <cell r="D86" t="str">
            <v>m3</v>
          </cell>
          <cell r="E86" t="str">
            <v>Material de recebo para relleno</v>
          </cell>
          <cell r="F86">
            <v>30667.377731076002</v>
          </cell>
          <cell r="G86" t="str">
            <v>AGREGADOS</v>
          </cell>
        </row>
        <row r="87">
          <cell r="C87" t="str">
            <v>B0014380</v>
          </cell>
          <cell r="D87" t="str">
            <v>m3</v>
          </cell>
          <cell r="E87" t="str">
            <v>Material drenante (3")</v>
          </cell>
          <cell r="F87">
            <v>66314.944772856077</v>
          </cell>
          <cell r="G87" t="str">
            <v>AGREGADOS</v>
          </cell>
        </row>
        <row r="88">
          <cell r="C88" t="str">
            <v>B0014390</v>
          </cell>
          <cell r="D88" t="str">
            <v>m3</v>
          </cell>
          <cell r="E88" t="str">
            <v>Material filtrante  MF-150  de 6"</v>
          </cell>
          <cell r="F88">
            <v>76082.262220020901</v>
          </cell>
          <cell r="G88" t="str">
            <v>AGREGADOS</v>
          </cell>
        </row>
        <row r="89">
          <cell r="C89" t="str">
            <v>B0014405</v>
          </cell>
          <cell r="D89" t="str">
            <v>L</v>
          </cell>
          <cell r="E89" t="str">
            <v>Material para sello de fisuras, grietas y juntas en pavimento asfaltico; compuesto por asfalto modificado con polímeros elastoméricos, que cumpla la norma ASTM D6690 y ASTM D5329.</v>
          </cell>
          <cell r="F89">
            <v>84261.691376248098</v>
          </cell>
          <cell r="G89" t="str">
            <v>ADITIVOS Y ADHESIVOS</v>
          </cell>
        </row>
        <row r="90">
          <cell r="C90" t="str">
            <v>B0014410</v>
          </cell>
          <cell r="D90" t="str">
            <v>m3</v>
          </cell>
          <cell r="E90" t="str">
            <v>Material seleccionado para relleno</v>
          </cell>
          <cell r="F90">
            <v>50055.818514175728</v>
          </cell>
          <cell r="G90" t="str">
            <v>AGREGADOS</v>
          </cell>
        </row>
        <row r="91">
          <cell r="C91" t="str">
            <v>B0014420</v>
          </cell>
          <cell r="D91" t="str">
            <v>m</v>
          </cell>
          <cell r="E91" t="str">
            <v>Mecha Lenta</v>
          </cell>
          <cell r="F91">
            <v>2499.1999999999998</v>
          </cell>
          <cell r="G91" t="str">
            <v>EXPLOSIVOS</v>
          </cell>
        </row>
        <row r="92">
          <cell r="C92" t="str">
            <v>B0014421</v>
          </cell>
          <cell r="D92" t="str">
            <v>m3</v>
          </cell>
          <cell r="E92" t="str">
            <v>Mezcla semidensa en caliente MSC-19</v>
          </cell>
          <cell r="F92">
            <v>582153.53952896164</v>
          </cell>
          <cell r="G92" t="str">
            <v>CEMENTANTES Y BITUMINOSOS</v>
          </cell>
        </row>
        <row r="93">
          <cell r="C93" t="str">
            <v>B0014422</v>
          </cell>
          <cell r="D93" t="str">
            <v>m3</v>
          </cell>
          <cell r="E93" t="str">
            <v>Mezcla semidensa en caliente MSC-25</v>
          </cell>
          <cell r="F93">
            <v>599594.79993569304</v>
          </cell>
          <cell r="G93" t="str">
            <v>CEMENTANTES Y BITUMINOSOS</v>
          </cell>
        </row>
        <row r="94">
          <cell r="C94" t="str">
            <v>B0014430</v>
          </cell>
          <cell r="D94" t="str">
            <v>m3</v>
          </cell>
          <cell r="E94" t="str">
            <v>Mezcla abierta en caliente tipo MAC‐75</v>
          </cell>
          <cell r="F94">
            <v>810815.28502895695</v>
          </cell>
          <cell r="G94" t="str">
            <v>CEMENTANTES Y BITUMINOSOS</v>
          </cell>
        </row>
        <row r="95">
          <cell r="C95" t="str">
            <v>B0014440</v>
          </cell>
          <cell r="D95" t="str">
            <v>m3</v>
          </cell>
          <cell r="E95" t="str">
            <v>Mezcla abierta en caliente tipo MAC‐63</v>
          </cell>
          <cell r="F95">
            <v>735808.44158141129</v>
          </cell>
          <cell r="G95" t="str">
            <v>CEMENTANTES Y BITUMINOSOS</v>
          </cell>
        </row>
        <row r="96">
          <cell r="C96" t="str">
            <v>B0014450</v>
          </cell>
          <cell r="D96" t="str">
            <v>m3</v>
          </cell>
          <cell r="E96" t="str">
            <v>Mezcla abierta en caliente tipo MAC‐50</v>
          </cell>
          <cell r="F96">
            <v>728110.14040716318</v>
          </cell>
          <cell r="G96" t="str">
            <v>CEMENTANTES Y BITUMINOSOS</v>
          </cell>
        </row>
        <row r="97">
          <cell r="C97" t="str">
            <v>B0014501</v>
          </cell>
          <cell r="D97" t="str">
            <v>m3</v>
          </cell>
          <cell r="E97" t="str">
            <v>Mezcla densa en caliente MDC-10</v>
          </cell>
          <cell r="F97">
            <v>796513.729373398</v>
          </cell>
          <cell r="G97" t="str">
            <v>CEMENTANTES Y BITUMINOSOS</v>
          </cell>
        </row>
        <row r="98">
          <cell r="C98" t="str">
            <v>B0014502</v>
          </cell>
          <cell r="D98" t="str">
            <v>m3</v>
          </cell>
          <cell r="E98" t="str">
            <v>Mezcla densa en caliente MDC-19</v>
          </cell>
          <cell r="F98">
            <v>648507.43330558599</v>
          </cell>
          <cell r="G98" t="str">
            <v>CEMENTANTES Y BITUMINOSOS</v>
          </cell>
        </row>
        <row r="99">
          <cell r="C99" t="str">
            <v>B0014505</v>
          </cell>
          <cell r="D99" t="str">
            <v>m3</v>
          </cell>
          <cell r="E99" t="str">
            <v>Mezcla asfáltica drenante</v>
          </cell>
          <cell r="F99">
            <v>626823.35747264849</v>
          </cell>
          <cell r="G99" t="str">
            <v>CEMENTANTES Y BITUMINOSOS</v>
          </cell>
        </row>
        <row r="100">
          <cell r="C100" t="str">
            <v>B0014511</v>
          </cell>
          <cell r="D100" t="str">
            <v>m3</v>
          </cell>
          <cell r="E100" t="str">
            <v>Mezcla densa en caliente MDC-25</v>
          </cell>
          <cell r="F100">
            <v>707570.99140431057</v>
          </cell>
          <cell r="G100" t="str">
            <v>CEMENTANTES Y BITUMINOSOS</v>
          </cell>
        </row>
        <row r="101">
          <cell r="C101" t="str">
            <v>B0014520</v>
          </cell>
          <cell r="D101" t="str">
            <v>m3</v>
          </cell>
          <cell r="E101" t="str">
            <v>Mezcla de alto modulo MAM-19</v>
          </cell>
          <cell r="F101">
            <v>1058600.74920938</v>
          </cell>
          <cell r="G101" t="str">
            <v>CEMENTANTES Y BITUMINOSOS</v>
          </cell>
        </row>
        <row r="102">
          <cell r="C102" t="str">
            <v>B0014521</v>
          </cell>
          <cell r="D102" t="str">
            <v>m3</v>
          </cell>
          <cell r="E102" t="str">
            <v>Mezcla de alto modulo MAM-25</v>
          </cell>
          <cell r="F102">
            <v>1052709.43283369</v>
          </cell>
          <cell r="G102" t="str">
            <v>CEMENTANTES Y BITUMINOSOS</v>
          </cell>
        </row>
        <row r="103">
          <cell r="C103" t="str">
            <v>B0014560</v>
          </cell>
          <cell r="D103" t="str">
            <v>m3</v>
          </cell>
          <cell r="E103" t="str">
            <v xml:space="preserve">Mezcla discontinua en caliente tipo F‐13 </v>
          </cell>
          <cell r="F103">
            <v>607651.42617616081</v>
          </cell>
          <cell r="G103" t="str">
            <v>CEMENTANTES Y BITUMINOSOS</v>
          </cell>
        </row>
        <row r="104">
          <cell r="C104" t="str">
            <v>B0014570</v>
          </cell>
          <cell r="D104" t="str">
            <v>m3</v>
          </cell>
          <cell r="E104" t="str">
            <v xml:space="preserve">Mezcla discontinua en caliente tipo F‐10 </v>
          </cell>
          <cell r="F104">
            <v>603142.51054120366</v>
          </cell>
          <cell r="G104" t="str">
            <v>CEMENTANTES Y BITUMINOSOS</v>
          </cell>
        </row>
        <row r="105">
          <cell r="C105" t="str">
            <v>B0014580</v>
          </cell>
          <cell r="D105" t="str">
            <v>m3</v>
          </cell>
          <cell r="E105" t="str">
            <v>Mezcla discontinua en caliente tipo M‐13</v>
          </cell>
          <cell r="F105">
            <v>635850.90998605348</v>
          </cell>
          <cell r="G105" t="str">
            <v>CEMENTANTES Y BITUMINOSOS</v>
          </cell>
        </row>
        <row r="106">
          <cell r="C106" t="str">
            <v>B0014590</v>
          </cell>
          <cell r="D106" t="str">
            <v>m3</v>
          </cell>
          <cell r="E106" t="str">
            <v>Mezcla discontinua en caliente tipo M‐10</v>
          </cell>
          <cell r="F106">
            <v>367870.6071686002</v>
          </cell>
          <cell r="G106" t="str">
            <v>CEMENTANTES Y BITUMINOSOS</v>
          </cell>
        </row>
        <row r="107">
          <cell r="C107" t="str">
            <v>B0014599</v>
          </cell>
          <cell r="D107" t="str">
            <v>m3</v>
          </cell>
          <cell r="E107" t="str">
            <v>Mezcla gruesa en caliente MGC-38</v>
          </cell>
          <cell r="F107">
            <v>714337.80891121598</v>
          </cell>
          <cell r="G107" t="str">
            <v>CEMENTANTES Y BITUMINOSOS</v>
          </cell>
        </row>
        <row r="108">
          <cell r="C108" t="str">
            <v>B0014600</v>
          </cell>
          <cell r="D108" t="str">
            <v>m3</v>
          </cell>
          <cell r="E108" t="str">
            <v>Mezcla gruesa en caliente MGC-25</v>
          </cell>
          <cell r="F108">
            <v>713409.77222036198</v>
          </cell>
          <cell r="G108" t="str">
            <v>CEMENTANTES Y BITUMINOSOS</v>
          </cell>
        </row>
        <row r="109">
          <cell r="C109" t="str">
            <v>B0014601</v>
          </cell>
          <cell r="D109" t="str">
            <v>m2</v>
          </cell>
          <cell r="E109" t="str">
            <v>Mezcla fértil para taludes</v>
          </cell>
          <cell r="F109">
            <v>24549.780785157309</v>
          </cell>
          <cell r="G109" t="str">
            <v>MADERA</v>
          </cell>
        </row>
        <row r="110">
          <cell r="C110" t="str">
            <v>B0014610</v>
          </cell>
          <cell r="D110" t="str">
            <v>m3</v>
          </cell>
          <cell r="E110" t="str">
            <v>Mortero 1:3 para juntas</v>
          </cell>
          <cell r="F110">
            <v>539163.34323412203</v>
          </cell>
          <cell r="G110" t="str">
            <v>MORTEROS, CONCRETO ESTRUCTURAL Y PAVIMENTO HIDRAULICO</v>
          </cell>
        </row>
        <row r="111">
          <cell r="C111" t="str">
            <v>B0014611</v>
          </cell>
          <cell r="D111" t="str">
            <v>m3</v>
          </cell>
          <cell r="E111" t="str">
            <v>Mortero 1:3 de recubrimiento</v>
          </cell>
          <cell r="F111">
            <v>164000</v>
          </cell>
          <cell r="G111" t="str">
            <v>MORTEROS, CONCRETO ESTRUCTURAL Y PAVIMENTO HIDRAULICO</v>
          </cell>
        </row>
        <row r="112">
          <cell r="C112" t="str">
            <v>B0014612</v>
          </cell>
          <cell r="D112" t="str">
            <v>m3</v>
          </cell>
          <cell r="E112" t="str">
            <v>Mortero 1:4</v>
          </cell>
          <cell r="F112">
            <v>539163.34323412215</v>
          </cell>
          <cell r="G112" t="str">
            <v>MORTEROS, CONCRETO ESTRUCTURAL Y PAVIMENTO HIDRAULICO</v>
          </cell>
        </row>
        <row r="113">
          <cell r="C113" t="str">
            <v>B0014640</v>
          </cell>
          <cell r="D113" t="str">
            <v>kg</v>
          </cell>
          <cell r="E113" t="str">
            <v>Oxigeno industrial</v>
          </cell>
          <cell r="F113">
            <v>19417.905705774101</v>
          </cell>
          <cell r="G113" t="str">
            <v>GASES Y COMBUSTIBLES</v>
          </cell>
        </row>
        <row r="114">
          <cell r="C114" t="str">
            <v>B0014650</v>
          </cell>
          <cell r="D114" t="str">
            <v>m</v>
          </cell>
          <cell r="E114" t="str">
            <v>Paral en madera rolliza de 3" (tablestacados)</v>
          </cell>
          <cell r="F114">
            <v>8392.1526599918379</v>
          </cell>
          <cell r="G114" t="str">
            <v>MADERA</v>
          </cell>
        </row>
        <row r="115">
          <cell r="C115" t="str">
            <v>B0014660</v>
          </cell>
          <cell r="D115" t="str">
            <v>u</v>
          </cell>
          <cell r="E115" t="str">
            <v>Paral en madera rolliza de 5" y 4,5 m de longitud (tablestacados)</v>
          </cell>
          <cell r="F115">
            <v>42977.993925412797</v>
          </cell>
          <cell r="G115" t="str">
            <v>MADERA</v>
          </cell>
        </row>
        <row r="116">
          <cell r="C116" t="str">
            <v>B0014690</v>
          </cell>
          <cell r="D116" t="str">
            <v>kg</v>
          </cell>
          <cell r="E116" t="str">
            <v>Pegante epóxico para tacha</v>
          </cell>
          <cell r="F116">
            <v>40534.062134980697</v>
          </cell>
          <cell r="G116" t="str">
            <v>ADITIVOS Y ADHESIVOS</v>
          </cell>
        </row>
        <row r="117">
          <cell r="C117" t="str">
            <v>B0014700</v>
          </cell>
          <cell r="D117" t="str">
            <v>m3</v>
          </cell>
          <cell r="E117" t="str">
            <v>Piedra para concreto ciclópeo (rajón o canto rodado)</v>
          </cell>
          <cell r="F117">
            <v>58989.45668748243</v>
          </cell>
          <cell r="G117" t="str">
            <v>AGREGADOS</v>
          </cell>
        </row>
        <row r="118">
          <cell r="C118" t="str">
            <v>B0014710</v>
          </cell>
          <cell r="D118" t="str">
            <v>m3</v>
          </cell>
          <cell r="E118" t="str">
            <v>Piedra para gaviónes (entre 80mm y 200mm)</v>
          </cell>
          <cell r="F118">
            <v>57447.248669509041</v>
          </cell>
          <cell r="G118" t="str">
            <v>AGREGADOS</v>
          </cell>
        </row>
        <row r="119">
          <cell r="C119" t="str">
            <v>B0014735</v>
          </cell>
          <cell r="D119" t="str">
            <v>m</v>
          </cell>
          <cell r="E119" t="str">
            <v>Pilote prefabricado en concreto de 28MPa de diámetro 0.40m</v>
          </cell>
          <cell r="F119">
            <v>225839.16841792481</v>
          </cell>
          <cell r="G119" t="str">
            <v>PREFABRICADOS</v>
          </cell>
        </row>
        <row r="120">
          <cell r="C120" t="str">
            <v>B0014740</v>
          </cell>
          <cell r="D120" t="str">
            <v>gl</v>
          </cell>
          <cell r="E120" t="str">
            <v>Pintura acrílica pura para demarcacion vial.</v>
          </cell>
          <cell r="F120">
            <v>150350.3870097535</v>
          </cell>
          <cell r="G120" t="str">
            <v>ADITIVOS Y ADHESIVOS</v>
          </cell>
        </row>
        <row r="121">
          <cell r="C121" t="str">
            <v>B0014750</v>
          </cell>
          <cell r="D121" t="str">
            <v>gl</v>
          </cell>
          <cell r="E121" t="str">
            <v>Pintura acrílica, esmalte o similar</v>
          </cell>
          <cell r="F121">
            <v>77970.008240166397</v>
          </cell>
          <cell r="G121" t="str">
            <v>ADITIVOS Y ADHESIVOS</v>
          </cell>
        </row>
        <row r="122">
          <cell r="C122" t="str">
            <v>B0014760</v>
          </cell>
          <cell r="D122" t="str">
            <v>gl</v>
          </cell>
          <cell r="E122" t="str">
            <v>Pintura anticorrosiva</v>
          </cell>
          <cell r="F122">
            <v>59303.312550854404</v>
          </cell>
          <cell r="G122" t="str">
            <v>ADITIVOS Y ADHESIVOS</v>
          </cell>
        </row>
        <row r="123">
          <cell r="C123" t="str">
            <v>B0014790</v>
          </cell>
          <cell r="D123" t="str">
            <v>u</v>
          </cell>
          <cell r="E123" t="str">
            <v xml:space="preserve">Poste de madera curada de 2.3m para cercas </v>
          </cell>
          <cell r="F123">
            <v>14241.22875634979</v>
          </cell>
          <cell r="G123" t="str">
            <v>MADERA</v>
          </cell>
        </row>
        <row r="124">
          <cell r="C124" t="str">
            <v>B0014800</v>
          </cell>
          <cell r="D124" t="str">
            <v>u</v>
          </cell>
          <cell r="E124" t="str">
            <v>Poste para señal de tránsito en ángulo de hierro de 2" x 2" x 1/4" de 3.5m.</v>
          </cell>
          <cell r="F124">
            <v>158336.18021476819</v>
          </cell>
          <cell r="G124" t="str">
            <v>SENALIZACION Y SEGURIDAD VIAL</v>
          </cell>
        </row>
        <row r="125">
          <cell r="C125" t="str">
            <v>B0014801</v>
          </cell>
          <cell r="D125" t="str">
            <v>u</v>
          </cell>
          <cell r="E125" t="str">
            <v>Poste para señal de tránsito en ángulo de hierro de 2" x 2" x 1/8" de 3.5m.</v>
          </cell>
          <cell r="F125">
            <v>158336.18021476819</v>
          </cell>
          <cell r="G125" t="str">
            <v>SENALIZACION Y SEGURIDAD VIAL</v>
          </cell>
        </row>
        <row r="126">
          <cell r="C126" t="str">
            <v>B0014820</v>
          </cell>
          <cell r="D126" t="str">
            <v>u</v>
          </cell>
          <cell r="E126" t="str">
            <v>Postes de 1.20m de concreto reforzado de 21 MPa para cercas (segun especificaciones)</v>
          </cell>
          <cell r="F126">
            <v>67054.126363936855</v>
          </cell>
          <cell r="G126" t="str">
            <v>PREFABRICADOS</v>
          </cell>
        </row>
        <row r="127">
          <cell r="C127" t="str">
            <v>B0014830</v>
          </cell>
          <cell r="D127" t="str">
            <v>u</v>
          </cell>
          <cell r="E127" t="str">
            <v>Postes de fijacion galvanizado para defensa metálica (1,80m)</v>
          </cell>
          <cell r="F127">
            <v>227790.30470499999</v>
          </cell>
          <cell r="G127" t="str">
            <v>SENALIZACION Y SEGURIDAD VIAL</v>
          </cell>
        </row>
        <row r="128">
          <cell r="C128" t="str">
            <v>B0014870</v>
          </cell>
          <cell r="D128" t="str">
            <v>kg</v>
          </cell>
          <cell r="E128" t="str">
            <v>Resina termoplástica para demarcación vial y tachas</v>
          </cell>
          <cell r="F128">
            <v>7975.869580488903</v>
          </cell>
          <cell r="G128" t="str">
            <v>ADITIVOS Y ADHESIVOS</v>
          </cell>
        </row>
        <row r="129">
          <cell r="C129" t="str">
            <v>B0014890</v>
          </cell>
          <cell r="D129" t="str">
            <v>u</v>
          </cell>
          <cell r="E129" t="str">
            <v>Sección final de defensa metálica</v>
          </cell>
          <cell r="F129">
            <v>63035.440654748003</v>
          </cell>
          <cell r="G129" t="str">
            <v>SENALIZACION Y SEGURIDAD VIAL</v>
          </cell>
        </row>
        <row r="130">
          <cell r="C130" t="str">
            <v>B0014896</v>
          </cell>
          <cell r="D130" t="str">
            <v>kg</v>
          </cell>
          <cell r="E130" t="str">
            <v>Adhesivo epóxico para pega de concreto endurecido y concreto fresco</v>
          </cell>
          <cell r="F130">
            <v>154700</v>
          </cell>
          <cell r="G130" t="str">
            <v>ADITIVOS Y ADHESIVOS</v>
          </cell>
        </row>
        <row r="131">
          <cell r="C131" t="str">
            <v>B0014900</v>
          </cell>
          <cell r="D131" t="str">
            <v>m</v>
          </cell>
          <cell r="E131" t="str">
            <v>Sello de silicona o sellador autonivelante</v>
          </cell>
          <cell r="F131">
            <v>11027.288024603131</v>
          </cell>
          <cell r="G131" t="str">
            <v>ADITIVOS Y ADHESIVOS</v>
          </cell>
        </row>
        <row r="132">
          <cell r="C132" t="str">
            <v>B0014910</v>
          </cell>
          <cell r="D132" t="str">
            <v>kg</v>
          </cell>
          <cell r="E132" t="str">
            <v>Semillas para empradizar</v>
          </cell>
          <cell r="F132">
            <v>47712.5683056165</v>
          </cell>
          <cell r="G132" t="str">
            <v>SENALIZACION Y SEGURIDAD VIAL</v>
          </cell>
        </row>
        <row r="133">
          <cell r="C133" t="str">
            <v>B0014920</v>
          </cell>
          <cell r="D133" t="str">
            <v>u</v>
          </cell>
          <cell r="E133" t="str">
            <v>Señal SR, SP y/o SI, tablero en lámina galvanizada de 90x90 cm, calibre 16, retrorreflectiva tipo IX.</v>
          </cell>
          <cell r="F133">
            <v>535301.70801291557</v>
          </cell>
          <cell r="G133" t="str">
            <v>SENALIZACION Y SEGURIDAD VIAL</v>
          </cell>
        </row>
        <row r="134">
          <cell r="C134" t="str">
            <v>B0014921</v>
          </cell>
          <cell r="D134" t="str">
            <v>m2</v>
          </cell>
          <cell r="E134" t="str">
            <v>Señal informativa (SI-05 y SI-06) tablero en lámina galvanizada calibre 20, retroreflectivo tipo IX.</v>
          </cell>
          <cell r="F134">
            <v>580998.1952823106</v>
          </cell>
          <cell r="G134" t="str">
            <v>SENALIZACION Y SEGURIDAD VIAL</v>
          </cell>
        </row>
        <row r="135">
          <cell r="C135" t="str">
            <v>B0014922</v>
          </cell>
          <cell r="D135" t="str">
            <v>m2</v>
          </cell>
          <cell r="E135" t="str">
            <v>Señal informativa elevada (SI-05 y SI-06) tablero en lámina galvanizada calibre 22, retroreflectivo tipo IX.</v>
          </cell>
          <cell r="F135">
            <v>535301.70801291557</v>
          </cell>
          <cell r="G135" t="str">
            <v>SENALIZACION Y SEGURIDAD VIAL</v>
          </cell>
        </row>
        <row r="136">
          <cell r="C136" t="str">
            <v>B0014930</v>
          </cell>
          <cell r="D136" t="str">
            <v>u</v>
          </cell>
          <cell r="E136" t="str">
            <v>Señal SR, SP y/o SI, tablero en lámina galvanizada de 75x75 cm, calibre 16, retrorreflectiva tipo IX.</v>
          </cell>
          <cell r="F136">
            <v>450436.80308403878</v>
          </cell>
          <cell r="G136" t="str">
            <v>SENALIZACION Y SEGURIDAD VIAL</v>
          </cell>
        </row>
        <row r="137">
          <cell r="C137" t="str">
            <v>B0014950</v>
          </cell>
          <cell r="D137" t="str">
            <v>u</v>
          </cell>
          <cell r="E137" t="str">
            <v>Señal SP-54 tablero en lámina galvanizada de 1,70m x 0,25m, calibre 16, retrorreflectiva tipo IX.</v>
          </cell>
          <cell r="F137">
            <v>778145.89750170149</v>
          </cell>
          <cell r="G137" t="str">
            <v>SENALIZACION Y SEGURIDAD VIAL</v>
          </cell>
        </row>
        <row r="138">
          <cell r="C138" t="str">
            <v>B0014960</v>
          </cell>
          <cell r="D138" t="str">
            <v>u</v>
          </cell>
          <cell r="E138" t="str">
            <v>Señal preventiva delineador de curva horizontal SP-75.Tablero en láminada galvanizada de 75x60cm, calibre 16, reflectivo tipo IX.</v>
          </cell>
          <cell r="F138">
            <v>376016.80953102332</v>
          </cell>
          <cell r="G138" t="str">
            <v>SENALIZACION Y SEGURIDAD VIAL</v>
          </cell>
        </row>
        <row r="139">
          <cell r="C139" t="str">
            <v>B0014965</v>
          </cell>
          <cell r="D139" t="str">
            <v>u</v>
          </cell>
          <cell r="E139" t="str">
            <v>Señal SI-04 (Poste de referencia). Tablero en lámina galvanizada de 1m ó 1,25m x 0,45m; calibre 20, reflectivo tipo IX.</v>
          </cell>
          <cell r="F139">
            <v>417796.45503447059</v>
          </cell>
          <cell r="G139" t="str">
            <v>SENALIZACION Y SEGURIDAD VIAL</v>
          </cell>
        </row>
        <row r="140">
          <cell r="C140" t="str">
            <v>B0015000</v>
          </cell>
          <cell r="D140" t="str">
            <v>kg</v>
          </cell>
          <cell r="E140" t="str">
            <v>Soldadura 6013</v>
          </cell>
          <cell r="F140">
            <v>21200</v>
          </cell>
          <cell r="G140" t="str">
            <v>ACERO, ALAMBRES, SOLDADURA Y MALLAS METALICAS</v>
          </cell>
        </row>
        <row r="141">
          <cell r="C141" t="str">
            <v>B0015010</v>
          </cell>
          <cell r="D141" t="str">
            <v>kg</v>
          </cell>
          <cell r="E141" t="str">
            <v>Soldadura 7018</v>
          </cell>
          <cell r="F141">
            <v>19422.492404778299</v>
          </cell>
          <cell r="G141" t="str">
            <v>ACERO, ALAMBRES, SOLDADURA Y MALLAS METALICAS</v>
          </cell>
        </row>
        <row r="142">
          <cell r="C142" t="str">
            <v>B0015020</v>
          </cell>
          <cell r="D142" t="str">
            <v>u</v>
          </cell>
          <cell r="E142" t="str">
            <v>Soldadura en PVC 1/8 de galón (anclajes)</v>
          </cell>
          <cell r="F142">
            <v>68886.407484498501</v>
          </cell>
          <cell r="G142" t="str">
            <v>ACERO, ALAMBRES, SOLDADURA Y MALLAS METALICAS</v>
          </cell>
        </row>
        <row r="143">
          <cell r="C143" t="str">
            <v>B0015030</v>
          </cell>
          <cell r="D143" t="str">
            <v>kg</v>
          </cell>
          <cell r="E143" t="str">
            <v>Soldadura L-70</v>
          </cell>
          <cell r="F143">
            <v>34674.831617453798</v>
          </cell>
          <cell r="G143" t="str">
            <v>ACERO, ALAMBRES, SOLDADURA Y MALLAS METALICAS</v>
          </cell>
        </row>
        <row r="144">
          <cell r="C144" t="str">
            <v>B0015060</v>
          </cell>
          <cell r="D144" t="str">
            <v>u</v>
          </cell>
          <cell r="E144" t="str">
            <v>Tablestaca en madera aserrada (0.25x0.05x3m)</v>
          </cell>
          <cell r="F144">
            <v>30516.9187636067</v>
          </cell>
          <cell r="G144" t="str">
            <v>ACERO, ALAMBRES, SOLDADURA Y MALLAS METALICAS</v>
          </cell>
        </row>
        <row r="145">
          <cell r="C145" t="str">
            <v>B0015071</v>
          </cell>
          <cell r="D145" t="str">
            <v>u</v>
          </cell>
          <cell r="E145" t="str">
            <v>Tablestaca de madera aserrada (0.25x0.03x3m)</v>
          </cell>
          <cell r="F145">
            <v>24922.150323612099</v>
          </cell>
          <cell r="G145" t="str">
            <v>MADERA</v>
          </cell>
        </row>
        <row r="146">
          <cell r="C146" t="str">
            <v>B0015080</v>
          </cell>
          <cell r="D146" t="str">
            <v>u</v>
          </cell>
          <cell r="E146" t="str">
            <v>Tablestaca metálica - riel de acero grado 36</v>
          </cell>
          <cell r="F146">
            <v>101636.76512373</v>
          </cell>
          <cell r="G146" t="str">
            <v>ACERO, ALAMBRES, SOLDADURA Y MALLAS METALICAS</v>
          </cell>
        </row>
        <row r="147">
          <cell r="C147" t="str">
            <v>B0015090</v>
          </cell>
          <cell r="D147" t="str">
            <v>u</v>
          </cell>
          <cell r="E147" t="str">
            <v>Tacha retrorreflectiva bidireccional amarilla y/o blanca (área minima retrorreflectante 6cm2)</v>
          </cell>
          <cell r="F147">
            <v>7292.3311159713639</v>
          </cell>
          <cell r="G147" t="str">
            <v>SENALIZACION Y SEGURIDAD VIAL</v>
          </cell>
        </row>
        <row r="148">
          <cell r="C148" t="str">
            <v>B0015110</v>
          </cell>
          <cell r="D148" t="str">
            <v>u</v>
          </cell>
          <cell r="E148" t="str">
            <v>Tapón en PVC RD21 de 1"  (para anclaje)</v>
          </cell>
          <cell r="F148">
            <v>2000</v>
          </cell>
          <cell r="G148" t="str">
            <v>GEOSINTETICOS (GEOMEMBRANAS, GEOTEXTILES, GEOCELDAS, GEOMALLA, GEOMANTAS, GEOREDES)</v>
          </cell>
        </row>
        <row r="149">
          <cell r="C149" t="str">
            <v>B0015130</v>
          </cell>
          <cell r="D149" t="str">
            <v>m3</v>
          </cell>
          <cell r="E149" t="str">
            <v>Tierra abonada y/o orgánica</v>
          </cell>
          <cell r="F149">
            <v>68101.369296679302</v>
          </cell>
          <cell r="G149" t="str">
            <v>ANCLAJES</v>
          </cell>
        </row>
        <row r="150">
          <cell r="C150" t="str">
            <v>B0015141</v>
          </cell>
          <cell r="D150" t="str">
            <v>u</v>
          </cell>
          <cell r="E150" t="str">
            <v>Tornillos de unión de D= 12 mm</v>
          </cell>
          <cell r="F150">
            <v>1047.1307322809701</v>
          </cell>
          <cell r="G150" t="str">
            <v>ANCLAJES</v>
          </cell>
        </row>
        <row r="151">
          <cell r="C151" t="str">
            <v>B0015150</v>
          </cell>
          <cell r="D151" t="str">
            <v>kg</v>
          </cell>
          <cell r="E151" t="str">
            <v>Torón de tensionamiento 1/2" o 5/8"</v>
          </cell>
          <cell r="F151">
            <v>10591</v>
          </cell>
          <cell r="G151" t="str">
            <v>ANCLAJES</v>
          </cell>
        </row>
        <row r="152">
          <cell r="C152" t="str">
            <v>B0015170</v>
          </cell>
          <cell r="D152" t="str">
            <v>u</v>
          </cell>
          <cell r="E152" t="str">
            <v>Trompetas de 12 torones (tensionamiento)</v>
          </cell>
          <cell r="F152">
            <v>22448.360006541599</v>
          </cell>
          <cell r="G152" t="str">
            <v>ANCLAJES</v>
          </cell>
        </row>
        <row r="153">
          <cell r="C153" t="str">
            <v>B0015200</v>
          </cell>
          <cell r="D153" t="str">
            <v>m</v>
          </cell>
          <cell r="E153" t="str">
            <v>Tubería Perforada en PVC de 2"</v>
          </cell>
          <cell r="F153">
            <v>22405.158816777021</v>
          </cell>
          <cell r="G153" t="str">
            <v>TUBERIAS</v>
          </cell>
        </row>
        <row r="154">
          <cell r="C154" t="str">
            <v>B0015210</v>
          </cell>
          <cell r="D154" t="str">
            <v>m</v>
          </cell>
          <cell r="E154" t="str">
            <v>Tubería PVC RD21 de 1" (para anclajes)</v>
          </cell>
          <cell r="F154">
            <v>6389.6839599095601</v>
          </cell>
          <cell r="G154" t="str">
            <v>TUBERIAS</v>
          </cell>
        </row>
        <row r="155">
          <cell r="C155" t="str">
            <v>B0015233</v>
          </cell>
          <cell r="D155" t="str">
            <v>m</v>
          </cell>
          <cell r="E155" t="str">
            <v>Tubería de PVC alcantarillado diametro= 36" / 900mm  (Norma NTC-5055)</v>
          </cell>
          <cell r="F155">
            <v>1830327.1297756489</v>
          </cell>
          <cell r="G155" t="str">
            <v>TUBERIAS</v>
          </cell>
        </row>
        <row r="156">
          <cell r="C156" t="str">
            <v>B0015240</v>
          </cell>
          <cell r="D156" t="str">
            <v>m</v>
          </cell>
          <cell r="E156" t="str">
            <v>Tubo concreto reforzado 900mm (clase III)</v>
          </cell>
          <cell r="F156">
            <v>786498.32729521929</v>
          </cell>
          <cell r="G156" t="str">
            <v>TUBERIAS</v>
          </cell>
        </row>
        <row r="157">
          <cell r="C157" t="str">
            <v>B0015250</v>
          </cell>
          <cell r="D157" t="str">
            <v>m</v>
          </cell>
          <cell r="E157" t="str">
            <v>Tubo concreto reforzado 900mm (clase II)</v>
          </cell>
          <cell r="F157">
            <v>786498.32729521929</v>
          </cell>
          <cell r="G157" t="str">
            <v>TUBERIAS</v>
          </cell>
        </row>
        <row r="158">
          <cell r="C158" t="str">
            <v>B0015251</v>
          </cell>
          <cell r="D158" t="str">
            <v>m</v>
          </cell>
          <cell r="E158" t="str">
            <v>Tubo concreto reforzado 600mm (clase II)</v>
          </cell>
          <cell r="F158">
            <v>518211.32946017862</v>
          </cell>
          <cell r="G158" t="str">
            <v>TUBERIAS</v>
          </cell>
        </row>
        <row r="159">
          <cell r="C159" t="str">
            <v>B0015270</v>
          </cell>
          <cell r="D159" t="str">
            <v>m</v>
          </cell>
          <cell r="E159" t="str">
            <v>Tubo concreto simple clase II de 500 mm</v>
          </cell>
          <cell r="F159">
            <v>218563.74569046099</v>
          </cell>
          <cell r="G159" t="str">
            <v>TUBERIAS</v>
          </cell>
        </row>
        <row r="160">
          <cell r="C160" t="str">
            <v>B0015280</v>
          </cell>
          <cell r="D160" t="str">
            <v>m</v>
          </cell>
          <cell r="E160" t="str">
            <v>Tubo concreto simple clase III de 600 mm</v>
          </cell>
          <cell r="F160">
            <v>235949.49818856589</v>
          </cell>
          <cell r="G160" t="str">
            <v>TUBERIAS</v>
          </cell>
        </row>
        <row r="161">
          <cell r="C161" t="str">
            <v>B0015300</v>
          </cell>
          <cell r="D161" t="str">
            <v>m</v>
          </cell>
          <cell r="E161" t="str">
            <v>Tubería de lámina corrugada de acero galvanizado helicoidal tipo I y/o II – ASTM A 760 calibre 12 y diámetro 600mm</v>
          </cell>
          <cell r="F161">
            <v>277457.74912678433</v>
          </cell>
          <cell r="G161" t="str">
            <v>TUBERIAS</v>
          </cell>
        </row>
        <row r="162">
          <cell r="C162" t="str">
            <v>B0015320</v>
          </cell>
          <cell r="D162" t="str">
            <v>u</v>
          </cell>
          <cell r="E162" t="str">
            <v>Unión en PVC RD21 de 1" (para anclajes)</v>
          </cell>
          <cell r="F162">
            <v>1132.9094173577901</v>
          </cell>
          <cell r="G162" t="str">
            <v>TUBERIAS</v>
          </cell>
        </row>
        <row r="163">
          <cell r="C163" t="str">
            <v>B0015360</v>
          </cell>
          <cell r="D163" t="str">
            <v>m</v>
          </cell>
          <cell r="E163" t="str">
            <v>Tubería de lámina corrugada de acero con recubrimiento bituminoso helicoidal tipo B – AASHTO M 190 calibre 12 y diámetro 600mm</v>
          </cell>
          <cell r="F163">
            <v>214545.94523459769</v>
          </cell>
          <cell r="G163" t="str">
            <v>TUBERIAS</v>
          </cell>
        </row>
        <row r="164">
          <cell r="C164" t="str">
            <v>B0015361</v>
          </cell>
          <cell r="D164" t="str">
            <v>kg</v>
          </cell>
          <cell r="E164" t="str">
            <v>Varilla 5/8</v>
          </cell>
          <cell r="F164">
            <v>3180.3162655955521</v>
          </cell>
          <cell r="G164" t="str">
            <v>ACERO, ALAMBRES, SOLDADURA Y MALLAS METALICAS</v>
          </cell>
        </row>
        <row r="165">
          <cell r="C165" t="str">
            <v>B0015367</v>
          </cell>
          <cell r="D165" t="str">
            <v>kg</v>
          </cell>
          <cell r="E165" t="str">
            <v>Varilla de acero corrugada  No. 8, Fy 420 MPa</v>
          </cell>
          <cell r="F165">
            <v>4232.2918879234503</v>
          </cell>
          <cell r="G165" t="str">
            <v>ACERO, ALAMBRES, SOLDADURA Y MALLAS METALICAS</v>
          </cell>
        </row>
        <row r="166">
          <cell r="C166" t="str">
            <v>B0020001</v>
          </cell>
          <cell r="D166" t="str">
            <v>kg</v>
          </cell>
          <cell r="E166" t="str">
            <v>Acero A-36 para estructura metálica</v>
          </cell>
          <cell r="F166">
            <v>5090.0852082847332</v>
          </cell>
          <cell r="G166" t="str">
            <v>ACERO, ALAMBRES, SOLDADURA Y MALLAS METALICAS</v>
          </cell>
        </row>
        <row r="167">
          <cell r="C167" t="str">
            <v>B0020002</v>
          </cell>
          <cell r="D167" t="str">
            <v>kg</v>
          </cell>
          <cell r="E167" t="str">
            <v>Acero A-40</v>
          </cell>
          <cell r="F167">
            <v>4392.7329304055393</v>
          </cell>
          <cell r="G167" t="str">
            <v>ACERO, ALAMBRES, SOLDADURA Y MALLAS METALICAS</v>
          </cell>
        </row>
        <row r="168">
          <cell r="C168" t="str">
            <v>B0020003</v>
          </cell>
          <cell r="D168" t="str">
            <v>kg</v>
          </cell>
          <cell r="E168" t="str">
            <v>Acero de refuerzo PDR-60, Fy: 4200 kg/cm2</v>
          </cell>
          <cell r="F168">
            <v>3279.9051387090399</v>
          </cell>
          <cell r="G168" t="str">
            <v>ADITIVOS Y ADHESIVOS</v>
          </cell>
        </row>
        <row r="169">
          <cell r="C169" t="str">
            <v>B0030001</v>
          </cell>
          <cell r="D169" t="str">
            <v>kg</v>
          </cell>
          <cell r="E169" t="str">
            <v>Aditivo curador para pilotes</v>
          </cell>
          <cell r="F169">
            <v>14343.03604957007</v>
          </cell>
          <cell r="G169" t="str">
            <v>ADITIVOS Y ADHESIVOS</v>
          </cell>
        </row>
        <row r="170">
          <cell r="C170" t="str">
            <v>B003003</v>
          </cell>
          <cell r="D170" t="str">
            <v>kg</v>
          </cell>
          <cell r="E170" t="str">
            <v>Aditivo acelerante de fraguado para concreto hidraulico</v>
          </cell>
          <cell r="F170">
            <v>21571.134890832029</v>
          </cell>
          <cell r="G170" t="str">
            <v>AGREGADOS</v>
          </cell>
        </row>
        <row r="171">
          <cell r="C171" t="str">
            <v>B0033032</v>
          </cell>
          <cell r="D171" t="str">
            <v>m3</v>
          </cell>
          <cell r="E171" t="str">
            <v>Mezcla asfáltica natural (su vol. dependerá del diseño)</v>
          </cell>
          <cell r="F171">
            <v>51200</v>
          </cell>
          <cell r="G171" t="str">
            <v>AGREGADOS</v>
          </cell>
        </row>
        <row r="172">
          <cell r="C172" t="str">
            <v>B0033033</v>
          </cell>
          <cell r="D172" t="str">
            <v>m3</v>
          </cell>
          <cell r="E172" t="str">
            <v>Subbase granular con agregado siderúrgico de gradación gruesa - clase A, gradación SBG-50</v>
          </cell>
          <cell r="F172">
            <v>52426.425975960999</v>
          </cell>
          <cell r="G172" t="str">
            <v>AGREGADOS</v>
          </cell>
        </row>
        <row r="173">
          <cell r="C173" t="str">
            <v>B0033034</v>
          </cell>
          <cell r="D173" t="str">
            <v>m3</v>
          </cell>
          <cell r="E173" t="str">
            <v xml:space="preserve">Subbase granular con agregado siderúrgico - clase B, gradación SBG-50  </v>
          </cell>
          <cell r="F173">
            <v>52426.425975960999</v>
          </cell>
          <cell r="G173" t="str">
            <v>AGREGADOS</v>
          </cell>
        </row>
        <row r="174">
          <cell r="C174" t="str">
            <v>B0033035</v>
          </cell>
          <cell r="D174" t="str">
            <v>m3</v>
          </cell>
          <cell r="E174" t="str">
            <v>Subbase granular con agregado siderúrgico - clase B, gradación SBD-38</v>
          </cell>
          <cell r="F174">
            <v>52426.425975960999</v>
          </cell>
          <cell r="G174" t="str">
            <v>AGREGADOS</v>
          </cell>
        </row>
        <row r="175">
          <cell r="C175" t="str">
            <v>B0033036</v>
          </cell>
          <cell r="D175" t="str">
            <v>m3</v>
          </cell>
          <cell r="E175" t="str">
            <v>Subbase granular con agregado siderúrgico - clase C, gradación SBG-50</v>
          </cell>
          <cell r="F175">
            <v>52426.425975960999</v>
          </cell>
          <cell r="G175" t="str">
            <v>AGREGADOS</v>
          </cell>
        </row>
        <row r="176">
          <cell r="C176" t="str">
            <v>B0033037</v>
          </cell>
          <cell r="D176" t="str">
            <v>m3</v>
          </cell>
          <cell r="E176" t="str">
            <v>Subbase granular con agregado siderúrgico - clase C, gradación SBD-38</v>
          </cell>
          <cell r="F176">
            <v>52426.425975960999</v>
          </cell>
          <cell r="G176" t="str">
            <v>CAUCHOS Y ELASTOMEROS</v>
          </cell>
        </row>
        <row r="177">
          <cell r="C177" t="str">
            <v>B0033038</v>
          </cell>
          <cell r="D177" t="str">
            <v>kg</v>
          </cell>
          <cell r="E177" t="str">
            <v>Fibras de aramida y poliolefina</v>
          </cell>
          <cell r="F177">
            <v>230660.878627728</v>
          </cell>
          <cell r="G177" t="str">
            <v>AGREGADOS</v>
          </cell>
        </row>
        <row r="178">
          <cell r="C178" t="str">
            <v>B0033039</v>
          </cell>
          <cell r="D178" t="str">
            <v>m3</v>
          </cell>
          <cell r="E178" t="str">
            <v>Mezcla asfáltica prefabricada almacenada en frío para parcheo tipo MP-25</v>
          </cell>
          <cell r="F178">
            <v>1666000</v>
          </cell>
          <cell r="G178" t="str">
            <v>AGREGADOS</v>
          </cell>
        </row>
        <row r="179">
          <cell r="C179" t="str">
            <v>B0033040</v>
          </cell>
          <cell r="D179" t="str">
            <v>m3</v>
          </cell>
          <cell r="E179" t="str">
            <v>Mezcla asfáltica prefabricada almacenada en frío para parcheo tipo MP-19</v>
          </cell>
          <cell r="F179">
            <v>1496883.0244993099</v>
          </cell>
          <cell r="G179" t="str">
            <v>AGREGADOS</v>
          </cell>
        </row>
        <row r="180">
          <cell r="C180" t="str">
            <v>B0033041</v>
          </cell>
          <cell r="D180" t="str">
            <v>m3</v>
          </cell>
          <cell r="E180" t="str">
            <v>Mezcla asfáltica prefabricada almacenada en frío para parcheo tipo MP-12</v>
          </cell>
          <cell r="F180">
            <v>1496883.0244993099</v>
          </cell>
          <cell r="G180" t="str">
            <v>AGREGADOS</v>
          </cell>
        </row>
        <row r="181">
          <cell r="C181" t="str">
            <v>B0033042</v>
          </cell>
          <cell r="D181" t="str">
            <v>kg</v>
          </cell>
          <cell r="E181" t="str">
            <v>Grano de Caucho Reciclado (GCR) (Su cantidad depende del diseño de la mezcla)</v>
          </cell>
          <cell r="F181">
            <v>1808.3539789568499</v>
          </cell>
          <cell r="G181" t="str">
            <v>MORTEROS, CONCRETO ESTRUCTURAL Y PAVIMENTO HIDRAULICO</v>
          </cell>
        </row>
        <row r="182">
          <cell r="C182" t="str">
            <v>B0033043</v>
          </cell>
          <cell r="D182" t="str">
            <v>L</v>
          </cell>
          <cell r="E182" t="str">
            <v>Agente espumígeno - Isocem S/L</v>
          </cell>
          <cell r="F182">
            <v>19499.179281317702</v>
          </cell>
          <cell r="G182" t="str">
            <v>GEOSINTETICOS (GEOMEMBRANAS, GEOTEXTILES, GEOCELDAS, GEOMALLA, GEOMANTAS, GEOREDES)</v>
          </cell>
        </row>
        <row r="183">
          <cell r="C183" t="str">
            <v>B0033044</v>
          </cell>
          <cell r="D183" t="str">
            <v>m2</v>
          </cell>
          <cell r="E183" t="str">
            <v>Megabolsa de geotextil de 4,25m x 2,28m x 1,45m capacidad máx.14m3 (incluye hilo de alta tenacidad para sellado)</v>
          </cell>
          <cell r="F183">
            <v>162939.210014927</v>
          </cell>
          <cell r="G183" t="str">
            <v>ACERO, ALAMBRES, SOLDADURA Y MALLAS METALICAS</v>
          </cell>
        </row>
        <row r="184">
          <cell r="C184" t="str">
            <v>B0033045</v>
          </cell>
          <cell r="D184" t="str">
            <v>u</v>
          </cell>
          <cell r="E184" t="str">
            <v>Placa de concreto f'c 30 MPa, incluye acero de refuerzo Fy = 420 MPa</v>
          </cell>
          <cell r="F184">
            <v>1077719.7432927601</v>
          </cell>
          <cell r="G184" t="str">
            <v>EQUIPO ESPECIALIZADO</v>
          </cell>
        </row>
        <row r="185">
          <cell r="C185" t="str">
            <v>B0033046</v>
          </cell>
          <cell r="D185" t="str">
            <v>u</v>
          </cell>
          <cell r="E185" t="str">
            <v>Piezas de conexion metalicas galvanizadas entre placas</v>
          </cell>
          <cell r="F185">
            <v>106487.296858216</v>
          </cell>
          <cell r="G185" t="str">
            <v>ANCLAJES</v>
          </cell>
        </row>
        <row r="186">
          <cell r="C186" t="str">
            <v>B0033047</v>
          </cell>
          <cell r="D186" t="str">
            <v>u</v>
          </cell>
          <cell r="E186" t="str">
            <v>Dispositivo de conexion al cabezal del anclaje Ø1' pasivo, sello continuo</v>
          </cell>
          <cell r="F186">
            <v>130175.72163912799</v>
          </cell>
          <cell r="G186" t="str">
            <v>SENALIZACION Y SEGURIDAD VIAL</v>
          </cell>
        </row>
        <row r="187">
          <cell r="C187" t="str">
            <v>B0033049</v>
          </cell>
          <cell r="D187" t="str">
            <v>u</v>
          </cell>
          <cell r="E187" t="str">
            <v>Tacha electrónica solar monocromática autónoma - unidireccional</v>
          </cell>
          <cell r="F187">
            <v>36213.303439998199</v>
          </cell>
          <cell r="G187" t="str">
            <v>SENALIZACION Y SEGURIDAD VIAL</v>
          </cell>
        </row>
        <row r="188">
          <cell r="C188" t="str">
            <v>B0033050</v>
          </cell>
          <cell r="D188" t="str">
            <v>u</v>
          </cell>
          <cell r="E188" t="str">
            <v>Tacha electrónica solar monocromática autónoma - bidireccional de 2 colores</v>
          </cell>
          <cell r="F188">
            <v>61188.0507</v>
          </cell>
          <cell r="G188" t="str">
            <v>SENALIZACION Y SEGURIDAD VIAL</v>
          </cell>
        </row>
        <row r="189">
          <cell r="C189" t="str">
            <v>B0033051</v>
          </cell>
          <cell r="D189" t="str">
            <v>u</v>
          </cell>
          <cell r="E189" t="str">
            <v>Tacha electrónica solar monocromática sincronizable - bidireccional</v>
          </cell>
          <cell r="F189">
            <v>69287.630999999994</v>
          </cell>
          <cell r="G189" t="str">
            <v>SENALIZACION Y SEGURIDAD VIAL</v>
          </cell>
        </row>
        <row r="190">
          <cell r="C190" t="str">
            <v>B0033052</v>
          </cell>
          <cell r="D190" t="str">
            <v>u</v>
          </cell>
          <cell r="E190" t="str">
            <v xml:space="preserve">Poste de PVC cerca agujeros 4"   (2.1 m)						</v>
          </cell>
          <cell r="F190">
            <v>26403.065170123002</v>
          </cell>
          <cell r="G190" t="str">
            <v>TUBERIAS</v>
          </cell>
        </row>
        <row r="191">
          <cell r="C191" t="str">
            <v>B0033053</v>
          </cell>
          <cell r="D191" t="str">
            <v>u</v>
          </cell>
          <cell r="E191" t="str">
            <v xml:space="preserve">Tapa poste						 </v>
          </cell>
          <cell r="F191">
            <v>3365.57041775066</v>
          </cell>
          <cell r="G191" t="str">
            <v>TUBERIAS</v>
          </cell>
        </row>
        <row r="192">
          <cell r="C192" t="str">
            <v>B0033054</v>
          </cell>
          <cell r="D192" t="str">
            <v>un</v>
          </cell>
          <cell r="E192" t="str">
            <v xml:space="preserve">Pie de amigo (1.5 m)						</v>
          </cell>
          <cell r="F192">
            <v>29277.3705266707</v>
          </cell>
          <cell r="G192" t="str">
            <v>GEOSINTETICOS (GEOMEMBRANAS, GEOTEXTILES, GEOCELDAS, GEOMALLA, GEOMANTAS, GEOREDES)</v>
          </cell>
        </row>
        <row r="193">
          <cell r="C193" t="str">
            <v>B0033055</v>
          </cell>
          <cell r="D193" t="str">
            <v>m2</v>
          </cell>
          <cell r="E193" t="str">
            <v xml:space="preserve">Malla tipo gallenero </v>
          </cell>
          <cell r="F193">
            <v>2809.7299948042119</v>
          </cell>
          <cell r="G193" t="str">
            <v>ARBOLES, VEGETACION, Y FERTILIZANTES.</v>
          </cell>
        </row>
        <row r="194">
          <cell r="C194" t="str">
            <v>B0033056</v>
          </cell>
          <cell r="D194" t="str">
            <v>kg</v>
          </cell>
          <cell r="E194" t="str">
            <v>Fertilizante orgánico mineral</v>
          </cell>
          <cell r="F194">
            <v>5199.0176895009599</v>
          </cell>
          <cell r="G194" t="str">
            <v>ARBOLES, VEGETACION, Y FERTILIZANTES.</v>
          </cell>
        </row>
        <row r="195">
          <cell r="C195" t="str">
            <v>B0033057</v>
          </cell>
          <cell r="D195" t="str">
            <v>L</v>
          </cell>
          <cell r="E195" t="str">
            <v xml:space="preserve">Insecticida(s) orgánico(s) para protección vegetal  </v>
          </cell>
          <cell r="F195">
            <v>237346.459738087</v>
          </cell>
          <cell r="G195" t="str">
            <v>ARBOLES, VEGETACION, Y FERTILIZANTES.</v>
          </cell>
        </row>
        <row r="196">
          <cell r="C196" t="str">
            <v>B0033058</v>
          </cell>
          <cell r="D196" t="str">
            <v>m</v>
          </cell>
          <cell r="E196" t="str">
            <v>Especie baja, rastrera o de cobertura, nativa de la zona para revegetalización</v>
          </cell>
          <cell r="F196">
            <v>14280</v>
          </cell>
          <cell r="G196" t="str">
            <v>GEOSINTETICOS (GEOMEMBRANAS, GEOTEXTILES, GEOCELDAS, GEOMALLA, GEOMANTAS, GEOREDES)</v>
          </cell>
        </row>
        <row r="197">
          <cell r="C197" t="str">
            <v>B0033059</v>
          </cell>
          <cell r="D197" t="str">
            <v>m</v>
          </cell>
          <cell r="E197" t="str">
            <v xml:space="preserve">Biorollo en material de tejido retractil HDPE+UV fotodegradable de diametro aproximado de  18cm.(Incluye Geocable para sujeción)						</v>
          </cell>
          <cell r="F197">
            <v>22580.849669021289</v>
          </cell>
          <cell r="G197" t="str">
            <v>GEOSINTETICOS (GEOMEMBRANAS, GEOTEXTILES, GEOCELDAS, GEOMALLA, GEOMANTAS, GEOREDES)</v>
          </cell>
        </row>
        <row r="198">
          <cell r="C198" t="str">
            <v>B0033061</v>
          </cell>
          <cell r="D198" t="str">
            <v>u</v>
          </cell>
          <cell r="E198" t="str">
            <v xml:space="preserve">Hilo polyester para maquina cerradora de sacos (rollo 2500m)						</v>
          </cell>
          <cell r="F198">
            <v>6617.6606078295263</v>
          </cell>
          <cell r="G198" t="str">
            <v>CAUCHOS Y ELASTOMEROS</v>
          </cell>
        </row>
        <row r="199">
          <cell r="C199" t="str">
            <v>B0033062</v>
          </cell>
          <cell r="D199" t="str">
            <v>m</v>
          </cell>
          <cell r="E199" t="str">
            <v>Cable de fibras multifilamento de poliéster de alta tenacidad, resistente a rayos UV y abrasión en cuerpos de agua</v>
          </cell>
          <cell r="F199">
            <v>332.02936856732941</v>
          </cell>
          <cell r="G199" t="str">
            <v>SENALIZACION Y SEGURIDAD VIAL</v>
          </cell>
        </row>
        <row r="200">
          <cell r="C200" t="str">
            <v>B0033063</v>
          </cell>
          <cell r="D200" t="str">
            <v>u</v>
          </cell>
          <cell r="E200" t="str">
            <v>Tacha electrónica solar monocromática sincronizable - bidireccional de 2 colores</v>
          </cell>
          <cell r="F200">
            <v>69287.630999999994</v>
          </cell>
          <cell r="G200" t="str">
            <v>ARBOLES, VEGETACION, Y FERTILIZANTES.</v>
          </cell>
        </row>
        <row r="201">
          <cell r="C201" t="str">
            <v>B0033064</v>
          </cell>
          <cell r="D201" t="str">
            <v>L</v>
          </cell>
          <cell r="E201" t="str">
            <v xml:space="preserve">Inmunizante y preservante de madera						</v>
          </cell>
          <cell r="F201">
            <v>10051.434521174609</v>
          </cell>
          <cell r="G201" t="str">
            <v>ARBOLES, VEGETACION, Y FERTILIZANTES.</v>
          </cell>
        </row>
        <row r="202">
          <cell r="C202" t="str">
            <v>B0033065</v>
          </cell>
          <cell r="D202" t="str">
            <v>u</v>
          </cell>
          <cell r="E202" t="str">
            <v>Tacha electrónica solar LED RGB full color sincronizable con semáforo</v>
          </cell>
          <cell r="F202">
            <v>70738.36</v>
          </cell>
          <cell r="G202" t="str">
            <v>GEOSINTETICOS (GEOMEMBRANAS, GEOTEXTILES, GEOCELDAS, GEOMALLA, GEOMANTAS, GEOREDES)</v>
          </cell>
        </row>
        <row r="203">
          <cell r="C203" t="str">
            <v>B0033066</v>
          </cell>
          <cell r="D203" t="str">
            <v>m2</v>
          </cell>
          <cell r="E203" t="str">
            <v xml:space="preserve">Geotextil tejido de alto modulo con resistencia mínima a la rotura método Grab de 1870 N (MD) y 1860 N (TD) 					</v>
          </cell>
          <cell r="F203">
            <v>7162.8788048337492</v>
          </cell>
          <cell r="G203" t="str">
            <v>SENALIZACION Y SEGURIDAD VIAL</v>
          </cell>
        </row>
        <row r="204">
          <cell r="C204" t="str">
            <v>B0033067</v>
          </cell>
          <cell r="D204" t="str">
            <v>u</v>
          </cell>
          <cell r="E204" t="str">
            <v>Tacha electrónica solar LED RGB full color sincronizable con radar de velocidad para intersecciones con alto riesgo de accidente</v>
          </cell>
          <cell r="F204">
            <v>136548.93</v>
          </cell>
          <cell r="G204" t="str">
            <v>GEOSINTETICOS (GEOMEMBRANAS, GEOTEXTILES, GEOCELDAS, GEOMALLA, GEOMANTAS, GEOREDES)</v>
          </cell>
        </row>
        <row r="205">
          <cell r="C205" t="str">
            <v>B0033069</v>
          </cell>
          <cell r="D205" t="str">
            <v>m2</v>
          </cell>
          <cell r="E205" t="str">
            <v>Geobiomalla para control de erosión en taludes en tejido retractil 3D multifilamento HDPE+UV fotodegradable</v>
          </cell>
          <cell r="F205">
            <v>46132.175725545647</v>
          </cell>
          <cell r="G205" t="str">
            <v>ANCLAJES</v>
          </cell>
        </row>
        <row r="206">
          <cell r="C206" t="str">
            <v>B0033070</v>
          </cell>
          <cell r="D206" t="str">
            <v>u</v>
          </cell>
          <cell r="E206" t="str">
            <v>Anclaje reforzado L= 1m (incluye pata de ancla, cable de 1/8" y prensa metálica, carga maxima 500kg)</v>
          </cell>
          <cell r="F206">
            <v>47466.211469887152</v>
          </cell>
          <cell r="G206" t="str">
            <v>GEOSINTETICOS (GEOMEMBRANAS, GEOTEXTILES, GEOCELDAS, GEOMALLA, GEOMANTAS, GEOREDES)</v>
          </cell>
        </row>
        <row r="207">
          <cell r="C207" t="str">
            <v>B0033071</v>
          </cell>
          <cell r="D207" t="str">
            <v>m2</v>
          </cell>
          <cell r="E207" t="str">
            <v>Geomalla biaxial de polipropileno con resistencia última a la tensión de 50 kN/m</v>
          </cell>
          <cell r="F207">
            <v>17224.601111525611</v>
          </cell>
          <cell r="G207" t="str">
            <v>SENALIZACION Y SEGURIDAD VIAL</v>
          </cell>
        </row>
        <row r="208">
          <cell r="C208" t="str">
            <v>B0033072</v>
          </cell>
          <cell r="D208" t="str">
            <v>u</v>
          </cell>
          <cell r="E208" t="str">
            <v>Tacha electrónica solar LED RGB full color sincronizable con radar de velocidad y contador y clasificador vehicular</v>
          </cell>
          <cell r="F208">
            <v>150000.69</v>
          </cell>
          <cell r="G208" t="str">
            <v>ARBOLES, VEGETACION, Y FERTILIZANTES.</v>
          </cell>
        </row>
        <row r="209">
          <cell r="C209" t="str">
            <v>B0033073</v>
          </cell>
          <cell r="D209" t="str">
            <v>m2</v>
          </cell>
          <cell r="E209" t="str">
            <v xml:space="preserve">Hidrosiembra para mantenimiento						</v>
          </cell>
          <cell r="F209">
            <v>8341.3671788680513</v>
          </cell>
          <cell r="G209" t="str">
            <v>ACERO, ALAMBRES, SOLDADURA Y MALLAS METALICAS</v>
          </cell>
        </row>
        <row r="210">
          <cell r="C210" t="str">
            <v>B0033074</v>
          </cell>
          <cell r="D210" t="str">
            <v>m</v>
          </cell>
          <cell r="E210" t="str">
            <v>Sistema de barrera de rodillos (incluye postes, carril, rodillos absorbentes de impacto y pernos y tuercas)</v>
          </cell>
          <cell r="F210">
            <v>5124148.49913006</v>
          </cell>
          <cell r="G210" t="str">
            <v>ADITIVOS Y ADHESIVOS</v>
          </cell>
        </row>
        <row r="211">
          <cell r="C211" t="str">
            <v>B0033075</v>
          </cell>
          <cell r="D211" t="str">
            <v>L</v>
          </cell>
          <cell r="E211" t="str">
            <v>Producto químico emulsiones enzimáticas tipo 1 - incluyendo agua, (la elección del estabilizante y su cantidad dependerá del diseño).</v>
          </cell>
          <cell r="F211">
            <v>1416027.7469281</v>
          </cell>
          <cell r="G211" t="str">
            <v>ADITIVOS Y ADHESIVOS</v>
          </cell>
        </row>
        <row r="212">
          <cell r="C212" t="str">
            <v>B0033076</v>
          </cell>
          <cell r="D212" t="str">
            <v>Kg</v>
          </cell>
          <cell r="E212" t="str">
            <v>Producto químico puzolánico tipo 2.1 - incluyendo agua, (la elección del estabilizante y su cantidad dependerá del diseño).</v>
          </cell>
          <cell r="F212">
            <v>2239.8950137504198</v>
          </cell>
          <cell r="G212" t="str">
            <v>ADITIVOS Y ADHESIVOS</v>
          </cell>
        </row>
        <row r="213">
          <cell r="C213" t="str">
            <v>B0033082</v>
          </cell>
          <cell r="D213" t="str">
            <v>L</v>
          </cell>
          <cell r="E213" t="str">
            <v>Producto químico sales inorgánicas tipo 4.1 - incluyendo agua, (la elección del estabilizante y su cantidad dependerá del diseño).</v>
          </cell>
          <cell r="F213">
            <v>250968.62899164399</v>
          </cell>
          <cell r="G213" t="str">
            <v>ADITIVOS Y ADHESIVOS</v>
          </cell>
        </row>
        <row r="214">
          <cell r="C214" t="str">
            <v>B0033086</v>
          </cell>
          <cell r="D214" t="str">
            <v>L</v>
          </cell>
          <cell r="E214" t="str">
            <v>Producto químico aceites sulfonados tipo 5.3, NO incluye agua (la elección del estabilizante y su cantidad dependerá del diseño).</v>
          </cell>
          <cell r="F214">
            <v>350000</v>
          </cell>
          <cell r="G214" t="str">
            <v>ADITIVOS Y ADHESIVOS</v>
          </cell>
        </row>
        <row r="215">
          <cell r="C215" t="str">
            <v>B0033087</v>
          </cell>
          <cell r="D215" t="str">
            <v>L</v>
          </cell>
          <cell r="E215" t="str">
            <v>Producto químico aceites sulfonados - sales orgánicas tipo 5.4 - NO incluyendo agua, (la elección del estabilizante y su cantidad dependerá del diseño).</v>
          </cell>
          <cell r="F215">
            <v>190400</v>
          </cell>
          <cell r="G215" t="str">
            <v>SENALIZACION Y SEGURIDAD VIAL</v>
          </cell>
        </row>
        <row r="216">
          <cell r="C216" t="str">
            <v>B0033088</v>
          </cell>
          <cell r="D216" t="str">
            <v>u</v>
          </cell>
          <cell r="E216" t="str">
            <v>Tacha electrónica solar monocromática autónoma - bidireccional</v>
          </cell>
          <cell r="F216">
            <v>61188.0507</v>
          </cell>
          <cell r="G216" t="str">
            <v>SENALIZACION Y SEGURIDAD VIAL</v>
          </cell>
        </row>
        <row r="217">
          <cell r="C217" t="str">
            <v>B0033089</v>
          </cell>
          <cell r="D217" t="str">
            <v>u</v>
          </cell>
          <cell r="E217" t="str">
            <v>Tacha electrónica solar monocromática sincronizable - unidireccional</v>
          </cell>
          <cell r="F217">
            <v>69287.630999999994</v>
          </cell>
          <cell r="G217" t="str">
            <v>ARBOLES, VEGETACION, Y FERTILIZANTES.</v>
          </cell>
        </row>
        <row r="218">
          <cell r="C218" t="str">
            <v>B0033090</v>
          </cell>
          <cell r="D218" t="str">
            <v>u</v>
          </cell>
          <cell r="E218" t="str">
            <v>Hidroretenedores</v>
          </cell>
          <cell r="F218">
            <v>25540.720659025352</v>
          </cell>
          <cell r="G218" t="str">
            <v>EQUIPO ESPECIALIZADO</v>
          </cell>
        </row>
        <row r="219">
          <cell r="C219" t="str">
            <v>B0033091</v>
          </cell>
          <cell r="D219" t="str">
            <v>u</v>
          </cell>
          <cell r="E219" t="str">
            <v>Prueba dinamica de capapcidad de carga para pilotes (PDA)</v>
          </cell>
          <cell r="F219">
            <v>8831369.066796232</v>
          </cell>
          <cell r="G219" t="str">
            <v>EQUIPO ESPECIALIZADO</v>
          </cell>
        </row>
        <row r="220">
          <cell r="C220" t="str">
            <v>B0033092</v>
          </cell>
          <cell r="D220" t="str">
            <v>u</v>
          </cell>
          <cell r="E220" t="str">
            <v>Prueba tipo de baja deformacion por impacto PIT</v>
          </cell>
          <cell r="F220">
            <v>320870.63150112698</v>
          </cell>
          <cell r="G220" t="str">
            <v>EQUIPO ESPECIALIZADO</v>
          </cell>
        </row>
        <row r="221">
          <cell r="C221" t="str">
            <v>B0033093</v>
          </cell>
          <cell r="D221" t="str">
            <v>u</v>
          </cell>
          <cell r="E221" t="str">
            <v>Ensayo crosshole en pilotes diametro entre 0,7m y 0,8m con 3 tubos</v>
          </cell>
          <cell r="F221">
            <v>4351005.7631552704</v>
          </cell>
          <cell r="G221" t="str">
            <v>EQUIPO ESPECIALIZADO</v>
          </cell>
        </row>
        <row r="222">
          <cell r="C222" t="str">
            <v>B0033094</v>
          </cell>
          <cell r="D222" t="str">
            <v>u</v>
          </cell>
          <cell r="E222" t="str">
            <v>Ensayos crosshole en pilotes diametro entre 1,1m y 1,4m con 4 tubos</v>
          </cell>
          <cell r="F222">
            <v>5056921.1524577504</v>
          </cell>
          <cell r="G222" t="str">
            <v>EQUIPO ESPECIALIZADO</v>
          </cell>
        </row>
        <row r="223">
          <cell r="C223" t="str">
            <v>B0033095</v>
          </cell>
          <cell r="D223" t="str">
            <v>u</v>
          </cell>
          <cell r="E223" t="str">
            <v>Ensayos crosshole en pilotes diametro 1,5m con 5 tubos</v>
          </cell>
          <cell r="F223">
            <v>5557479.3375995103</v>
          </cell>
          <cell r="G223" t="str">
            <v>AGREGADOS</v>
          </cell>
        </row>
        <row r="224">
          <cell r="C224" t="str">
            <v>B0033096</v>
          </cell>
          <cell r="D224" t="str">
            <v>m3</v>
          </cell>
          <cell r="E224" t="str">
            <v>Agregado pétreo para mezcla asfaltica (procesado)</v>
          </cell>
          <cell r="F224">
            <v>68224.056250601396</v>
          </cell>
          <cell r="G224" t="str">
            <v>ARBOLES, VEGETACION, Y FERTILIZANTES.</v>
          </cell>
        </row>
        <row r="225">
          <cell r="C225" t="str">
            <v>B0033097</v>
          </cell>
          <cell r="D225" t="str">
            <v xml:space="preserve">u </v>
          </cell>
          <cell r="E225" t="str">
            <v xml:space="preserve">Saco de fique de 1,00m x 0,70m </v>
          </cell>
          <cell r="F225">
            <v>6829.06</v>
          </cell>
          <cell r="G225" t="str">
            <v>GEOSINTETICOS (GEOMEMBRANAS, GEOTEXTILES, GEOCELDAS, GEOMALLA, GEOMANTAS, GEOREDES)</v>
          </cell>
        </row>
        <row r="226">
          <cell r="C226" t="str">
            <v>B0033098</v>
          </cell>
          <cell r="D226" t="str">
            <v>m2</v>
          </cell>
          <cell r="E226" t="str">
            <v xml:space="preserve">Manto permanente para refuerzo de la vegetación (MRV) TIPO 5E </v>
          </cell>
          <cell r="F226">
            <v>41524.202211825686</v>
          </cell>
          <cell r="G226" t="str">
            <v>ANCLAJES</v>
          </cell>
        </row>
        <row r="227">
          <cell r="C227" t="str">
            <v>B0033099</v>
          </cell>
          <cell r="D227" t="str">
            <v>u</v>
          </cell>
          <cell r="E227" t="str">
            <v>Anclaje de percusion con plato de carga para fijación del para refuerzo de la vegetación (MRV) TIPO 5E</v>
          </cell>
          <cell r="F227">
            <v>135781.3915968549</v>
          </cell>
          <cell r="G227" t="str">
            <v>ANCLAJES</v>
          </cell>
        </row>
        <row r="228">
          <cell r="C228" t="str">
            <v>B0033100</v>
          </cell>
          <cell r="D228" t="str">
            <v>u</v>
          </cell>
          <cell r="E228" t="str">
            <v>Grapas CON VARILLA DE 3/8" Long 60 cm</v>
          </cell>
          <cell r="F228">
            <v>1329.7119376405999</v>
          </cell>
          <cell r="G228" t="str">
            <v>ANCLAJES</v>
          </cell>
        </row>
        <row r="229">
          <cell r="C229" t="str">
            <v>B0033101</v>
          </cell>
          <cell r="D229" t="str">
            <v>u</v>
          </cell>
          <cell r="E229" t="str">
            <v>Anclaje de percusion con plato de carga para fijación del para refuerzo de la vegetación (MRV) TIPO 5D</v>
          </cell>
          <cell r="F229">
            <v>135781.3915968549</v>
          </cell>
          <cell r="G229" t="str">
            <v>ANCLAJES</v>
          </cell>
        </row>
        <row r="230">
          <cell r="C230" t="str">
            <v>B0033103</v>
          </cell>
          <cell r="D230" t="str">
            <v>u</v>
          </cell>
          <cell r="E230" t="str">
            <v>Anclaje de percusion con plato de carga para fijación del para refuerzo de la vegetación (MRV) TIPO 5F</v>
          </cell>
          <cell r="F230">
            <v>135781.3915968549</v>
          </cell>
          <cell r="G230" t="str">
            <v>GEOSINTETICOS (GEOMEMBRANAS, GEOTEXTILES, GEOCELDAS, GEOMALLA, GEOMANTAS, GEOREDES)</v>
          </cell>
        </row>
        <row r="231">
          <cell r="C231" t="str">
            <v>B0033105</v>
          </cell>
          <cell r="D231" t="str">
            <v>m2</v>
          </cell>
          <cell r="E231" t="str">
            <v>Manto temporal para control de erocion (MCE) TIPO 1A</v>
          </cell>
          <cell r="F231">
            <v>7439.4002330345666</v>
          </cell>
          <cell r="G231" t="str">
            <v>GEOSINTETICOS (GEOMEMBRANAS, GEOTEXTILES, GEOCELDAS, GEOMALLA, GEOMANTAS, GEOREDES)</v>
          </cell>
        </row>
        <row r="232">
          <cell r="C232" t="str">
            <v>B0033106</v>
          </cell>
          <cell r="D232" t="str">
            <v>m2</v>
          </cell>
          <cell r="E232" t="str">
            <v>Manto temporal para control de erocion (MCE) TIPO 1B</v>
          </cell>
          <cell r="F232">
            <v>7986.4149560518144</v>
          </cell>
          <cell r="G232" t="str">
            <v>GEOSINTETICOS (GEOMEMBRANAS, GEOTEXTILES, GEOCELDAS, GEOMALLA, GEOMANTAS, GEOREDES)</v>
          </cell>
        </row>
        <row r="233">
          <cell r="C233" t="str">
            <v>B0033107</v>
          </cell>
          <cell r="D233" t="str">
            <v>m2</v>
          </cell>
          <cell r="E233" t="str">
            <v>Manto temporal para control de erocion (MCE) TIPO 2A</v>
          </cell>
          <cell r="F233">
            <v>14769.39752146568</v>
          </cell>
          <cell r="G233" t="str">
            <v>GEOSINTETICOS (GEOMEMBRANAS, GEOTEXTILES, GEOCELDAS, GEOMALLA, GEOMANTAS, GEOREDES)</v>
          </cell>
        </row>
        <row r="234">
          <cell r="C234" t="str">
            <v>B0033108</v>
          </cell>
          <cell r="D234" t="str">
            <v>m2</v>
          </cell>
          <cell r="E234" t="str">
            <v>Manto temporal para control de erocion (MCE) TIPO 2B</v>
          </cell>
          <cell r="F234">
            <v>16301.038745913969</v>
          </cell>
          <cell r="G234" t="str">
            <v>GEOSINTETICOS (GEOMEMBRANAS, GEOTEXTILES, GEOCELDAS, GEOMALLA, GEOMANTAS, GEOREDES)</v>
          </cell>
        </row>
        <row r="235">
          <cell r="C235" t="str">
            <v>B0033109</v>
          </cell>
          <cell r="D235" t="str">
            <v>m2</v>
          </cell>
          <cell r="E235" t="str">
            <v>Manto temporal para control de erocion (MCE) TIPO 2C</v>
          </cell>
          <cell r="F235">
            <v>20786.559474655402</v>
          </cell>
          <cell r="G235" t="str">
            <v>SENALIZACION Y SEGURIDAD VIAL</v>
          </cell>
        </row>
        <row r="236">
          <cell r="C236" t="str">
            <v>B0033120</v>
          </cell>
          <cell r="D236" t="str">
            <v>und</v>
          </cell>
          <cell r="E236" t="str">
            <v>Tacha reflectiva con espigo metalico acorde a la NTC4745 - capacidad de compresión de 18 Ton</v>
          </cell>
          <cell r="F236">
            <v>13200</v>
          </cell>
          <cell r="G236" t="str">
            <v>GEOSINTETICOS (GEOMEMBRANAS, GEOTEXTILES, GEOCELDAS, GEOMALLA, GEOMANTAS, GEOREDES)</v>
          </cell>
        </row>
        <row r="237">
          <cell r="C237" t="str">
            <v>B0033143</v>
          </cell>
          <cell r="D237" t="str">
            <v>m2</v>
          </cell>
          <cell r="E237" t="str">
            <v>Manto de refuerzo de vegetación (MRV) tipo 5F</v>
          </cell>
          <cell r="F237">
            <v>45059.261606567918</v>
          </cell>
          <cell r="G237" t="str">
            <v>ADITIVOS Y ADHESIVOS</v>
          </cell>
        </row>
        <row r="238">
          <cell r="C238" t="str">
            <v>B0033154</v>
          </cell>
          <cell r="D238" t="str">
            <v>kg</v>
          </cell>
          <cell r="E238" t="str">
            <v>Producto quimico Aceites sulfonados tipo 5.2 - no incluye agua (la elección del estabilizante y su cantidad dependera del diseño).</v>
          </cell>
          <cell r="F238">
            <v>81564.804422284316</v>
          </cell>
          <cell r="G238" t="str">
            <v>TUBERIAS</v>
          </cell>
        </row>
        <row r="239">
          <cell r="C239" t="str">
            <v>B0033155</v>
          </cell>
          <cell r="D239" t="str">
            <v>m</v>
          </cell>
          <cell r="E239" t="str">
            <v>Tubería de lámina corrugada de acero galvanizado – ASTM A 760 calibre 12 y diámetro 3353mm</v>
          </cell>
          <cell r="F239">
            <v>4224660.5469413986</v>
          </cell>
          <cell r="G239" t="str">
            <v>TUBERIAS</v>
          </cell>
        </row>
        <row r="240">
          <cell r="C240" t="str">
            <v>B0033156</v>
          </cell>
          <cell r="D240" t="str">
            <v>m</v>
          </cell>
          <cell r="E240" t="str">
            <v>Tubería de lámina corrugada de acero galvanizado  – ASTM A 761 calibre 10 y diámetro 4190mm</v>
          </cell>
          <cell r="F240">
            <v>7667755.4829645399</v>
          </cell>
          <cell r="G240" t="str">
            <v>TUBERIAS</v>
          </cell>
        </row>
        <row r="241">
          <cell r="C241" t="str">
            <v>B0033157</v>
          </cell>
          <cell r="D241" t="str">
            <v>m</v>
          </cell>
          <cell r="E241" t="str">
            <v>Tubería de lámina corrugada de acero galvanizado  – ASTM A 761 calibre 10 y diámetro 4967mm</v>
          </cell>
          <cell r="F241">
            <v>9169271.44576356</v>
          </cell>
          <cell r="G241" t="str">
            <v>TUBERIAS</v>
          </cell>
        </row>
        <row r="242">
          <cell r="C242" t="str">
            <v>B0033158</v>
          </cell>
          <cell r="D242" t="str">
            <v>m</v>
          </cell>
          <cell r="E242" t="str">
            <v>Tubería de lámina corrugada de acero galvanizado – ASTM A 761 calibre 7 y diámetro 5744mm</v>
          </cell>
          <cell r="F242">
            <v>14235276.15256013</v>
          </cell>
          <cell r="G242" t="str">
            <v>TUBERIAS</v>
          </cell>
        </row>
        <row r="243">
          <cell r="C243" t="str">
            <v>B0033160</v>
          </cell>
          <cell r="D243" t="str">
            <v>m</v>
          </cell>
          <cell r="E243" t="str">
            <v>Tubería de lámina corrugada de acero galvanizado  – ASTM A 761 calibre 3 y diámetro 6520mm</v>
          </cell>
          <cell r="F243">
            <v>17632577.90502112</v>
          </cell>
          <cell r="G243" t="str">
            <v>PREFABRICADOS</v>
          </cell>
        </row>
        <row r="244">
          <cell r="C244" t="str">
            <v>B0033162</v>
          </cell>
          <cell r="D244" t="str">
            <v>ml</v>
          </cell>
          <cell r="E244" t="str">
            <v>Viga vehicular en concreto pretensado sección tipo Ɪ, Longitud entre 10m y 15m, 0,28 m3/ml. Incluye acero pretensado.</v>
          </cell>
          <cell r="F244">
            <v>1492660.9350000001</v>
          </cell>
          <cell r="G244" t="str">
            <v>ADITIVOS Y ADHESIVOS</v>
          </cell>
        </row>
        <row r="245">
          <cell r="C245" t="str">
            <v>B0033174</v>
          </cell>
          <cell r="D245" t="str">
            <v>L</v>
          </cell>
          <cell r="E245" t="str">
            <v xml:space="preserve">Producto quimico sales inorganicas tipo 4,2 NO incluye agua, (la eleccion del estabilizante y su cantidad dependera del diseño) </v>
          </cell>
          <cell r="F245">
            <v>6028.5195459883598</v>
          </cell>
          <cell r="G245" t="str">
            <v>ADITIVOS Y ADHESIVOS</v>
          </cell>
        </row>
        <row r="246">
          <cell r="C246" t="str">
            <v>B0033175</v>
          </cell>
          <cell r="D246" t="str">
            <v>L</v>
          </cell>
          <cell r="E246" t="str">
            <v xml:space="preserve">Producto quimico sales inorganicas tipo 4.3 NO incluye agua, (la eleccion del estabilizante y su cantidad dependera del diseño) </v>
          </cell>
          <cell r="F246">
            <v>5924.1777567500276</v>
          </cell>
          <cell r="G246" t="str">
            <v>ADITIVOS Y ADHESIVOS</v>
          </cell>
        </row>
        <row r="247">
          <cell r="C247" t="str">
            <v>B0033177</v>
          </cell>
          <cell r="D247" t="str">
            <v>kg</v>
          </cell>
          <cell r="E247" t="str">
            <v>Producto químico organosilanos tipo 3.2 (relacionados con nanotecnología) - NO incluye agua, (la elección del estabilizante y su cantidad dependerá del diseño)</v>
          </cell>
          <cell r="F247">
            <v>80350</v>
          </cell>
          <cell r="G247" t="str">
            <v>ADITIVOS Y ADHESIVOS</v>
          </cell>
        </row>
        <row r="248">
          <cell r="C248" t="str">
            <v>B0033178</v>
          </cell>
          <cell r="D248" t="str">
            <v>L</v>
          </cell>
          <cell r="E248" t="str">
            <v>Producto químico polímeros y organosilanos tipo 3.3 -NO incluye agua, (la elección del estabilizante y su cantidad dependerá del diseño)</v>
          </cell>
          <cell r="F248">
            <v>181952.25601894199</v>
          </cell>
          <cell r="G248" t="str">
            <v>ADITIVOS Y ADHESIVOS</v>
          </cell>
        </row>
        <row r="249">
          <cell r="C249" t="str">
            <v>B0033179</v>
          </cell>
          <cell r="D249" t="str">
            <v>kg</v>
          </cell>
          <cell r="E249" t="str">
            <v>Producto químico polímeros tipo 3.4 - no incluye agua, (la elección del estabilizante y su cantidad dependerá del diseño)</v>
          </cell>
          <cell r="F249">
            <v>112935.8830462398</v>
          </cell>
          <cell r="G249" t="str">
            <v>ADITIVOS Y ADHESIVOS</v>
          </cell>
        </row>
        <row r="250">
          <cell r="C250" t="str">
            <v>B0033181</v>
          </cell>
          <cell r="D250" t="str">
            <v>}</v>
          </cell>
          <cell r="E250" t="str">
            <v>Producto químico polimero tipo 3.1 (relacionados con nanotecnología) - NO incluye agua, (la elección del estabilizante y su cantidad dependerá del diseño).</v>
          </cell>
          <cell r="F250">
            <v>1069797.0151684301</v>
          </cell>
          <cell r="G250" t="str">
            <v>ARBOLES, VEGETACION, Y FERTILIZANTES.</v>
          </cell>
        </row>
        <row r="251">
          <cell r="C251" t="str">
            <v>B0033190</v>
          </cell>
          <cell r="D251" t="str">
            <v>Lb</v>
          </cell>
          <cell r="E251" t="str">
            <v>Semilla de trébol rojo en dosis de 60 lb/ha</v>
          </cell>
          <cell r="F251">
            <v>46600</v>
          </cell>
          <cell r="G251" t="str">
            <v>ARBOLES, VEGETACION, Y FERTILIZANTES.</v>
          </cell>
        </row>
        <row r="252">
          <cell r="C252" t="str">
            <v>B0033191</v>
          </cell>
          <cell r="D252" t="str">
            <v>Lb</v>
          </cell>
          <cell r="E252" t="str">
            <v>Semilla de pasto raigrass en dosis de 50 lb americanas/ha</v>
          </cell>
          <cell r="F252">
            <v>22613</v>
          </cell>
          <cell r="G252" t="str">
            <v>ARBOLES, VEGETACION, Y FERTILIZANTES.</v>
          </cell>
        </row>
        <row r="253">
          <cell r="C253" t="str">
            <v>B0033192</v>
          </cell>
          <cell r="D253" t="str">
            <v>kg</v>
          </cell>
          <cell r="E253" t="str">
            <v>Semilla de vicia autropurpúrea 5 kg/ha</v>
          </cell>
          <cell r="F253">
            <v>34182.15</v>
          </cell>
          <cell r="G253" t="str">
            <v>ADITIVOS Y ADHESIVOS</v>
          </cell>
        </row>
        <row r="254">
          <cell r="C254" t="str">
            <v>B0033218</v>
          </cell>
          <cell r="D254" t="str">
            <v>Kg</v>
          </cell>
          <cell r="E254" t="str">
            <v>Producto químico puzolánico tipo 2.2 - NO incluyendo agua, (la elección del estabilizante y su cantidad dependerá del diseño).</v>
          </cell>
          <cell r="F254">
            <v>155187</v>
          </cell>
          <cell r="G254" t="str">
            <v>GEOSINTETICOS (GEOMEMBRANAS, GEOTEXTILES, GEOCELDAS, GEOMALLA, GEOMANTAS, GEOREDES)</v>
          </cell>
        </row>
        <row r="255">
          <cell r="C255" t="str">
            <v>B0033219</v>
          </cell>
          <cell r="D255" t="str">
            <v>m2</v>
          </cell>
          <cell r="E255" t="str">
            <v>Geotextil sin tejido (resistencia a la gravedad 470N)</v>
          </cell>
          <cell r="F255">
            <v>7214.4967828197396</v>
          </cell>
          <cell r="G255" t="str">
            <v>GEOSINTETICOS (GEOMEMBRANAS, GEOTEXTILES, GEOCELDAS, GEOMALLA, GEOMANTAS, GEOREDES)</v>
          </cell>
        </row>
        <row r="256">
          <cell r="C256" t="str">
            <v>B0033220</v>
          </cell>
          <cell r="D256" t="str">
            <v>m2</v>
          </cell>
          <cell r="E256" t="str">
            <v>Manto Permanente TRM550 (Esp. INVIAS 811 -tipo 5C)</v>
          </cell>
          <cell r="F256">
            <v>19159</v>
          </cell>
          <cell r="G256" t="str">
            <v>GEOSINTETICOS (GEOMEMBRANAS, GEOTEXTILES, GEOCELDAS, GEOMALLA, GEOMANTAS, GEOREDES)</v>
          </cell>
        </row>
        <row r="257">
          <cell r="C257" t="str">
            <v>B0033221</v>
          </cell>
          <cell r="D257" t="str">
            <v>m2</v>
          </cell>
          <cell r="E257" t="str">
            <v>Malla metalica MS90 eslabonada triple torsión revestida en pvc, ojo 8x10, resistencia a la tension paralela 43KN/m</v>
          </cell>
          <cell r="F257">
            <v>42081.216023635403</v>
          </cell>
          <cell r="G257" t="str">
            <v>ANCLAJES</v>
          </cell>
        </row>
        <row r="258">
          <cell r="C258" t="str">
            <v>B0033223</v>
          </cell>
          <cell r="D258" t="str">
            <v>un</v>
          </cell>
          <cell r="E258" t="str">
            <v>Perno roscado 1" de 3m</v>
          </cell>
          <cell r="F258">
            <v>123911.2569497067</v>
          </cell>
          <cell r="G258" t="str">
            <v>ANCLAJES</v>
          </cell>
        </row>
        <row r="259">
          <cell r="C259" t="str">
            <v>B0033224</v>
          </cell>
          <cell r="D259" t="str">
            <v>un</v>
          </cell>
          <cell r="E259" t="str">
            <v>Kit platina de 20x20 con perno (para anclajes)</v>
          </cell>
          <cell r="F259">
            <v>76253.081199819542</v>
          </cell>
          <cell r="G259" t="str">
            <v>ADITIVOS Y ADHESIVOS</v>
          </cell>
        </row>
        <row r="260">
          <cell r="C260" t="str">
            <v>B0033225</v>
          </cell>
          <cell r="D260" t="str">
            <v>ml</v>
          </cell>
          <cell r="E260" t="str">
            <v>Lechada de cemento aditivo</v>
          </cell>
          <cell r="F260">
            <v>24902.82810548439</v>
          </cell>
          <cell r="G260" t="str">
            <v>ARBOLES, VEGETACION, Y FERTILIZANTES.</v>
          </cell>
        </row>
        <row r="261">
          <cell r="C261" t="str">
            <v>B0033226</v>
          </cell>
          <cell r="D261" t="str">
            <v>kg</v>
          </cell>
          <cell r="E261" t="str">
            <v xml:space="preserve">Abono organico tipo gallinaza procesada, con registro ICA </v>
          </cell>
          <cell r="F261">
            <v>820</v>
          </cell>
          <cell r="G261" t="str">
            <v>ARBOLES, VEGETACION, Y FERTILIZANTES.</v>
          </cell>
        </row>
        <row r="262">
          <cell r="C262" t="str">
            <v>B0033227</v>
          </cell>
          <cell r="D262" t="str">
            <v>kg</v>
          </cell>
          <cell r="E262" t="str">
            <v xml:space="preserve">Cal dolomítica </v>
          </cell>
          <cell r="F262">
            <v>674</v>
          </cell>
          <cell r="G262" t="str">
            <v>ARBOLES, VEGETACION, Y FERTILIZANTES.</v>
          </cell>
        </row>
        <row r="263">
          <cell r="C263" t="str">
            <v>B0033228</v>
          </cell>
          <cell r="D263" t="str">
            <v>kg</v>
          </cell>
          <cell r="E263" t="str">
            <v>Fertilizante compuesto grado 13-26-6, mezcla quimica</v>
          </cell>
          <cell r="F263">
            <v>4260</v>
          </cell>
          <cell r="G263" t="str">
            <v>PREFABRICADOS</v>
          </cell>
        </row>
        <row r="264">
          <cell r="C264" t="str">
            <v>B0033229</v>
          </cell>
          <cell r="D264" t="str">
            <v>ml</v>
          </cell>
          <cell r="E264" t="str">
            <v>Box CCP14 con sección interna de 1 x 1 metros, profundidad desde 1,5 metros hasta 3 metros y longitud de 2 metros. Peso / unidad de 2m: 4,5 Toneladas. Incluye acero de refuerzo.</v>
          </cell>
          <cell r="F264">
            <v>2213116.29</v>
          </cell>
          <cell r="G264" t="str">
            <v>PREFABRICADOS</v>
          </cell>
        </row>
        <row r="265">
          <cell r="C265" t="str">
            <v>B0033231</v>
          </cell>
          <cell r="D265" t="str">
            <v>ml</v>
          </cell>
          <cell r="E265" t="str">
            <v>Box CCP14 con sección interna de 6 x 2 metros, profundidad desde 0,6 metros hasta 1,5 metros y longitud de 1 metro. Peso/un 22,8 Toneladas. Incluye acero de refuerzo.</v>
          </cell>
          <cell r="F265">
            <v>22439669.647500001</v>
          </cell>
          <cell r="G265" t="str">
            <v>PREFABRICADOS</v>
          </cell>
        </row>
        <row r="266">
          <cell r="C266" t="str">
            <v>B0033232</v>
          </cell>
          <cell r="D266" t="str">
            <v>ml</v>
          </cell>
          <cell r="E266" t="str">
            <v>Box CCP14 con sección interna de 5 x 4 metros, profundidad desde 0,6 metros hasta 1,5 metros y longitud de 1 metro. Peso/un 25,4 Toneladas. Incluye acero de refuerzo.</v>
          </cell>
          <cell r="F266">
            <v>25067012.927000001</v>
          </cell>
          <cell r="G266" t="str">
            <v>PREFABRICADOS</v>
          </cell>
        </row>
        <row r="267">
          <cell r="C267" t="str">
            <v>B0033233</v>
          </cell>
          <cell r="D267" t="str">
            <v>ml</v>
          </cell>
          <cell r="E267" t="str">
            <v>Box CCP14 con sección interna de 3 x 1 metros, profundidad desde 0,6 metros hasta 1,5 metros y longitud de 1 metro. Peso/un 7,3 Toneladas. Incluye acero de refuerzo.</v>
          </cell>
          <cell r="F267">
            <v>7069292.9230000004</v>
          </cell>
          <cell r="G267" t="str">
            <v>PREFABRICADOS</v>
          </cell>
        </row>
        <row r="268">
          <cell r="C268" t="str">
            <v>B0033234</v>
          </cell>
          <cell r="D268" t="str">
            <v>ml</v>
          </cell>
          <cell r="E268" t="str">
            <v>Box CCP14 con sección interna de 4 x 1 metros, profundidad desde 0 metros hasta 0,6 metros y longitud de 1 metro. Peso/un 11,9 Toneladas. Incluye acero de refuerzo.</v>
          </cell>
          <cell r="F268">
            <v>11704222.159</v>
          </cell>
          <cell r="G268" t="str">
            <v>PREFABRICADOS</v>
          </cell>
        </row>
        <row r="269">
          <cell r="C269" t="str">
            <v>B0033237</v>
          </cell>
          <cell r="D269" t="str">
            <v>ml</v>
          </cell>
          <cell r="E269" t="str">
            <v>Viga vehicular en concreto pretensado sección tipo Ɪ, Longitud entre 15m y 20m, 0,29 m3/ml.  Incluye acero pretensado.</v>
          </cell>
          <cell r="F269">
            <v>1595895.507</v>
          </cell>
          <cell r="G269" t="str">
            <v>PREFABRICADOS</v>
          </cell>
        </row>
        <row r="270">
          <cell r="C270" t="str">
            <v>B0033238</v>
          </cell>
          <cell r="D270" t="str">
            <v>ml</v>
          </cell>
          <cell r="E270" t="str">
            <v>Viga vehicular en concreto pretensado sección tipo Ɪ, Longitud entre 20m y 25m, 0,33 m3/ml. Incluye acero pretensado.</v>
          </cell>
          <cell r="F270">
            <v>1830079.4087499999</v>
          </cell>
          <cell r="G270" t="str">
            <v>PREFABRICADOS</v>
          </cell>
        </row>
        <row r="271">
          <cell r="C271" t="str">
            <v>B0033239</v>
          </cell>
          <cell r="D271" t="str">
            <v>ml</v>
          </cell>
          <cell r="E271" t="str">
            <v>Viga vehicular en concreto pretensado sección tipo Ɪ, Longitud entre 25m y 30m, 0,49 m3/ml. Incluye acero pretensado.</v>
          </cell>
          <cell r="F271">
            <v>2195214.9192499998</v>
          </cell>
          <cell r="G271" t="str">
            <v>PREFABRICADOS</v>
          </cell>
        </row>
        <row r="272">
          <cell r="C272" t="str">
            <v>B0033240</v>
          </cell>
          <cell r="D272" t="str">
            <v>ml</v>
          </cell>
          <cell r="E272" t="str">
            <v>Viga vehicular en concreto pretensado sección tipo Ɪ, Longitud entre 30m y 35m, 0,54 m3/ml. Incluye acero pretensado.</v>
          </cell>
          <cell r="F272">
            <v>2691299.7702500001</v>
          </cell>
          <cell r="G272" t="str">
            <v>PREFABRICADOS</v>
          </cell>
        </row>
        <row r="273">
          <cell r="C273" t="str">
            <v>B0033241</v>
          </cell>
          <cell r="D273" t="str">
            <v>m2</v>
          </cell>
          <cell r="E273" t="str">
            <v>Pasarela para puente peatonal en concreto prefabricado, Ancho: 2,10m, Incluye vigas, capa de compresión y pilares de la pasarela, 0,49 m3/m2, No incluye juntas de dilatación, cimentación ni barandas. Incluye acero de refuerzo.</v>
          </cell>
          <cell r="F273">
            <v>3289761.8484999998</v>
          </cell>
          <cell r="G273" t="str">
            <v>PREFABRICADOS</v>
          </cell>
        </row>
        <row r="274">
          <cell r="C274" t="str">
            <v>B0033242</v>
          </cell>
          <cell r="D274" t="str">
            <v>m2</v>
          </cell>
          <cell r="E274" t="str">
            <v>Losas colaborantes en concreto, Incluye celosía, 0,07 m3/m2. Incluye acero de refuerzo.</v>
          </cell>
          <cell r="F274">
            <v>297952.95549999998</v>
          </cell>
          <cell r="G274" t="str">
            <v>PREFABRICADOS</v>
          </cell>
        </row>
        <row r="275">
          <cell r="C275" t="str">
            <v>B0033243</v>
          </cell>
          <cell r="D275" t="str">
            <v>m2</v>
          </cell>
          <cell r="E275" t="str">
            <v>Rampas para puente peatonal en concreto prefabricado, Ancho: 2,10m, Incluye vigas doble T, descansos y columnas, 0,28 m3/m2, No incluye juntas de dilatación, cimentación ni barandas. Incluye acero de refuerzo.</v>
          </cell>
          <cell r="F275">
            <v>1279371.5395</v>
          </cell>
          <cell r="G275" t="str">
            <v>PREFABRICADOS</v>
          </cell>
        </row>
        <row r="276">
          <cell r="C276" t="str">
            <v>B0033244</v>
          </cell>
          <cell r="D276" t="str">
            <v>ml</v>
          </cell>
          <cell r="E276" t="str">
            <v>Box CCP14 con sección interna de 1 x 2 metros, profundidad desde 1,5 metros hasta 3 metros y longitud de 2 metro. Peso / unidad de 2m: 9,2 Toneladas. Incluye acero de refuerzo.</v>
          </cell>
          <cell r="F276">
            <v>4999128.84</v>
          </cell>
          <cell r="G276" t="str">
            <v>ADITIVOS Y ADHESIVOS</v>
          </cell>
        </row>
        <row r="277">
          <cell r="C277" t="str">
            <v>B0033245</v>
          </cell>
          <cell r="D277" t="str">
            <v>L</v>
          </cell>
          <cell r="E277" t="str">
            <v>Producto químico polímero tipo 3.4 (emulsión aniónica polimérica de origen no fósil ni de cantera, relacionado con nanotecnología) - no incluye agua, (la elección del estabilizante y su cantidad dependerá del diseño).</v>
          </cell>
          <cell r="F277">
            <v>28000</v>
          </cell>
          <cell r="G277" t="str">
            <v>ADITIVOS Y ADHESIVOS</v>
          </cell>
        </row>
        <row r="278">
          <cell r="C278" t="str">
            <v>B0033246</v>
          </cell>
          <cell r="D278" t="str">
            <v>L</v>
          </cell>
          <cell r="E278" t="str">
            <v>Producto químico tipo 5.3, aceites sulfonados, sales de amonio - NO INCLUYE AGUA (la elección del estabilizante y su cantidad dependerá del diseño).</v>
          </cell>
          <cell r="F278">
            <v>200774.90319331529</v>
          </cell>
          <cell r="G278" t="str">
            <v>ADITIVOS Y ADHESIVOS</v>
          </cell>
        </row>
        <row r="279">
          <cell r="C279" t="str">
            <v>B0033248</v>
          </cell>
          <cell r="D279" t="str">
            <v>L</v>
          </cell>
          <cell r="E279" t="str">
            <v>Producto químico tipo 5.2 – Aceites Sulfonados - incluye agua, (la elección del estabilizante y su cantidad dependerá del diseño).</v>
          </cell>
          <cell r="F279">
            <v>2635170.60441226</v>
          </cell>
          <cell r="G279" t="str">
            <v>ADITIVOS Y ADHESIVOS</v>
          </cell>
        </row>
        <row r="280">
          <cell r="C280" t="str">
            <v>B0033249</v>
          </cell>
          <cell r="D280" t="str">
            <v>L</v>
          </cell>
          <cell r="E280" t="str">
            <v>Producto químico aceites sulfonados TIPO 5- NO incluyendo agua, (la elección del estabilizante y su cantidad dependerá del diseño).</v>
          </cell>
          <cell r="F280">
            <v>2635170.6044122642</v>
          </cell>
          <cell r="G280" t="str">
            <v>MADERA</v>
          </cell>
        </row>
        <row r="281">
          <cell r="C281" t="str">
            <v>B0033250</v>
          </cell>
          <cell r="D281" t="str">
            <v>m</v>
          </cell>
          <cell r="E281" t="str">
            <v>Guadua rolliza o tolete, Longitud: 6 m; diámetro externo promedio 14 cm</v>
          </cell>
          <cell r="F281">
            <v>5999.83</v>
          </cell>
          <cell r="G281" t="str">
            <v>ADITIVOS Y ADHESIVOS</v>
          </cell>
        </row>
        <row r="282">
          <cell r="C282" t="str">
            <v>B0033251</v>
          </cell>
          <cell r="D282" t="str">
            <v>L</v>
          </cell>
          <cell r="E282" t="str">
            <v>Producto químico del TIPO 5 – aceites sulfonados (El rendimiento proyectado es de 35 litros para 1km de longitud para una vía de 5m de ancho, es decir, 5000m2 y un espesor de 15cm de profundidad)</v>
          </cell>
          <cell r="F282">
            <v>8330000</v>
          </cell>
          <cell r="G282" t="str">
            <v>ACERO, ALAMBRES, SOLDADURA Y MALLAS METALICAS</v>
          </cell>
        </row>
        <row r="283">
          <cell r="C283" t="str">
            <v>B0033255</v>
          </cell>
          <cell r="D283" t="str">
            <v>kg</v>
          </cell>
          <cell r="E283" t="str">
            <v>Acero ASTM A-36 para estructura metálica, incluye tornillería bajo norma ASTM F3125.</v>
          </cell>
          <cell r="F283">
            <v>6034</v>
          </cell>
          <cell r="G283" t="str">
            <v>ACERO, ALAMBRES, SOLDADURA Y MALLAS METALICAS</v>
          </cell>
        </row>
        <row r="284">
          <cell r="C284" t="str">
            <v>B0033256</v>
          </cell>
          <cell r="D284" t="str">
            <v>Kg</v>
          </cell>
          <cell r="E284" t="str">
            <v>Acero ASTM A-572 grado 50 para estructura metálica, incluye tornillería bajo norma ASTM F3125.</v>
          </cell>
          <cell r="F284">
            <v>6483.3333333333303</v>
          </cell>
          <cell r="G284" t="str">
            <v>ACERO, ALAMBRES, SOLDADURA Y MALLAS METALICAS</v>
          </cell>
        </row>
        <row r="285">
          <cell r="C285" t="str">
            <v>B0033257</v>
          </cell>
          <cell r="D285" t="str">
            <v>kg</v>
          </cell>
          <cell r="E285" t="str">
            <v>Acero ASTM A572 Grado 65 galvanizado en caliente según ASTM A123, incluye tornillería galvanizada bajo norma ASTM F3125.</v>
          </cell>
          <cell r="F285">
            <v>6644.14522521858</v>
          </cell>
          <cell r="G285" t="str">
            <v>ADITIVOS Y ADHESIVOS</v>
          </cell>
        </row>
        <row r="286">
          <cell r="C286" t="str">
            <v>B0033258</v>
          </cell>
          <cell r="D286" t="str">
            <v>L</v>
          </cell>
          <cell r="E286" t="str">
            <v xml:space="preserve">Adeherente </v>
          </cell>
          <cell r="F286">
            <v>33500</v>
          </cell>
          <cell r="G286" t="str">
            <v>SENALIZACION Y SEGURIDAD VIAL</v>
          </cell>
        </row>
        <row r="287">
          <cell r="C287" t="str">
            <v>B0033259</v>
          </cell>
          <cell r="D287" t="str">
            <v>m</v>
          </cell>
          <cell r="E287" t="str">
            <v>Terminal de barrera abatida y esviada, (nivel de contención normal).</v>
          </cell>
          <cell r="F287">
            <v>241311.96833333399</v>
          </cell>
          <cell r="G287" t="str">
            <v>EQUIPO ESPECIALIZADO</v>
          </cell>
        </row>
        <row r="288">
          <cell r="C288" t="str">
            <v>B0033260</v>
          </cell>
          <cell r="D288" t="str">
            <v>U</v>
          </cell>
          <cell r="E288" t="str">
            <v>Almohadilla de hincado</v>
          </cell>
          <cell r="F288">
            <v>6822.92</v>
          </cell>
          <cell r="G288" t="str">
            <v>ADITIVOS Y ADHESIVOS</v>
          </cell>
        </row>
        <row r="289">
          <cell r="C289" t="str">
            <v>B0033262</v>
          </cell>
          <cell r="D289" t="str">
            <v>GL</v>
          </cell>
          <cell r="E289" t="str">
            <v>Antigrafiti</v>
          </cell>
          <cell r="F289">
            <v>119000</v>
          </cell>
          <cell r="G289" t="str">
            <v>ACERO, ALAMBRES, SOLDADURA Y MALLAS METALICAS</v>
          </cell>
        </row>
        <row r="290">
          <cell r="C290" t="str">
            <v>B0033263</v>
          </cell>
          <cell r="D290" t="str">
            <v>kg</v>
          </cell>
          <cell r="E290" t="str">
            <v>Barra metalica de soporte</v>
          </cell>
          <cell r="F290">
            <v>45000</v>
          </cell>
          <cell r="G290" t="str">
            <v>ANCLAJES</v>
          </cell>
        </row>
        <row r="291">
          <cell r="C291" t="str">
            <v>B0033264</v>
          </cell>
          <cell r="D291" t="str">
            <v>u</v>
          </cell>
          <cell r="E291" t="str">
            <v>Cabezal de tensionamiento para máximo 12 torones</v>
          </cell>
          <cell r="F291">
            <v>112455</v>
          </cell>
          <cell r="G291" t="str">
            <v>ACERO, ALAMBRES, SOLDADURA Y MALLAS METALICAS</v>
          </cell>
        </row>
        <row r="292">
          <cell r="C292" t="str">
            <v>B0033265</v>
          </cell>
          <cell r="D292" t="str">
            <v>kg</v>
          </cell>
          <cell r="E292" t="str">
            <v>Camisa metálica para pilote D=0,5 m, acero según AASHTO M 270 grado 36</v>
          </cell>
          <cell r="F292">
            <v>16503.879538754401</v>
          </cell>
          <cell r="G292" t="str">
            <v>CEMENTANTES Y BITUMINOSOS</v>
          </cell>
        </row>
        <row r="293">
          <cell r="C293" t="str">
            <v>B0033266</v>
          </cell>
          <cell r="D293" t="str">
            <v>kg</v>
          </cell>
          <cell r="E293" t="str">
            <v>Cementos asfálticos modificados con polímeros CMA-1</v>
          </cell>
          <cell r="F293">
            <v>14184</v>
          </cell>
          <cell r="G293" t="str">
            <v>MADERA</v>
          </cell>
        </row>
        <row r="294">
          <cell r="C294" t="str">
            <v>B0033267</v>
          </cell>
          <cell r="D294" t="str">
            <v>u</v>
          </cell>
          <cell r="E294" t="str">
            <v>Codal de madera, de 70 a 90 mm de diámetro, 2 - 2.5 m longitud</v>
          </cell>
          <cell r="F294">
            <v>21247.5</v>
          </cell>
          <cell r="G294" t="str">
            <v>MORTEROS, CONCRETO ESTRUCTURAL Y PAVIMENTO HIDRAULICO</v>
          </cell>
        </row>
        <row r="295">
          <cell r="C295" t="str">
            <v>B0033268</v>
          </cell>
          <cell r="D295" t="str">
            <v>m3</v>
          </cell>
          <cell r="E295" t="str">
            <v>Concreto resistencia 17 Mpa</v>
          </cell>
          <cell r="F295">
            <v>553866</v>
          </cell>
          <cell r="G295" t="str">
            <v>INDEPENDIENTE</v>
          </cell>
        </row>
        <row r="296">
          <cell r="C296" t="str">
            <v>B0033269</v>
          </cell>
          <cell r="D296" t="str">
            <v>kg</v>
          </cell>
          <cell r="E296" t="str">
            <v>Diseño de estructura metálica</v>
          </cell>
          <cell r="F296">
            <v>3200</v>
          </cell>
          <cell r="G296" t="str">
            <v>CEMENTANTES Y BITUMINOSOS</v>
          </cell>
        </row>
        <row r="297">
          <cell r="C297" t="str">
            <v>B0033270</v>
          </cell>
          <cell r="D297" t="str">
            <v>L</v>
          </cell>
          <cell r="E297" t="str">
            <v xml:space="preserve">Emulsión asfáltica catiónica para juntas </v>
          </cell>
          <cell r="F297">
            <v>2867.7072995696899</v>
          </cell>
          <cell r="G297" t="str">
            <v>CEMENTANTES Y BITUMINOSOS</v>
          </cell>
        </row>
        <row r="298">
          <cell r="C298" t="str">
            <v>B0033271</v>
          </cell>
          <cell r="D298" t="str">
            <v>L</v>
          </cell>
          <cell r="E298" t="str">
            <v xml:space="preserve">Emulsión asfáltica para juntas y caras verticales catiónica </v>
          </cell>
          <cell r="F298">
            <v>2867.7072995696899</v>
          </cell>
          <cell r="G298" t="str">
            <v>MADERA</v>
          </cell>
        </row>
        <row r="299">
          <cell r="C299" t="str">
            <v>B0033272</v>
          </cell>
          <cell r="D299" t="str">
            <v>u</v>
          </cell>
          <cell r="E299" t="str">
            <v>Estacas longitud de 50 cm</v>
          </cell>
          <cell r="F299">
            <v>2750</v>
          </cell>
          <cell r="G299" t="str">
            <v>ACERO, ALAMBRES, SOLDADURA Y MALLAS METALICAS</v>
          </cell>
        </row>
        <row r="300">
          <cell r="C300" t="str">
            <v>B0033273</v>
          </cell>
          <cell r="D300" t="str">
            <v>u</v>
          </cell>
          <cell r="E300" t="str">
            <v>Gancho metalico en U</v>
          </cell>
          <cell r="F300">
            <v>1466.6666666666699</v>
          </cell>
          <cell r="G300" t="str">
            <v>GEOSINTETICOS (GEOMEMBRANAS, GEOTEXTILES, GEOCELDAS, GEOMALLA, GEOMANTAS, GEOREDES)</v>
          </cell>
        </row>
        <row r="301">
          <cell r="C301" t="str">
            <v>B0033274</v>
          </cell>
          <cell r="D301" t="str">
            <v>m2</v>
          </cell>
          <cell r="E301" t="str">
            <v xml:space="preserve">Geotextil no tejido con resistencia a la tensión Grab minima de 700 N </v>
          </cell>
          <cell r="F301">
            <v>9292</v>
          </cell>
          <cell r="G301" t="str">
            <v>ADITIVOS Y ADHESIVOS</v>
          </cell>
        </row>
        <row r="302">
          <cell r="C302" t="str">
            <v>B0033275</v>
          </cell>
          <cell r="D302" t="str">
            <v>L</v>
          </cell>
          <cell r="E302" t="str">
            <v>Grasa inhibidora de corrosión</v>
          </cell>
          <cell r="F302">
            <v>54385.38</v>
          </cell>
          <cell r="G302" t="str">
            <v>ACERO, ALAMBRES, SOLDADURA Y MALLAS METALICAS</v>
          </cell>
        </row>
        <row r="303">
          <cell r="C303" t="str">
            <v>B0033276</v>
          </cell>
          <cell r="D303" t="str">
            <v>kg</v>
          </cell>
          <cell r="E303" t="str">
            <v>Acero A-36 para estructura metálica (2 láminas de 80cmX80cmX3/4")</v>
          </cell>
          <cell r="F303">
            <v>10804.078100000001</v>
          </cell>
          <cell r="G303" t="str">
            <v>MADERA</v>
          </cell>
        </row>
        <row r="304">
          <cell r="C304" t="str">
            <v>B0033277</v>
          </cell>
          <cell r="D304" t="str">
            <v>u</v>
          </cell>
          <cell r="E304" t="str">
            <v>Guia para hincado (tablones o piezas de madera de mayor sección)</v>
          </cell>
          <cell r="F304">
            <v>32362.5</v>
          </cell>
          <cell r="G304" t="str">
            <v>EQUIPO ESPECIALIZADO</v>
          </cell>
        </row>
        <row r="305">
          <cell r="C305" t="str">
            <v>B0033278</v>
          </cell>
          <cell r="D305" t="str">
            <v>u</v>
          </cell>
          <cell r="E305" t="str">
            <v>Guaya hincada</v>
          </cell>
          <cell r="F305">
            <v>131185.60000000001</v>
          </cell>
          <cell r="G305" t="str">
            <v>ARBOLES, VEGETACION, Y FERTILIZANTES.</v>
          </cell>
        </row>
        <row r="306">
          <cell r="C306" t="str">
            <v>B0033279</v>
          </cell>
          <cell r="D306" t="str">
            <v>kg</v>
          </cell>
          <cell r="E306" t="str">
            <v>Hidromulch</v>
          </cell>
          <cell r="F306">
            <v>22166.666666666701</v>
          </cell>
          <cell r="G306" t="str">
            <v>GEOSINTETICOS (GEOMEMBRANAS, GEOTEXTILES, GEOCELDAS, GEOMALLA, GEOMANTAS, GEOREDES)</v>
          </cell>
        </row>
        <row r="307">
          <cell r="C307" t="str">
            <v>B0033280</v>
          </cell>
          <cell r="D307" t="str">
            <v>u</v>
          </cell>
          <cell r="E307" t="str">
            <v>Hilo 100 % Poliéster - Resistencia a la tensión Grab 1260N (Rollo XXXX m)</v>
          </cell>
          <cell r="F307">
            <v>6000</v>
          </cell>
          <cell r="G307" t="str">
            <v>ACERO, ALAMBRES, SOLDADURA Y MALLAS METALICAS</v>
          </cell>
        </row>
        <row r="308">
          <cell r="C308" t="str">
            <v>B0033281</v>
          </cell>
          <cell r="D308" t="str">
            <v>kg</v>
          </cell>
          <cell r="E308" t="str">
            <v>Malla electrosoldada ASTM A1064</v>
          </cell>
          <cell r="F308">
            <v>4225.2559723539998</v>
          </cell>
          <cell r="G308" t="str">
            <v>AGREGADOS</v>
          </cell>
        </row>
        <row r="309">
          <cell r="C309" t="str">
            <v>B0033282</v>
          </cell>
          <cell r="D309" t="str">
            <v>m3</v>
          </cell>
          <cell r="E309" t="str">
            <v>Material de relleno para fachada (granular).</v>
          </cell>
          <cell r="F309">
            <v>30940</v>
          </cell>
          <cell r="G309" t="str">
            <v>ADITIVOS Y ADHESIVOS</v>
          </cell>
        </row>
        <row r="310">
          <cell r="C310" t="str">
            <v>B0033283</v>
          </cell>
          <cell r="D310" t="str">
            <v>L</v>
          </cell>
          <cell r="E310" t="str">
            <v>Naftenato de cobre (contenido de cobre mínimo 2 %)</v>
          </cell>
          <cell r="F310">
            <v>25273.814999999999</v>
          </cell>
          <cell r="G310" t="str">
            <v>PREFABRICADOS</v>
          </cell>
        </row>
        <row r="311">
          <cell r="C311" t="str">
            <v>B0033284</v>
          </cell>
          <cell r="D311" t="str">
            <v>m2</v>
          </cell>
          <cell r="E311" t="str">
            <v>Panel de concreto prefabricado, espesor 0.2m; (incluye acero de refuerzo, espigos y tubos para entrelazamiento)</v>
          </cell>
          <cell r="F311">
            <v>297952.95549999998</v>
          </cell>
          <cell r="G311" t="str">
            <v>PREFABRICADOS</v>
          </cell>
        </row>
        <row r="312">
          <cell r="C312" t="str">
            <v>B0033286</v>
          </cell>
          <cell r="D312" t="str">
            <v>m</v>
          </cell>
          <cell r="E312" t="str">
            <v>Pilote prefabricado en concreto de 28MPa de diámetro 0.50m, incluye acero de refuerzo</v>
          </cell>
          <cell r="F312">
            <v>225839</v>
          </cell>
          <cell r="G312" t="str">
            <v>ACERO, ALAMBRES, SOLDADURA Y MALLAS METALICAS</v>
          </cell>
        </row>
        <row r="313">
          <cell r="C313" t="str">
            <v>B0033287</v>
          </cell>
          <cell r="D313" t="str">
            <v>kg</v>
          </cell>
          <cell r="E313" t="str">
            <v>Platina en acero ASTM A653 galvanizado</v>
          </cell>
          <cell r="F313">
            <v>7013.1634801999999</v>
          </cell>
          <cell r="G313" t="str">
            <v>SENALIZACION Y SEGURIDAD VIAL</v>
          </cell>
        </row>
        <row r="314">
          <cell r="C314" t="str">
            <v>B0033288</v>
          </cell>
          <cell r="D314" t="str">
            <v>u</v>
          </cell>
          <cell r="E314" t="str">
            <v>Poste monolítico y brazos elaborados en tubo galvanizado redondo, donde la sección transversal del soporte debe ser circular diámetro interno de la sección circular del soporte deberá ser de dos pulgadas (2”) y dos milímetros (2 mm) de espesor; altura var</v>
          </cell>
          <cell r="F314">
            <v>214200</v>
          </cell>
          <cell r="G314" t="str">
            <v>EQUIPO ESPECIALIZADO</v>
          </cell>
        </row>
        <row r="315">
          <cell r="C315" t="str">
            <v>B0033289</v>
          </cell>
          <cell r="D315" t="str">
            <v>u</v>
          </cell>
          <cell r="E315" t="str">
            <v>Prueba de carga de compresión axial estática en pilotes fundidos en sitio según Norma ASTM D1143.</v>
          </cell>
          <cell r="F315">
            <v>8687000</v>
          </cell>
          <cell r="G315" t="str">
            <v>EQUIPO ESPECIALIZADO</v>
          </cell>
        </row>
        <row r="316">
          <cell r="C316" t="str">
            <v>B0033290</v>
          </cell>
          <cell r="D316" t="str">
            <v>u</v>
          </cell>
          <cell r="E316" t="str">
            <v>Prueba de carga de compresión axial estática en pilotes prefabricados según Norma  ASTM D1143.</v>
          </cell>
          <cell r="F316">
            <v>8925000</v>
          </cell>
          <cell r="G316" t="str">
            <v>EQUIPO ESPECIALIZADO</v>
          </cell>
        </row>
        <row r="317">
          <cell r="C317" t="str">
            <v>B0033291</v>
          </cell>
          <cell r="D317" t="str">
            <v>u</v>
          </cell>
          <cell r="E317" t="str">
            <v>Prueba de carga de tensión axial estática en pilotes fundidos en sitio según Norma ASTM D3689.</v>
          </cell>
          <cell r="F317">
            <v>8687000</v>
          </cell>
          <cell r="G317" t="str">
            <v>EQUIPO ESPECIALIZADO</v>
          </cell>
        </row>
        <row r="318">
          <cell r="C318" t="str">
            <v>B0033292</v>
          </cell>
          <cell r="D318" t="str">
            <v>u</v>
          </cell>
          <cell r="E318" t="str">
            <v>Prueba de carga dinámica de alta deformación (PDA) para pilotes prefabricados de concreto</v>
          </cell>
          <cell r="F318">
            <v>8925000</v>
          </cell>
          <cell r="G318" t="str">
            <v>EQUIPO ESPECIALIZADO</v>
          </cell>
        </row>
        <row r="319">
          <cell r="C319" t="str">
            <v>B0033293</v>
          </cell>
          <cell r="D319" t="str">
            <v>u</v>
          </cell>
          <cell r="E319" t="str">
            <v>Prueba de carga dinámica de alta deformación en pilotes fundidos en sitio según Norma ASTM D4945.</v>
          </cell>
          <cell r="F319">
            <v>8687000</v>
          </cell>
          <cell r="G319" t="str">
            <v>EQUIPO ESPECIALIZADO</v>
          </cell>
        </row>
        <row r="320">
          <cell r="C320" t="str">
            <v>B0033294</v>
          </cell>
          <cell r="D320" t="str">
            <v>u</v>
          </cell>
          <cell r="E320" t="str">
            <v>Prueba estática de tracción en anclajes</v>
          </cell>
          <cell r="F320">
            <v>8925000</v>
          </cell>
          <cell r="G320" t="str">
            <v>ACERO, ALAMBRES, SOLDADURA Y MALLAS METALICAS</v>
          </cell>
        </row>
        <row r="321">
          <cell r="C321" t="str">
            <v>B0033295</v>
          </cell>
          <cell r="D321" t="str">
            <v>kg</v>
          </cell>
          <cell r="E321" t="str">
            <v>Puntillas 2"</v>
          </cell>
          <cell r="F321">
            <v>7850</v>
          </cell>
          <cell r="G321" t="str">
            <v>ACERO, ALAMBRES, SOLDADURA Y MALLAS METALICAS</v>
          </cell>
        </row>
        <row r="322">
          <cell r="C322" t="str">
            <v>B0033296</v>
          </cell>
          <cell r="D322" t="str">
            <v>kg</v>
          </cell>
          <cell r="E322" t="str">
            <v>Puntillas con cabeza de 3"</v>
          </cell>
          <cell r="F322">
            <v>5150</v>
          </cell>
          <cell r="G322" t="str">
            <v>ADITIVOS Y ADHESIVOS</v>
          </cell>
        </row>
        <row r="323">
          <cell r="C323" t="str">
            <v>B0033297</v>
          </cell>
          <cell r="D323" t="str">
            <v>L</v>
          </cell>
          <cell r="E323" t="str">
            <v>Resina epóxica, acrílica o de poliuretano</v>
          </cell>
          <cell r="F323">
            <v>44657.940034426203</v>
          </cell>
          <cell r="G323" t="str">
            <v>SENALIZACION Y SEGURIDAD VIAL</v>
          </cell>
        </row>
        <row r="324">
          <cell r="C324" t="str">
            <v>B0033298</v>
          </cell>
          <cell r="D324" t="str">
            <v>ml</v>
          </cell>
          <cell r="E324" t="str">
            <v>Riel de carril para soporte del sistema de barrera de rodillos</v>
          </cell>
          <cell r="F324">
            <v>272800</v>
          </cell>
          <cell r="G324" t="str">
            <v>SENALIZACION Y SEGURIDAD VIAL</v>
          </cell>
        </row>
        <row r="325">
          <cell r="C325" t="str">
            <v>B0033299</v>
          </cell>
          <cell r="D325" t="str">
            <v>u</v>
          </cell>
          <cell r="E325" t="str">
            <v>Rodillo giratorio absorvente de impacto con bandas reflectivas.</v>
          </cell>
          <cell r="F325">
            <v>450000</v>
          </cell>
          <cell r="G325" t="str">
            <v>SENALIZACION Y SEGURIDAD VIAL</v>
          </cell>
        </row>
        <row r="326">
          <cell r="C326" t="str">
            <v>B0033300</v>
          </cell>
          <cell r="D326" t="str">
            <v>m2</v>
          </cell>
          <cell r="E326" t="str">
            <v>Señal informativa elevada (SI-05 y SI-06) tablero en lámina galvanizada calibre 22, retroreflectivo tipo XI.</v>
          </cell>
          <cell r="F326">
            <v>750000</v>
          </cell>
          <cell r="G326" t="str">
            <v>SENALIZACION Y SEGURIDAD VIAL</v>
          </cell>
        </row>
        <row r="327">
          <cell r="C327" t="str">
            <v>B0033301</v>
          </cell>
          <cell r="D327" t="str">
            <v>u</v>
          </cell>
          <cell r="E327" t="str">
            <v xml:space="preserve"> Señal Preventiva SP-46 B UBICACIÓN DE CRUCE PEATONAL o SP-59B UBICACIÓN DE CRUCE DE CICLISTAS, tablero en Lámina de acero galvanizada, calibre 16, revestida por ambas caras con  una capa de zinc. Retrorreflectiva tipo XI</v>
          </cell>
          <cell r="F327">
            <v>450000</v>
          </cell>
          <cell r="G327" t="str">
            <v>SENALIZACION Y SEGURIDAD VIAL</v>
          </cell>
        </row>
        <row r="328">
          <cell r="C328" t="str">
            <v>B0033302</v>
          </cell>
          <cell r="D328" t="str">
            <v>u</v>
          </cell>
          <cell r="E328" t="str">
            <v>Señal Preventiva SP- 46 C ZONA CON PRIORIDAD PEATONAL, tablero en Lámina de acero galvanizada, calibre 16, revestida por ambas caras con  una capa de zinc. Retrorreflectiva tipo XI</v>
          </cell>
          <cell r="F328">
            <v>595000</v>
          </cell>
          <cell r="G328" t="str">
            <v>SENALIZACION Y SEGURIDAD VIAL</v>
          </cell>
        </row>
        <row r="329">
          <cell r="C329" t="str">
            <v>B0033303</v>
          </cell>
          <cell r="D329" t="str">
            <v>u</v>
          </cell>
          <cell r="E329" t="str">
            <v>Señal Preventiva SP-47  ZONA ESCOLAR, tablero en Lámina de acero galvanizada, calibre 16, revestida por ambas caras con  una capa de zinc. Retrorreflectiva tipo XI</v>
          </cell>
          <cell r="F329">
            <v>536000</v>
          </cell>
          <cell r="G329" t="str">
            <v>SENALIZACION Y SEGURIDAD VIAL</v>
          </cell>
        </row>
        <row r="330">
          <cell r="C330" t="str">
            <v>B0033304</v>
          </cell>
          <cell r="D330" t="str">
            <v>u</v>
          </cell>
          <cell r="E330" t="str">
            <v>Señal Preventiva SP-47A  PROXIMIDAD A CRUCE ESCOLAR  tablero en Lámina de acero galvanizada, calibre 16, revestida por ambas caras con  una capa de zinc. Retrorreflectiva tipo XI</v>
          </cell>
          <cell r="F330">
            <v>536000</v>
          </cell>
          <cell r="G330" t="str">
            <v>SENALIZACION Y SEGURIDAD VIAL</v>
          </cell>
        </row>
        <row r="331">
          <cell r="C331" t="str">
            <v>B0033305</v>
          </cell>
          <cell r="D331" t="str">
            <v>u</v>
          </cell>
          <cell r="E331" t="str">
            <v>Señal Preventiva  SP-47B  UBICACIÓN DE CRUCE ESCOLAR, tablero en Lámina de acero galvanizada, calibre 16, revestida por ambas caras con  una capa de zinc. Retrorreflectiva tipo XI</v>
          </cell>
          <cell r="F331">
            <v>610000</v>
          </cell>
          <cell r="G331" t="str">
            <v>SENALIZACION Y SEGURIDAD VIAL</v>
          </cell>
        </row>
        <row r="332">
          <cell r="C332" t="str">
            <v>B0033306</v>
          </cell>
          <cell r="D332" t="str">
            <v>u</v>
          </cell>
          <cell r="E332" t="str">
            <v>Señal Preventiva SP-59 CICLISTAS EN LA VÍA, tablero en Lámina de acero galvanizada, calibre 16, revestida por ambas caras con  una capa de zinc. Retrorreflectiva tipo XI</v>
          </cell>
          <cell r="F332">
            <v>376000</v>
          </cell>
          <cell r="G332" t="str">
            <v>SENALIZACION Y SEGURIDAD VIAL</v>
          </cell>
        </row>
        <row r="333">
          <cell r="C333" t="str">
            <v>B0033307</v>
          </cell>
          <cell r="D333" t="str">
            <v>u</v>
          </cell>
          <cell r="E333" t="str">
            <v>Señal SP-54 (Cruz de san andres - paso ferreo), tablero en lámina de acero galvanizado de 1,70m x 0,25 m; calibre 16 revestida por ambas caras con  una capa de zinc. retrorreflectiva tipo XI</v>
          </cell>
          <cell r="F333">
            <v>780000</v>
          </cell>
          <cell r="G333" t="str">
            <v>SENALIZACION Y SEGURIDAD VIAL</v>
          </cell>
        </row>
        <row r="334">
          <cell r="C334" t="str">
            <v>B0033308</v>
          </cell>
          <cell r="D334" t="str">
            <v>u</v>
          </cell>
          <cell r="E334" t="str">
            <v>Señal SP-75 (Delineador de curva horizontal), tablero en lámina de acero galvanizado de 75 x 60 cm; calibre 16, revestida por ambas caras con  una capa de zinc. retrorreflectiva tipo XI</v>
          </cell>
          <cell r="F334">
            <v>336000</v>
          </cell>
          <cell r="G334" t="str">
            <v>SENALIZACION Y SEGURIDAD VIAL</v>
          </cell>
        </row>
        <row r="335">
          <cell r="C335" t="str">
            <v>B0033309</v>
          </cell>
          <cell r="D335" t="str">
            <v>u</v>
          </cell>
          <cell r="E335" t="str">
            <v>Señal SR, SP y/o SI, tablero en lámina de acero galvanizado de 75 x 75 cm calibre 16, revestida por ambas caras con  una capa de zinc. retrorreflectiva tipo XI</v>
          </cell>
          <cell r="F335">
            <v>525000</v>
          </cell>
          <cell r="G335" t="str">
            <v>SENALIZACION Y SEGURIDAD VIAL</v>
          </cell>
        </row>
        <row r="336">
          <cell r="C336" t="str">
            <v>B0033310</v>
          </cell>
          <cell r="D336" t="str">
            <v>u</v>
          </cell>
          <cell r="E336" t="str">
            <v>Señal SR, SP y/o SI, tablero en lámina de acero galvanizado de 90 x 90 cm calibre 16, revestida por ambas caras con  una capa de zinc. retrorreflectiva tipo XI</v>
          </cell>
          <cell r="F336">
            <v>654500</v>
          </cell>
          <cell r="G336" t="str">
            <v>SENALIZACION Y SEGURIDAD VIAL</v>
          </cell>
        </row>
        <row r="337">
          <cell r="C337" t="str">
            <v>B0033311</v>
          </cell>
          <cell r="D337" t="str">
            <v>u</v>
          </cell>
          <cell r="E337" t="str">
            <v>Señal SR, SP y/o SI, tablero en Lámina en poliéster reforzado con fibra de vidrio espesor: 3,4 mm ± 0,4 mm de 75x75 cm, retrorreflectiva tipo XI.</v>
          </cell>
          <cell r="F337">
            <v>525000</v>
          </cell>
          <cell r="G337" t="str">
            <v>SENALIZACION Y SEGURIDAD VIAL</v>
          </cell>
        </row>
        <row r="338">
          <cell r="C338" t="str">
            <v>B0033312</v>
          </cell>
          <cell r="D338" t="str">
            <v>u</v>
          </cell>
          <cell r="E338" t="str">
            <v>Señal SR, SP y/o SI, tablero 90 x 90 cm en Lámina en poliéster reforzado con fibra de vidrio espesor: 3,4 mm ± 0,4 mm. retrorreflectiva tipo XI</v>
          </cell>
          <cell r="F338">
            <v>654500</v>
          </cell>
          <cell r="G338" t="str">
            <v>SENALIZACION Y SEGURIDAD VIAL</v>
          </cell>
        </row>
        <row r="339">
          <cell r="C339" t="str">
            <v>B0033313</v>
          </cell>
          <cell r="D339" t="str">
            <v>u</v>
          </cell>
          <cell r="E339" t="str">
            <v>Señal  Reglamentaria SR-01  PARE, tablero en Lámina de acero galvanizada, calibre 16, revestida por ambas caras con  una capa de zinc. Retrorreflectiva tipo XI</v>
          </cell>
          <cell r="F339">
            <v>332000</v>
          </cell>
          <cell r="G339" t="str">
            <v>SENALIZACION Y SEGURIDAD VIAL</v>
          </cell>
        </row>
        <row r="340">
          <cell r="C340" t="str">
            <v>B0033314</v>
          </cell>
          <cell r="D340" t="str">
            <v>u</v>
          </cell>
          <cell r="E340" t="str">
            <v>Señal  Reglamentaria SR-02  CEDA EL PASO, tablero en Lámina de acero galvanizada, calibre 16, revestida por ambas caras con  una capa de zinc. Retrorreflectiva tipo XI</v>
          </cell>
          <cell r="F340">
            <v>360000</v>
          </cell>
          <cell r="G340" t="str">
            <v>SENALIZACION Y SEGURIDAD VIAL</v>
          </cell>
        </row>
        <row r="341">
          <cell r="C341" t="str">
            <v>B0033315</v>
          </cell>
          <cell r="D341" t="str">
            <v>u</v>
          </cell>
          <cell r="E341" t="str">
            <v>Señal  Reglamentaria SR-38 SENTIDO ÚNICO DE CIRCULACIÓN y SR-39 CIRCULACIÓN EN AMBOS SENTIDOS, tablero en Lámina de acero galvanizada, calibre 16, revestida por ambas caras con  una capa de zinc. Retrorreflectiva tipo XI</v>
          </cell>
          <cell r="F341">
            <v>295000</v>
          </cell>
          <cell r="G341" t="str">
            <v>SENALIZACION Y SEGURIDAD VIAL</v>
          </cell>
        </row>
        <row r="342">
          <cell r="C342" t="str">
            <v>B0033316</v>
          </cell>
          <cell r="D342" t="str">
            <v>u</v>
          </cell>
          <cell r="E342" t="str">
            <v xml:space="preserve">Señal  Reglamentaria SR-49 PRIORIDAD AL SENTIDO CONTRARIO o SR -50 PROHIBIDO GIRAR A LA DERECHA CON LUZ ROJA o SR 56  PRIORIDAD PEATONAL o SR -48 FIN PROHIBICION, tablero en Lámina de acero galvanizada, calibre 16, revestida por ambas caras con  una capa </v>
          </cell>
          <cell r="F342">
            <v>460000</v>
          </cell>
          <cell r="G342" t="str">
            <v>SENALIZACION Y SEGURIDAD VIAL</v>
          </cell>
        </row>
        <row r="343">
          <cell r="C343" t="str">
            <v>B0033317</v>
          </cell>
          <cell r="D343" t="str">
            <v>u</v>
          </cell>
          <cell r="E343" t="str">
            <v>Señal  Reglamentaria SR -30 B VELOCIDAD MÁXIMA  PERMITIDA SALIDA, tablero en Lámina de acero galvanizada, calibre 16, revestida por ambas caras con  una capa de zinc. Retrorreflectiva tipo XI</v>
          </cell>
          <cell r="F343">
            <v>410000</v>
          </cell>
          <cell r="G343" t="str">
            <v>SENALIZACION Y SEGURIDAD VIAL</v>
          </cell>
        </row>
        <row r="344">
          <cell r="C344" t="str">
            <v>B0033318</v>
          </cell>
          <cell r="D344" t="str">
            <v>u</v>
          </cell>
          <cell r="E344" t="str">
            <v>Señal  SI-01  RUTA NACIONAL, o SI-01A  RUTA DEPARTAMENTAL, SI-02 RUTA PANAMERICANA, o SI-03 RUTA MARGINAL DE LA SELVA, tablero en Lámina de acero galvanizada, calibre 16, revestida por ambas caras con  una capa de zinc. Retrorreflectiva tipo XI</v>
          </cell>
          <cell r="F344">
            <v>352000</v>
          </cell>
          <cell r="G344" t="str">
            <v>SENALIZACION Y SEGURIDAD VIAL</v>
          </cell>
        </row>
        <row r="345">
          <cell r="C345" t="str">
            <v>B0033319</v>
          </cell>
          <cell r="D345" t="str">
            <v>u</v>
          </cell>
          <cell r="E345" t="str">
            <v>Señal SI-27 SEGURIDAD VIAL, tablero en Lámina de acero galvanizada, calibre 16, revestida por ambas caras con  una capa de zinc. Retrorreflectiva tipo XI</v>
          </cell>
          <cell r="F345">
            <v>300000</v>
          </cell>
          <cell r="G345" t="str">
            <v>SENALIZACION Y SEGURIDAD VIAL</v>
          </cell>
        </row>
        <row r="346">
          <cell r="C346" t="str">
            <v xml:space="preserve">B0033319
</v>
          </cell>
          <cell r="D346" t="str">
            <v>u</v>
          </cell>
          <cell r="E346" t="str">
            <v>Señal SI-27 SEGURIDAD VIAL, tablero en Lámina de acero galvanizada, calibre 16, revestida por ambas caras con  una capa de zinc. Retrorreflectiva tipo XI</v>
          </cell>
          <cell r="F346">
            <v>300000</v>
          </cell>
          <cell r="G346" t="str">
            <v>SENALIZACION Y SEGURIDAD VIAL</v>
          </cell>
        </row>
        <row r="347">
          <cell r="C347" t="str">
            <v>B0033320</v>
          </cell>
          <cell r="D347" t="str">
            <v>u</v>
          </cell>
          <cell r="E347" t="str">
            <v>Señal informativa elevada (SI-05 y SI-06) tablero en lámina de acero galvanizada calibre 22, revestida por ambas caras con una capa de zinc, retroreflectivo tipo XI.</v>
          </cell>
          <cell r="F347">
            <v>750000</v>
          </cell>
          <cell r="G347" t="str">
            <v>CAUCHOS Y ELASTOMEROS</v>
          </cell>
        </row>
        <row r="348">
          <cell r="C348" t="str">
            <v>B0033321</v>
          </cell>
          <cell r="D348" t="str">
            <v>u</v>
          </cell>
          <cell r="E348" t="str">
            <v>Señal informativa SI -05 y SI -06, tablero en lámina de acero galvanizado; calibre 20, revestida por ambas caras con  una capa de zinc. retrorreflectiva tipo XI</v>
          </cell>
          <cell r="F348">
            <v>833000</v>
          </cell>
          <cell r="G348" t="str">
            <v>GEOSINTETICOS (GEOMEMBRANAS, GEOTEXTILES, GEOCELDAS, GEOMALLA, GEOMANTAS, GEOREDES)</v>
          </cell>
        </row>
        <row r="349">
          <cell r="C349" t="str">
            <v>B0033322</v>
          </cell>
          <cell r="D349" t="str">
            <v>u</v>
          </cell>
          <cell r="E349" t="str">
            <v>Señal informativa turística o patrimonial, tablero en lámina de acero galvanizado; calibre 20, revestida por ambas caras con  una capa de zinc. retrorreflectiva tipo XI</v>
          </cell>
          <cell r="F349">
            <v>833000</v>
          </cell>
          <cell r="G349" t="str">
            <v>ANCLAJES</v>
          </cell>
        </row>
        <row r="350">
          <cell r="C350" t="str">
            <v>B0033323</v>
          </cell>
          <cell r="D350" t="str">
            <v>u</v>
          </cell>
          <cell r="E350" t="str">
            <v>Señal informativa elevada (SI-05 y SI-06) tablero en lámina galvanizada calibre 22, retrorreflectivo tipo XI.</v>
          </cell>
          <cell r="F350">
            <v>833000</v>
          </cell>
          <cell r="G350" t="str">
            <v>ANCLAJES</v>
          </cell>
        </row>
        <row r="351">
          <cell r="C351" t="str">
            <v>B0033324</v>
          </cell>
          <cell r="D351" t="str">
            <v>m2</v>
          </cell>
          <cell r="E351" t="str">
            <v xml:space="preserve">Malla de alambre tejido </v>
          </cell>
          <cell r="F351">
            <v>16966.669999999998</v>
          </cell>
          <cell r="G351" t="str">
            <v>ANCLAJES</v>
          </cell>
        </row>
        <row r="352">
          <cell r="C352" t="str">
            <v>B0033325</v>
          </cell>
          <cell r="D352" t="str">
            <v>u</v>
          </cell>
          <cell r="E352" t="str">
            <v>Tapa supeior para protección de postes.(sistema barrera de rodillos)</v>
          </cell>
          <cell r="F352">
            <v>5000</v>
          </cell>
          <cell r="G352" t="str">
            <v>ANCLAJES</v>
          </cell>
        </row>
        <row r="353">
          <cell r="C353" t="str">
            <v>B0033326</v>
          </cell>
          <cell r="D353" t="str">
            <v>u</v>
          </cell>
          <cell r="E353" t="str">
            <v xml:space="preserve">Tornillo de arandela de fijación </v>
          </cell>
          <cell r="F353">
            <v>900</v>
          </cell>
          <cell r="G353" t="str">
            <v>ANCLAJES</v>
          </cell>
        </row>
        <row r="354">
          <cell r="C354" t="str">
            <v>B0033327</v>
          </cell>
          <cell r="D354" t="str">
            <v>u</v>
          </cell>
          <cell r="E354" t="str">
            <v>Tornillos de unión de D= 12 mm galvanizados bajo norma ASTM F3125, incluye tuercas y arandelas</v>
          </cell>
          <cell r="F354">
            <v>4700</v>
          </cell>
          <cell r="G354" t="str">
            <v>SENALIZACION Y SEGURIDAD VIAL</v>
          </cell>
        </row>
        <row r="355">
          <cell r="C355" t="str">
            <v>B0033328</v>
          </cell>
          <cell r="D355" t="str">
            <v>u</v>
          </cell>
          <cell r="E355" t="str">
            <v>Tornillos de ocho  milímetros (8 mm) (5/16 de pulgada) por una (1)  pulgada, rosca ordinaria, arandelas y tuercas. Cuatro (4) remaches.</v>
          </cell>
          <cell r="F355">
            <v>1100</v>
          </cell>
          <cell r="G355" t="str">
            <v>SENALIZACION Y SEGURIDAD VIAL</v>
          </cell>
        </row>
        <row r="356">
          <cell r="C356" t="str">
            <v>B0033329</v>
          </cell>
          <cell r="D356" t="str">
            <v>u</v>
          </cell>
          <cell r="E356" t="str">
            <v>Triángulos de anclaje</v>
          </cell>
          <cell r="F356">
            <v>17333.333333333299</v>
          </cell>
          <cell r="G356" t="str">
            <v>SENALIZACION Y SEGURIDAD VIAL</v>
          </cell>
        </row>
        <row r="357">
          <cell r="C357" t="str">
            <v>B0033330</v>
          </cell>
          <cell r="D357" t="str">
            <v>u</v>
          </cell>
          <cell r="E357" t="str">
            <v>Trompetas o cuñas para el tensionamiento</v>
          </cell>
          <cell r="F357">
            <v>3986.5</v>
          </cell>
          <cell r="G357" t="str">
            <v>SENALIZACION Y SEGURIDAD VIAL</v>
          </cell>
        </row>
        <row r="358">
          <cell r="C358" t="str">
            <v>B0033331</v>
          </cell>
          <cell r="D358" t="str">
            <v>u</v>
          </cell>
          <cell r="E358" t="str">
            <v>Poste de Fijación galvanizado para NC medio (EN1317) defensa metálica</v>
          </cell>
          <cell r="F358">
            <v>275000</v>
          </cell>
          <cell r="G358" t="str">
            <v>SENALIZACION Y SEGURIDAD VIAL</v>
          </cell>
        </row>
        <row r="359">
          <cell r="C359" t="str">
            <v>B0033332</v>
          </cell>
          <cell r="D359" t="str">
            <v>juego</v>
          </cell>
          <cell r="E359" t="str">
            <v>Elemetos de fijacion(Tornillo, tornillo de cabeza redonda, tuercas, arandela circular, arandela rectangular y demás elemtos incluidos para instalación) defensa metálica</v>
          </cell>
          <cell r="F359">
            <v>8000</v>
          </cell>
          <cell r="G359" t="str">
            <v>SENALIZACION Y SEGURIDAD VIAL</v>
          </cell>
        </row>
        <row r="360">
          <cell r="C360" t="str">
            <v>B0033333</v>
          </cell>
          <cell r="D360" t="str">
            <v>u</v>
          </cell>
          <cell r="E360" t="str">
            <v>Poste de Fijación galvanizado para NC Alto (EN1317)</v>
          </cell>
          <cell r="F360">
            <v>142800</v>
          </cell>
          <cell r="G360" t="str">
            <v>SENALIZACION Y SEGURIDAD VIAL</v>
          </cell>
        </row>
        <row r="361">
          <cell r="C361" t="str">
            <v>B0033334</v>
          </cell>
          <cell r="D361" t="str">
            <v>m</v>
          </cell>
          <cell r="E361" t="str">
            <v>Defensa metálica L=4,00 mts. para NC Alto (EN1317)</v>
          </cell>
          <cell r="F361">
            <v>273700</v>
          </cell>
          <cell r="G361" t="str">
            <v>SENALIZACION Y SEGURIDAD VIAL</v>
          </cell>
        </row>
        <row r="362">
          <cell r="C362" t="str">
            <v>B0033337</v>
          </cell>
          <cell r="D362" t="str">
            <v>juego</v>
          </cell>
          <cell r="E362" t="str">
            <v>Tornillos y elementos de fijación (protección de motociclistas norma EN1317)</v>
          </cell>
          <cell r="F362">
            <v>3570</v>
          </cell>
          <cell r="G362" t="str">
            <v>SENALIZACION Y SEGURIDAD VIAL</v>
          </cell>
        </row>
        <row r="363">
          <cell r="C363" t="str">
            <v>B0033338</v>
          </cell>
          <cell r="D363" t="str">
            <v>u</v>
          </cell>
          <cell r="E363" t="str">
            <v>Teminal absorvente de energía (según nivel de contención)</v>
          </cell>
          <cell r="F363">
            <v>2895743.62</v>
          </cell>
          <cell r="G363" t="str">
            <v>SENALIZACION Y SEGURIDAD VIAL</v>
          </cell>
        </row>
        <row r="364">
          <cell r="C364" t="str">
            <v>B0033339</v>
          </cell>
          <cell r="D364" t="str">
            <v>u</v>
          </cell>
          <cell r="E364" t="str">
            <v>Atenuador de impacto (TAI). (Nivel de contención normal)</v>
          </cell>
          <cell r="F364">
            <v>33097</v>
          </cell>
          <cell r="G364" t="str">
            <v>SENALIZACION Y SEGURIDAD VIAL</v>
          </cell>
        </row>
        <row r="365">
          <cell r="C365" t="str">
            <v>B0033340</v>
          </cell>
          <cell r="D365" t="str">
            <v>u</v>
          </cell>
          <cell r="E365" t="str">
            <v>Amortiguador de impacto triangular redirectivo.</v>
          </cell>
          <cell r="F365">
            <v>33097</v>
          </cell>
          <cell r="G365" t="str">
            <v>ADITIVOS Y ADHESIVOS</v>
          </cell>
        </row>
        <row r="366">
          <cell r="C366" t="str">
            <v>B0033341</v>
          </cell>
          <cell r="D366" t="str">
            <v>m</v>
          </cell>
          <cell r="E366" t="str">
            <v>Defensa en concreto prefabricada (según diseño) Para Nivel cde Contención Alto.</v>
          </cell>
          <cell r="F366">
            <v>272212.5</v>
          </cell>
          <cell r="G366" t="str">
            <v>SENALIZACION Y SEGURIDAD VIAL</v>
          </cell>
        </row>
        <row r="367">
          <cell r="C367" t="str">
            <v>B0033342</v>
          </cell>
          <cell r="D367" t="str">
            <v>m</v>
          </cell>
          <cell r="E367" t="str">
            <v>Defensa en concreto prefabricada (Según diseño) Para Nivel de Contención Muy Alto.</v>
          </cell>
          <cell r="F367">
            <v>272212.5</v>
          </cell>
          <cell r="G367" t="str">
            <v>BASICOS</v>
          </cell>
        </row>
        <row r="368">
          <cell r="C368" t="str">
            <v>B0033344</v>
          </cell>
          <cell r="D368" t="str">
            <v>m</v>
          </cell>
          <cell r="E368" t="str">
            <v>Terminal de barrera empotrada en talúd (nivel de contención normal). Incluye elementos de instalación, anclajes o soporte, de acuerdo con el estudio, diseño y ubicación</v>
          </cell>
          <cell r="F368">
            <v>241311.96833333399</v>
          </cell>
          <cell r="G368" t="str">
            <v>MORTEROS, CONCRETO ESTRUCTURAL Y PAVIMENTO HIDRAULICO</v>
          </cell>
        </row>
        <row r="369">
          <cell r="C369" t="str">
            <v>B0033345</v>
          </cell>
          <cell r="D369" t="str">
            <v>Kg</v>
          </cell>
          <cell r="E369" t="str">
            <v>Aditivo químico - silicato, acelerante de fraguado para concreto hidraulico</v>
          </cell>
          <cell r="F369">
            <v>27475.777777777799</v>
          </cell>
          <cell r="G369" t="str">
            <v>SENALIZACION Y SEGURIDAD VIAL</v>
          </cell>
        </row>
        <row r="370">
          <cell r="C370" t="str">
            <v>B0033346</v>
          </cell>
          <cell r="D370" t="str">
            <v>u</v>
          </cell>
          <cell r="E370" t="str">
            <v>Señal SI-04 (Poste de referencia). Tablero en lámina galvanizada de 1m ó 1,25m x 0,45m; calibre 20, reflectivo tipo IX</v>
          </cell>
          <cell r="F370">
            <v>792000</v>
          </cell>
          <cell r="G370" t="str">
            <v>SENALIZACION Y SEGURIDAD VIAL</v>
          </cell>
        </row>
        <row r="371">
          <cell r="C371" t="str">
            <v>B0033347</v>
          </cell>
          <cell r="D371" t="str">
            <v xml:space="preserve">u </v>
          </cell>
          <cell r="E371" t="str">
            <v>Prueba de carga dinámica de alta deformación (PDA), para pilotes fundidos in situ (No incluye la masa para la carga)</v>
          </cell>
          <cell r="F371">
            <v>8375014.2252539601</v>
          </cell>
          <cell r="G371" t="str">
            <v>SENALIZACION Y SEGURIDAD VIAL</v>
          </cell>
        </row>
        <row r="372">
          <cell r="C372" t="str">
            <v>B0033348</v>
          </cell>
          <cell r="D372" t="str">
            <v>m</v>
          </cell>
          <cell r="E372" t="str">
            <v>Espaciador o cordón para juntas</v>
          </cell>
          <cell r="F372">
            <v>396</v>
          </cell>
          <cell r="G372">
            <v>0</v>
          </cell>
        </row>
        <row r="373">
          <cell r="C373" t="str">
            <v>B0033349</v>
          </cell>
          <cell r="D373" t="str">
            <v>m</v>
          </cell>
          <cell r="E373" t="str">
            <v>Barrera de concreto prefabricada bidireccional concreto reforzado tipo F, nivel de contención NC4 my alto L4b/H4b), Longitud del módulo: 4 m, Dimensiones 400 x 57 x 185 cm, unilateral, con acoples totalmente integrados.</v>
          </cell>
          <cell r="F373">
            <v>12717530</v>
          </cell>
          <cell r="G373" t="str">
            <v>SENALIZACION Y SEGURIDAD VIAL</v>
          </cell>
        </row>
        <row r="374">
          <cell r="C374" t="str">
            <v>B0033350</v>
          </cell>
          <cell r="D374" t="str">
            <v>m</v>
          </cell>
          <cell r="E374" t="str">
            <v>Barrera metalica unilateral modulo de perfil doble onda de Acero laminado en caliente y postes verticales de soporte Long.1,7 mt de sección en C, dispuestos cada 2,0 m, traslapo de 30 cms, dimension modulo 8,2 cm x 31 cm x 400 cm, peso modulo 43 Kg, con n</v>
          </cell>
          <cell r="F374">
            <v>395758.3</v>
          </cell>
          <cell r="G374" t="str">
            <v>SENALIZACION Y SEGURIDAD VIAL</v>
          </cell>
        </row>
        <row r="375">
          <cell r="C375" t="str">
            <v>B0033351</v>
          </cell>
          <cell r="D375" t="str">
            <v>m</v>
          </cell>
          <cell r="E375" t="str">
            <v>Barrera de concreto prefabricada bidireccional concreto reforzado tipo New Jersey , nivel de contención NC3 alto – L2/H2, Longitud del módulo: 8 m, Dimensiones 800 x 59 x 84 cm, Bidireccional, con acoples totalmente integrados</v>
          </cell>
          <cell r="F375">
            <v>6806800</v>
          </cell>
          <cell r="G375" t="str">
            <v>SENALIZACION Y SEGURIDAD VIAL</v>
          </cell>
        </row>
        <row r="376">
          <cell r="C376" t="str">
            <v>B0043080</v>
          </cell>
          <cell r="D376" t="str">
            <v>m2</v>
          </cell>
          <cell r="E376" t="str">
            <v>Adoquín rectangular biselado de 10cm x 20cm e=8cm</v>
          </cell>
          <cell r="F376">
            <v>72338.127968379413</v>
          </cell>
          <cell r="G376" t="str">
            <v>AGREGADOS</v>
          </cell>
        </row>
        <row r="377">
          <cell r="C377" t="str">
            <v>B0053100</v>
          </cell>
          <cell r="D377" t="str">
            <v>m3</v>
          </cell>
          <cell r="E377" t="str">
            <v>Agregado para concreto hidráulico</v>
          </cell>
          <cell r="F377">
            <v>95550</v>
          </cell>
          <cell r="G377" t="str">
            <v>ADITIVOS Y ADHESIVOS</v>
          </cell>
        </row>
        <row r="378">
          <cell r="C378" t="str">
            <v>B0053101</v>
          </cell>
          <cell r="D378" t="str">
            <v>m3</v>
          </cell>
          <cell r="E378" t="str">
            <v>Agregado fino para concreto (tamaño máximo 4,75mm - arena natural o trituración de roca, gravas, y/o escorias)</v>
          </cell>
          <cell r="F378">
            <v>72369.81</v>
          </cell>
          <cell r="G378" t="str">
            <v>AGREGADOS</v>
          </cell>
        </row>
        <row r="379">
          <cell r="C379" t="str">
            <v>B0053103</v>
          </cell>
          <cell r="D379" t="str">
            <v>m3</v>
          </cell>
          <cell r="E379" t="str">
            <v>Agregado grueso (grava, grava triturada y/o roca triturada)</v>
          </cell>
          <cell r="F379">
            <v>105096.207014129</v>
          </cell>
          <cell r="G379" t="str">
            <v>AGREGADOS</v>
          </cell>
        </row>
        <row r="380">
          <cell r="C380" t="str">
            <v>B0053111</v>
          </cell>
          <cell r="D380" t="str">
            <v>m3</v>
          </cell>
          <cell r="E380" t="str">
            <v>Agregado para tratamiento superficial doble tipo TSD-10 (segundo riego)</v>
          </cell>
          <cell r="F380">
            <v>65892.251312550696</v>
          </cell>
          <cell r="G380" t="str">
            <v>AGREGADOS</v>
          </cell>
        </row>
        <row r="381">
          <cell r="C381" t="str">
            <v>B0053112</v>
          </cell>
          <cell r="D381" t="str">
            <v>m3</v>
          </cell>
          <cell r="E381" t="str">
            <v>Agregado para tratamiento superficial doble tipo TSD-25 (primer riego)</v>
          </cell>
          <cell r="F381">
            <v>66212.971814746095</v>
          </cell>
          <cell r="G381" t="str">
            <v>AGREGADOS</v>
          </cell>
        </row>
        <row r="382">
          <cell r="C382" t="str">
            <v>B0053121</v>
          </cell>
          <cell r="D382" t="str">
            <v>m3</v>
          </cell>
          <cell r="E382" t="str">
            <v>Agregado para tratamiento superficial tipo TSS-13 / TSD-13 (segundo riego)</v>
          </cell>
          <cell r="F382">
            <v>65933.749140229105</v>
          </cell>
          <cell r="G382" t="str">
            <v>AGREGADOS</v>
          </cell>
        </row>
        <row r="383">
          <cell r="C383" t="str">
            <v>B0053122</v>
          </cell>
          <cell r="D383" t="str">
            <v>m3</v>
          </cell>
          <cell r="E383" t="str">
            <v>Agregado para tratamiento superficial tipo TSS-19/TSD-19</v>
          </cell>
          <cell r="F383">
            <v>65765.530690591797</v>
          </cell>
          <cell r="G383" t="str">
            <v>AGREGADOS</v>
          </cell>
        </row>
        <row r="384">
          <cell r="C384" t="str">
            <v>B0053150</v>
          </cell>
          <cell r="D384" t="str">
            <v>m3</v>
          </cell>
          <cell r="E384" t="str">
            <v>Agregado para lechada asfáltica gradación tipo LA 13</v>
          </cell>
          <cell r="F384">
            <v>80953.806502021995</v>
          </cell>
          <cell r="G384" t="str">
            <v>AGREGADOS</v>
          </cell>
        </row>
        <row r="385">
          <cell r="C385" t="str">
            <v>B0053160</v>
          </cell>
          <cell r="D385" t="str">
            <v>m3</v>
          </cell>
          <cell r="E385" t="str">
            <v>Agregado para lechada asfáltica gradación tipo LA 10</v>
          </cell>
          <cell r="F385">
            <v>69347.609763687302</v>
          </cell>
          <cell r="G385" t="str">
            <v>AGREGADOS</v>
          </cell>
        </row>
        <row r="386">
          <cell r="C386" t="str">
            <v>B0053170</v>
          </cell>
          <cell r="D386" t="str">
            <v>m3</v>
          </cell>
          <cell r="E386" t="str">
            <v>Agregado para lechada asfáltica gradación tipo LA 5</v>
          </cell>
          <cell r="F386">
            <v>80880.141109712</v>
          </cell>
          <cell r="G386" t="str">
            <v>AGREGADOS</v>
          </cell>
        </row>
        <row r="387">
          <cell r="C387" t="str">
            <v>B0053180</v>
          </cell>
          <cell r="D387" t="str">
            <v>m3</v>
          </cell>
          <cell r="E387" t="str">
            <v>Agregado para lechada asfáltica gradación tipo LA 3</v>
          </cell>
          <cell r="F387">
            <v>74344.537354169806</v>
          </cell>
          <cell r="G387" t="str">
            <v>AGREGADOS</v>
          </cell>
        </row>
        <row r="388">
          <cell r="C388" t="str">
            <v>B0053191</v>
          </cell>
          <cell r="D388" t="str">
            <v>m3</v>
          </cell>
          <cell r="E388" t="str">
            <v>Agregado pétreo para triturar (crudo) para mezcla asfáltica</v>
          </cell>
          <cell r="F388">
            <v>28787.8830021701</v>
          </cell>
          <cell r="G388" t="str">
            <v>AGREGADOS</v>
          </cell>
        </row>
        <row r="389">
          <cell r="C389" t="str">
            <v>B0053192</v>
          </cell>
          <cell r="D389" t="str">
            <v>m3</v>
          </cell>
          <cell r="E389" t="str">
            <v>Agregado fino para mezcla asfáltica (arena de trituración de roca de cantera o de grava natural y arena natural - cantidad máxima de arena natural: 50% del agregado fino)</v>
          </cell>
          <cell r="F389">
            <v>77151.168404466996</v>
          </cell>
          <cell r="G389" t="str">
            <v>AGREGADOS</v>
          </cell>
        </row>
        <row r="390">
          <cell r="C390" t="str">
            <v>B0053193</v>
          </cell>
          <cell r="D390" t="str">
            <v>m3</v>
          </cell>
          <cell r="E390" t="str">
            <v>Agregado grueso para mezcla asfáltica (trituración de roca y/o de grava)</v>
          </cell>
          <cell r="F390">
            <v>74329.9799641266</v>
          </cell>
          <cell r="G390" t="str">
            <v>AGREGADOS</v>
          </cell>
        </row>
        <row r="391">
          <cell r="C391" t="str">
            <v>B0053194</v>
          </cell>
          <cell r="D391" t="str">
            <v>m3</v>
          </cell>
          <cell r="E391" t="str">
            <v>Agregado pétreo para mezcla asfáltica tipo MAN-19 (Su volumen dependerá del diseño)</v>
          </cell>
          <cell r="F391">
            <v>65800.87543353159</v>
          </cell>
          <cell r="G391" t="str">
            <v>AGREGADOS</v>
          </cell>
        </row>
        <row r="392">
          <cell r="C392" t="str">
            <v>B0053195</v>
          </cell>
          <cell r="D392" t="str">
            <v>m3</v>
          </cell>
          <cell r="E392" t="str">
            <v>Agregado pétreo para mezcla asfáltica tipo MAF-25</v>
          </cell>
          <cell r="F392">
            <v>66893.310787582799</v>
          </cell>
          <cell r="G392" t="str">
            <v>AGREGADOS</v>
          </cell>
        </row>
        <row r="393">
          <cell r="C393" t="str">
            <v>B0053196</v>
          </cell>
          <cell r="D393" t="str">
            <v>m3</v>
          </cell>
          <cell r="E393" t="str">
            <v>Agregado pétreo para mezcla asfáltica tipo MAF-38</v>
          </cell>
          <cell r="F393">
            <v>66992.489947495895</v>
          </cell>
          <cell r="G393" t="str">
            <v>AGREGADOS</v>
          </cell>
        </row>
        <row r="394">
          <cell r="C394" t="str">
            <v>B0053197</v>
          </cell>
          <cell r="D394" t="str">
            <v>m3</v>
          </cell>
          <cell r="E394" t="str">
            <v>Agregado pétreo para mezcla asfáltica tipo MDF-19</v>
          </cell>
          <cell r="F394">
            <v>66893.310787582799</v>
          </cell>
          <cell r="G394" t="str">
            <v>AGREGADOS</v>
          </cell>
        </row>
        <row r="395">
          <cell r="C395" t="str">
            <v>B0053198</v>
          </cell>
          <cell r="D395" t="str">
            <v>m3</v>
          </cell>
          <cell r="E395" t="str">
            <v>Agregado pétreo para mezcla asfáltica tipo MDF-25</v>
          </cell>
          <cell r="F395">
            <v>66488.513840758693</v>
          </cell>
          <cell r="G395" t="str">
            <v>AGREGADOS</v>
          </cell>
        </row>
        <row r="396">
          <cell r="C396" t="str">
            <v>B0053199</v>
          </cell>
          <cell r="D396" t="str">
            <v>m3</v>
          </cell>
          <cell r="E396" t="str">
            <v>Agregado pétreo para mezcla asfáltica tipo MDF-38</v>
          </cell>
          <cell r="F396">
            <v>66893.310787582799</v>
          </cell>
          <cell r="G396" t="str">
            <v>INDEPENDIENTE</v>
          </cell>
        </row>
        <row r="397">
          <cell r="C397" t="str">
            <v>B0063200</v>
          </cell>
          <cell r="D397" t="str">
            <v>L</v>
          </cell>
          <cell r="E397" t="str">
            <v>Agua</v>
          </cell>
          <cell r="F397">
            <v>142.51293314560701</v>
          </cell>
          <cell r="G397" t="str">
            <v>ADITIVOS Y ADHESIVOS</v>
          </cell>
        </row>
        <row r="398">
          <cell r="C398" t="str">
            <v>B0063290</v>
          </cell>
          <cell r="D398" t="str">
            <v>kg</v>
          </cell>
          <cell r="E398" t="str">
            <v>Emulsion acuosa de parafina para curado de concreto, que evite la pérdida prematura de humedad de concretos y morteros</v>
          </cell>
          <cell r="F398">
            <v>8504.62660114967</v>
          </cell>
          <cell r="G398" t="str">
            <v>ACERO, ALAMBRES, SOLDADURA Y MALLAS METALICAS</v>
          </cell>
        </row>
        <row r="399">
          <cell r="C399" t="str">
            <v>B0073210</v>
          </cell>
          <cell r="D399" t="str">
            <v>m</v>
          </cell>
          <cell r="E399" t="str">
            <v>Alambre de púa calibre 12 (350 m)</v>
          </cell>
          <cell r="F399">
            <v>968.67847469393098</v>
          </cell>
          <cell r="G399" t="str">
            <v>ACERO, ALAMBRES, SOLDADURA Y MALLAS METALICAS</v>
          </cell>
        </row>
        <row r="400">
          <cell r="C400" t="str">
            <v>B0073211</v>
          </cell>
          <cell r="D400" t="str">
            <v>kg</v>
          </cell>
          <cell r="E400" t="str">
            <v>Alambre galvanizado aleación Zn-5A1-Mm y PVC</v>
          </cell>
          <cell r="F400">
            <v>12331.89590507823</v>
          </cell>
          <cell r="G400" t="str">
            <v>ACERO, ALAMBRES, SOLDADURA Y MALLAS METALICAS</v>
          </cell>
        </row>
        <row r="401">
          <cell r="C401" t="str">
            <v>B0073220</v>
          </cell>
          <cell r="D401" t="str">
            <v>kg</v>
          </cell>
          <cell r="E401" t="str">
            <v>Alambre galvanizado calibre 12</v>
          </cell>
          <cell r="F401">
            <v>15343.376051118201</v>
          </cell>
          <cell r="G401" t="str">
            <v>ACERO, ALAMBRES, SOLDADURA Y MALLAS METALICAS</v>
          </cell>
        </row>
        <row r="402">
          <cell r="C402" t="str">
            <v>B0073223</v>
          </cell>
          <cell r="D402" t="str">
            <v>kg</v>
          </cell>
          <cell r="E402" t="str">
            <v>Alambre dulce galvanizado calibre 9</v>
          </cell>
          <cell r="F402">
            <v>8436</v>
          </cell>
          <cell r="G402" t="str">
            <v>ACERO, ALAMBRES, SOLDADURA Y MALLAS METALICAS</v>
          </cell>
        </row>
        <row r="403">
          <cell r="C403" t="str">
            <v>B0073230</v>
          </cell>
          <cell r="D403" t="str">
            <v>kg</v>
          </cell>
          <cell r="E403" t="str">
            <v>Alambre negro para amarre calibre 18</v>
          </cell>
          <cell r="F403">
            <v>9428.3373769731406</v>
          </cell>
          <cell r="G403" t="str">
            <v>CEMENTANTES Y BITUMINOSOS</v>
          </cell>
        </row>
        <row r="404">
          <cell r="C404" t="str">
            <v>B008011</v>
          </cell>
          <cell r="D404" t="str">
            <v>gl</v>
          </cell>
          <cell r="E404" t="str">
            <v>Asfalto líquido MC-30</v>
          </cell>
          <cell r="F404">
            <v>19334.163253942239</v>
          </cell>
          <cell r="G404" t="str">
            <v>AGREGADOS</v>
          </cell>
        </row>
        <row r="405">
          <cell r="C405" t="str">
            <v>B009111</v>
          </cell>
          <cell r="D405" t="str">
            <v>m3</v>
          </cell>
          <cell r="E405" t="str">
            <v>Arena de trituración y/o arena natural</v>
          </cell>
          <cell r="F405">
            <v>56950.107136614301</v>
          </cell>
          <cell r="G405" t="str">
            <v>AGREGADOS</v>
          </cell>
        </row>
        <row r="406">
          <cell r="C406" t="str">
            <v>B0093320</v>
          </cell>
          <cell r="D406" t="str">
            <v>m3</v>
          </cell>
          <cell r="E406" t="str">
            <v>Arena fina de rio para sello de juntas</v>
          </cell>
          <cell r="F406">
            <v>38424.168670486797</v>
          </cell>
          <cell r="G406" t="str">
            <v>AGREGADOS</v>
          </cell>
        </row>
        <row r="407">
          <cell r="C407" t="str">
            <v>B0093330</v>
          </cell>
          <cell r="D407" t="str">
            <v>m3</v>
          </cell>
          <cell r="E407" t="str">
            <v>Arena media de rio para capa de soporte</v>
          </cell>
          <cell r="F407">
            <v>38424.168670486797</v>
          </cell>
          <cell r="G407" t="str">
            <v>AGREGADOS</v>
          </cell>
        </row>
        <row r="408">
          <cell r="C408" t="str">
            <v>B0093350</v>
          </cell>
          <cell r="D408" t="str">
            <v>m3</v>
          </cell>
          <cell r="E408" t="str">
            <v>Arena lavada</v>
          </cell>
          <cell r="F408">
            <v>89562.5</v>
          </cell>
          <cell r="G408" t="str">
            <v>CEMENTANTES Y BITUMINOSOS</v>
          </cell>
        </row>
        <row r="409">
          <cell r="C409" t="str">
            <v>B0103490</v>
          </cell>
          <cell r="D409" t="str">
            <v>kg</v>
          </cell>
          <cell r="E409" t="str">
            <v>Cemento Asfáltico de penetración 60-70</v>
          </cell>
          <cell r="F409">
            <v>3804.3300375013282</v>
          </cell>
          <cell r="G409" t="str">
            <v>CEMENTANTES Y BITUMINOSOS</v>
          </cell>
        </row>
        <row r="410">
          <cell r="C410" t="str">
            <v>B0103500</v>
          </cell>
          <cell r="D410" t="str">
            <v>kg</v>
          </cell>
          <cell r="E410" t="str">
            <v>Cemento Asfáltico de penetración 80-100</v>
          </cell>
          <cell r="F410">
            <v>3884.9276027563242</v>
          </cell>
          <cell r="G410" t="str">
            <v>CEMENTANTES Y BITUMINOSOS</v>
          </cell>
        </row>
        <row r="411">
          <cell r="C411" t="str">
            <v>B0103501</v>
          </cell>
          <cell r="D411" t="str">
            <v>kg</v>
          </cell>
          <cell r="E411" t="str">
            <v>Cemento Asfáltico de penetración 40-50</v>
          </cell>
          <cell r="F411">
            <v>3843.066851809931</v>
          </cell>
          <cell r="G411" t="str">
            <v>CEMENTANTES Y BITUMINOSOS</v>
          </cell>
        </row>
        <row r="412">
          <cell r="C412" t="str">
            <v>B0103510</v>
          </cell>
          <cell r="D412" t="str">
            <v>kg</v>
          </cell>
          <cell r="E412" t="str">
            <v>Cemento asfáltico modificado con polímeros CAM-1 (tipo I)</v>
          </cell>
          <cell r="F412">
            <v>4161.0836015370087</v>
          </cell>
          <cell r="G412" t="str">
            <v>CEMENTANTES Y BITUMINOSOS</v>
          </cell>
        </row>
        <row r="413">
          <cell r="C413" t="str">
            <v>B0103520</v>
          </cell>
          <cell r="D413" t="str">
            <v>kg</v>
          </cell>
          <cell r="E413" t="str">
            <v>Cemento asfáltico modificado con polímeros CAM-2 (tipo II)</v>
          </cell>
          <cell r="F413">
            <v>4161.0836015370087</v>
          </cell>
          <cell r="G413" t="str">
            <v>CEMENTANTES Y BITUMINOSOS</v>
          </cell>
        </row>
        <row r="414">
          <cell r="C414" t="str">
            <v>B0103530</v>
          </cell>
          <cell r="D414" t="str">
            <v>kg</v>
          </cell>
          <cell r="E414" t="str">
            <v>Cemento asfáltico modificado con polímeros CAM-3 (tipo III)</v>
          </cell>
          <cell r="F414">
            <v>4198.5708411904943</v>
          </cell>
          <cell r="G414" t="str">
            <v>CEMENTANTES Y BITUMINOSOS</v>
          </cell>
        </row>
        <row r="415">
          <cell r="C415" t="str">
            <v>B0103540</v>
          </cell>
          <cell r="D415" t="str">
            <v>kg</v>
          </cell>
          <cell r="E415" t="str">
            <v>Cemento asfáltico modificado con polímeros CAM-4 (tipo IV)</v>
          </cell>
          <cell r="F415">
            <v>4036.126136025388</v>
          </cell>
          <cell r="G415" t="str">
            <v>CEMENTANTES Y BITUMINOSOS</v>
          </cell>
        </row>
        <row r="416">
          <cell r="C416" t="str">
            <v>B0103550</v>
          </cell>
          <cell r="D416" t="str">
            <v>kg</v>
          </cell>
          <cell r="E416" t="str">
            <v>Cemento asfáltico modificado con polímeros CAM-5 (tipo V)</v>
          </cell>
          <cell r="F416">
            <v>4036.126136025388</v>
          </cell>
          <cell r="G416" t="str">
            <v>CEMENTANTES Y BITUMINOSOS</v>
          </cell>
        </row>
        <row r="417">
          <cell r="C417" t="str">
            <v>B0103551</v>
          </cell>
          <cell r="D417" t="str">
            <v>kg</v>
          </cell>
          <cell r="E417" t="str">
            <v>Cemento asfáltico modificado con GCR tipo I</v>
          </cell>
          <cell r="F417">
            <v>3582.0790092419811</v>
          </cell>
          <cell r="G417" t="str">
            <v>CEMENTANTES Y BITUMINOSOS</v>
          </cell>
        </row>
        <row r="418">
          <cell r="C418" t="str">
            <v>B0103552</v>
          </cell>
          <cell r="D418" t="str">
            <v>kg</v>
          </cell>
          <cell r="E418" t="str">
            <v>Cemento asfáltico modificado con GCR tipo II</v>
          </cell>
          <cell r="F418">
            <v>3600.822629068723</v>
          </cell>
          <cell r="G418" t="str">
            <v>CEMENTANTES Y BITUMINOSOS</v>
          </cell>
        </row>
        <row r="419">
          <cell r="C419" t="str">
            <v>B0103553</v>
          </cell>
          <cell r="D419" t="str">
            <v>kg</v>
          </cell>
          <cell r="E419" t="str">
            <v>Cemento asfáltico modificado con GCR tipo III</v>
          </cell>
          <cell r="F419">
            <v>3632.3245111304768</v>
          </cell>
          <cell r="G419" t="str">
            <v>CEMENTANTES Y BITUMINOSOS</v>
          </cell>
        </row>
        <row r="420">
          <cell r="C420" t="str">
            <v>B0103554</v>
          </cell>
          <cell r="D420" t="str">
            <v>kg</v>
          </cell>
          <cell r="E420" t="str">
            <v>Cemento asfáltico modificado con polímeros CAM-6 (tipo VI)</v>
          </cell>
          <cell r="F420">
            <v>3964.2080149371791</v>
          </cell>
          <cell r="G420" t="str">
            <v>CEMENTANTES Y BITUMINOSOS</v>
          </cell>
        </row>
        <row r="421">
          <cell r="C421" t="str">
            <v>B0103558</v>
          </cell>
          <cell r="D421" t="str">
            <v>kg</v>
          </cell>
          <cell r="E421" t="str">
            <v>Cemento hidráulico adicionado, ASTM C595 tipo IP</v>
          </cell>
          <cell r="F421">
            <v>645.98926966866668</v>
          </cell>
          <cell r="G421" t="str">
            <v>CEMENTANTES Y BITUMINOSOS</v>
          </cell>
        </row>
        <row r="422">
          <cell r="C422" t="str">
            <v>B0103564</v>
          </cell>
          <cell r="D422" t="str">
            <v>kg</v>
          </cell>
          <cell r="E422" t="str">
            <v>Cemento portland ASTM C150 tipo I</v>
          </cell>
          <cell r="F422">
            <v>659.938611601704</v>
          </cell>
          <cell r="G422" t="str">
            <v>CEMENTANTES Y BITUMINOSOS</v>
          </cell>
        </row>
        <row r="423">
          <cell r="C423" t="str">
            <v>B0103569</v>
          </cell>
          <cell r="D423" t="str">
            <v>kg</v>
          </cell>
          <cell r="E423" t="str">
            <v>Cemento hidráulico NTC 121 tipo UG</v>
          </cell>
          <cell r="F423">
            <v>697.47852400591398</v>
          </cell>
          <cell r="G423" t="str">
            <v>ANCLAJES</v>
          </cell>
        </row>
        <row r="424">
          <cell r="C424" t="str">
            <v>B0113260</v>
          </cell>
          <cell r="D424" t="str">
            <v>u</v>
          </cell>
          <cell r="E424" t="str">
            <v>Anclaje para fijación del manto de refuerzo de vegetacion.</v>
          </cell>
          <cell r="F424">
            <v>2029.545078823073</v>
          </cell>
          <cell r="G424" t="str">
            <v>MORTEROS, CONCRETO ESTRUCTURAL Y PAVIMENTO HIDRAULICO</v>
          </cell>
        </row>
        <row r="425">
          <cell r="C425" t="str">
            <v>B0123620</v>
          </cell>
          <cell r="D425" t="str">
            <v>m3</v>
          </cell>
          <cell r="E425" t="str">
            <v>Concreto resistencia 28 MPa</v>
          </cell>
          <cell r="F425">
            <v>598471.37384671904</v>
          </cell>
          <cell r="G425" t="str">
            <v>MORTEROS, CONCRETO ESTRUCTURAL Y PAVIMENTO HIDRAULICO</v>
          </cell>
        </row>
        <row r="426">
          <cell r="C426" t="str">
            <v>B0123630</v>
          </cell>
          <cell r="D426" t="str">
            <v>m3</v>
          </cell>
          <cell r="E426" t="str">
            <v>Concreto resistencia 35 MPa</v>
          </cell>
          <cell r="F426">
            <v>661473.06121913402</v>
          </cell>
          <cell r="G426" t="str">
            <v>MORTEROS, CONCRETO ESTRUCTURAL Y PAVIMENTO HIDRAULICO</v>
          </cell>
        </row>
        <row r="427">
          <cell r="C427" t="str">
            <v>B0123640</v>
          </cell>
          <cell r="D427" t="str">
            <v>m3</v>
          </cell>
          <cell r="E427" t="str">
            <v>Concreto resistencia 32 Mpa</v>
          </cell>
          <cell r="F427">
            <v>611897.39</v>
          </cell>
          <cell r="G427" t="str">
            <v>MORTEROS, CONCRETO ESTRUCTURAL Y PAVIMENTO HIDRAULICO</v>
          </cell>
        </row>
        <row r="428">
          <cell r="C428" t="str">
            <v>B0123650</v>
          </cell>
          <cell r="D428" t="str">
            <v>m3</v>
          </cell>
          <cell r="E428" t="str">
            <v>Concreto resistencia 21 MPa</v>
          </cell>
          <cell r="F428">
            <v>530164.68000000005</v>
          </cell>
          <cell r="G428" t="str">
            <v>MORTEROS, CONCRETO ESTRUCTURAL Y PAVIMENTO HIDRAULICO</v>
          </cell>
        </row>
        <row r="429">
          <cell r="C429" t="str">
            <v>B0123660</v>
          </cell>
          <cell r="D429" t="str">
            <v>m3</v>
          </cell>
          <cell r="E429" t="str">
            <v>Concreto resistencia 14 MPa</v>
          </cell>
          <cell r="F429">
            <v>542449.38567000569</v>
          </cell>
          <cell r="G429" t="str">
            <v>MORTEROS, CONCRETO ESTRUCTURAL Y PAVIMENTO HIDRAULICO</v>
          </cell>
        </row>
        <row r="430">
          <cell r="C430" t="str">
            <v>B0133691</v>
          </cell>
          <cell r="D430" t="str">
            <v>m3</v>
          </cell>
          <cell r="E430" t="str">
            <v>Concreto hidráulico para pavimento MR-41 (4.0 MPa)</v>
          </cell>
          <cell r="F430">
            <v>871351.93372871482</v>
          </cell>
          <cell r="G430" t="str">
            <v>MORTEROS, CONCRETO ESTRUCTURAL Y PAVIMENTO HIDRAULICO</v>
          </cell>
        </row>
        <row r="431">
          <cell r="C431" t="str">
            <v>B0133700</v>
          </cell>
          <cell r="D431" t="str">
            <v>m3</v>
          </cell>
          <cell r="E431" t="str">
            <v>Concreto hidráulico para pavimento MR-43 (4.2 MPa) - Fastrack: acelerado a 24 horas</v>
          </cell>
          <cell r="F431">
            <v>1105558.938690264</v>
          </cell>
          <cell r="G431" t="str">
            <v>MORTEROS, CONCRETO ESTRUCTURAL Y PAVIMENTO HIDRAULICO</v>
          </cell>
        </row>
        <row r="432">
          <cell r="C432" t="str">
            <v>B0133710</v>
          </cell>
          <cell r="D432" t="str">
            <v>m3</v>
          </cell>
          <cell r="E432" t="str">
            <v>Concreto hidráulico para pavimento MR-43 (4.2 MPa)</v>
          </cell>
          <cell r="F432">
            <v>922466.43639741105</v>
          </cell>
          <cell r="G432" t="str">
            <v>ADITIVOS Y ADHESIVOS</v>
          </cell>
        </row>
        <row r="433">
          <cell r="C433" t="str">
            <v>B014001</v>
          </cell>
          <cell r="D433" t="str">
            <v>gl</v>
          </cell>
          <cell r="E433" t="str">
            <v>Disolvente para pintura (THINNER)</v>
          </cell>
          <cell r="F433">
            <v>32550.662790808099</v>
          </cell>
          <cell r="G433" t="str">
            <v>ADITIVOS Y ADHESIVOS</v>
          </cell>
        </row>
        <row r="434">
          <cell r="C434" t="str">
            <v>B014002</v>
          </cell>
          <cell r="D434" t="str">
            <v>gl</v>
          </cell>
          <cell r="E434" t="str">
            <v>Disolvente para pintura de demarcacion vial (XILOL)</v>
          </cell>
          <cell r="F434">
            <v>47247.925561942568</v>
          </cell>
          <cell r="G434" t="str">
            <v>CEMENTANTES Y BITUMINOSOS</v>
          </cell>
        </row>
        <row r="435">
          <cell r="C435" t="str">
            <v>B020005</v>
          </cell>
          <cell r="D435" t="str">
            <v>L</v>
          </cell>
          <cell r="E435" t="str">
            <v>Emulsión asfáltica de rotura media (CRM-65)</v>
          </cell>
          <cell r="F435">
            <v>2587.2134079683569</v>
          </cell>
          <cell r="G435" t="str">
            <v>CEMENTANTES Y BITUMINOSOS</v>
          </cell>
        </row>
        <row r="436">
          <cell r="C436" t="str">
            <v>B020006</v>
          </cell>
          <cell r="D436" t="str">
            <v>L</v>
          </cell>
          <cell r="E436" t="str">
            <v>Emulsión asfáltica de rotura rápida modificada con polímeros CRR-60m (CRR-1m)</v>
          </cell>
          <cell r="F436">
            <v>2703.41416438947</v>
          </cell>
          <cell r="G436" t="str">
            <v>CEMENTANTES Y BITUMINOSOS</v>
          </cell>
        </row>
        <row r="437">
          <cell r="C437" t="str">
            <v>B020007</v>
          </cell>
          <cell r="D437" t="str">
            <v>L</v>
          </cell>
          <cell r="E437" t="str">
            <v>Emulsión asfáltica CRR-60 (CRR-1)</v>
          </cell>
          <cell r="F437">
            <v>2728.9078245134801</v>
          </cell>
          <cell r="G437" t="str">
            <v>CEMENTANTES Y BITUMINOSOS</v>
          </cell>
        </row>
        <row r="438">
          <cell r="C438" t="str">
            <v>B020008</v>
          </cell>
          <cell r="D438" t="str">
            <v>L</v>
          </cell>
          <cell r="E438" t="str">
            <v>Emulsión asfáltica CRR-65 (CRR-2)</v>
          </cell>
          <cell r="F438">
            <v>2867.7072995696899</v>
          </cell>
          <cell r="G438" t="str">
            <v>CEMENTANTES Y BITUMINOSOS</v>
          </cell>
        </row>
        <row r="439">
          <cell r="C439" t="str">
            <v>B020009</v>
          </cell>
          <cell r="D439" t="str">
            <v>L</v>
          </cell>
          <cell r="E439" t="str">
            <v>Emulsión asfáltica de rotura rápida modificada con polímeros CRR-65m (CRR-2m)</v>
          </cell>
          <cell r="F439">
            <v>2787.7626071710702</v>
          </cell>
          <cell r="G439" t="str">
            <v>CEMENTANTES Y BITUMINOSOS</v>
          </cell>
        </row>
        <row r="440">
          <cell r="C440" t="str">
            <v>B020011</v>
          </cell>
          <cell r="D440" t="str">
            <v>L</v>
          </cell>
          <cell r="E440" t="str">
            <v>Emulsión asfáltica CRL-40 (CRL-0)</v>
          </cell>
          <cell r="F440">
            <v>1845.20726544687</v>
          </cell>
          <cell r="G440" t="str">
            <v>CEMENTANTES Y BITUMINOSOS</v>
          </cell>
        </row>
        <row r="441">
          <cell r="C441" t="str">
            <v>B020013</v>
          </cell>
          <cell r="D441" t="str">
            <v>L</v>
          </cell>
          <cell r="E441" t="str">
            <v>Emulsión asfáltica CRL-57 (CRL-1)</v>
          </cell>
          <cell r="F441">
            <v>2783.8400315583799</v>
          </cell>
          <cell r="G441" t="str">
            <v>CEMENTANTES Y BITUMINOSOS</v>
          </cell>
        </row>
        <row r="442">
          <cell r="C442" t="str">
            <v>B020014</v>
          </cell>
          <cell r="D442" t="str">
            <v>L</v>
          </cell>
          <cell r="E442" t="str">
            <v>Emulsión asfáltica CRL-57h (CRL-1h)</v>
          </cell>
          <cell r="F442">
            <v>2304.1474028335001</v>
          </cell>
          <cell r="G442" t="str">
            <v>CEMENTANTES Y BITUMINOSOS</v>
          </cell>
        </row>
        <row r="443">
          <cell r="C443" t="str">
            <v>B020015</v>
          </cell>
          <cell r="D443" t="str">
            <v>L</v>
          </cell>
          <cell r="E443" t="str">
            <v>Emulsión asfáltica de rotura lenta modificada con polímeros CRL-57hm (CRL-1hm)</v>
          </cell>
          <cell r="F443">
            <v>2566.6154365545999</v>
          </cell>
          <cell r="G443" t="str">
            <v>CEMENTANTES Y BITUMINOSOS</v>
          </cell>
        </row>
        <row r="444">
          <cell r="C444" t="str">
            <v>B020016</v>
          </cell>
          <cell r="D444" t="str">
            <v>L</v>
          </cell>
          <cell r="E444" t="str">
            <v>Emulsión asfáltica de rotura media modificada con polímeros CRM-60m (CRM-m)</v>
          </cell>
          <cell r="F444">
            <v>2587.2134079683569</v>
          </cell>
          <cell r="G444" t="str">
            <v>FORMALETAS</v>
          </cell>
        </row>
        <row r="445">
          <cell r="C445" t="str">
            <v>B021000</v>
          </cell>
          <cell r="D445" t="str">
            <v>m2</v>
          </cell>
          <cell r="E445" t="str">
            <v>Formaleta de madera para concreto</v>
          </cell>
          <cell r="F445">
            <v>38909.071423598529</v>
          </cell>
          <cell r="G445" t="str">
            <v>FORMALETAS</v>
          </cell>
        </row>
        <row r="446">
          <cell r="C446" t="str">
            <v>B021005</v>
          </cell>
          <cell r="D446" t="str">
            <v>m2</v>
          </cell>
          <cell r="E446" t="str">
            <v>Formaleta para muros</v>
          </cell>
          <cell r="F446">
            <v>12461.0751618061</v>
          </cell>
          <cell r="G446" t="str">
            <v>SENALIZACION Y SEGURIDAD VIAL</v>
          </cell>
        </row>
        <row r="447">
          <cell r="C447" t="str">
            <v>B021008</v>
          </cell>
          <cell r="D447" t="str">
            <v>m</v>
          </cell>
          <cell r="E447" t="str">
            <v>Sistema con sello para juntas de dilatación y compresión en puentes (BEJS)</v>
          </cell>
          <cell r="F447">
            <v>1485283.0376357499</v>
          </cell>
          <cell r="G447" t="str">
            <v>FORMALETAS</v>
          </cell>
        </row>
        <row r="448">
          <cell r="C448" t="str">
            <v>B021009</v>
          </cell>
          <cell r="D448" t="str">
            <v>m2</v>
          </cell>
          <cell r="E448" t="str">
            <v>Formaleta para cuneta y/o bordillo de concreto</v>
          </cell>
          <cell r="F448">
            <v>13732.61344362301</v>
          </cell>
          <cell r="G448" t="str">
            <v>FORMALETAS</v>
          </cell>
        </row>
        <row r="449">
          <cell r="C449" t="str">
            <v>B021010</v>
          </cell>
          <cell r="D449" t="str">
            <v>m2</v>
          </cell>
          <cell r="E449" t="str">
            <v>Formaleta para gaviones</v>
          </cell>
          <cell r="F449">
            <v>17547.22828907385</v>
          </cell>
          <cell r="G449" t="str">
            <v>GEOSINTETICOS (GEOMEMBRANAS, GEOTEXTILES, GEOCELDAS, GEOMALLA, GEOMANTAS, GEOREDES)</v>
          </cell>
        </row>
        <row r="450">
          <cell r="C450" t="str">
            <v>B025001</v>
          </cell>
          <cell r="D450" t="str">
            <v>m2</v>
          </cell>
          <cell r="E450" t="str">
            <v>Geotextil tejido con resistencia a la tensión Grab mínima de 1400 N</v>
          </cell>
          <cell r="F450">
            <v>11106.8435373633</v>
          </cell>
          <cell r="G450" t="str">
            <v>GEOSINTETICOS (GEOMEMBRANAS, GEOTEXTILES, GEOCELDAS, GEOMALLA, GEOMANTAS, GEOREDES)</v>
          </cell>
        </row>
        <row r="451">
          <cell r="C451" t="str">
            <v>B025005</v>
          </cell>
          <cell r="D451" t="str">
            <v>m2</v>
          </cell>
          <cell r="E451" t="str">
            <v>Geotextil no tejido con resistencia a la tensión Grab de 700 N aproximadamente</v>
          </cell>
          <cell r="F451">
            <v>8206.8569748153313</v>
          </cell>
          <cell r="G451" t="str">
            <v>GEOSINTETICOS (GEOMEMBRANAS, GEOTEXTILES, GEOCELDAS, GEOMALLA, GEOMANTAS, GEOREDES)</v>
          </cell>
        </row>
        <row r="452">
          <cell r="C452" t="str">
            <v>B025008</v>
          </cell>
          <cell r="D452" t="str">
            <v>m2</v>
          </cell>
          <cell r="E452" t="str">
            <v>Geotextil no tejido para repavimentación con resistencia a la tensión Grab mínima de 450 N</v>
          </cell>
          <cell r="F452">
            <v>10660.016498503899</v>
          </cell>
          <cell r="G452" t="str">
            <v>GEOSINTETICOS (GEOMEMBRANAS, GEOTEXTILES, GEOCELDAS, GEOMALLA, GEOMANTAS, GEOREDES)</v>
          </cell>
        </row>
        <row r="453">
          <cell r="C453" t="str">
            <v>B025011</v>
          </cell>
          <cell r="D453" t="str">
            <v>m2</v>
          </cell>
          <cell r="E453" t="str">
            <v>Geotextil tejido con resistencia a la tensión Grab mínima de 1100 N</v>
          </cell>
          <cell r="F453">
            <v>7651.4841150189204</v>
          </cell>
          <cell r="G453" t="str">
            <v>GEOSINTETICOS (GEOMEMBRANAS, GEOTEXTILES, GEOCELDAS, GEOMALLA, GEOMANTAS, GEOREDES)</v>
          </cell>
        </row>
        <row r="454">
          <cell r="C454" t="str">
            <v>B025101</v>
          </cell>
          <cell r="D454" t="str">
            <v>m2</v>
          </cell>
          <cell r="E454" t="str">
            <v>Geotextil tejido de alto modulo con resistencia mínima a la rotura método Grab de 1400 N (MD) y
1500 N (TD)</v>
          </cell>
          <cell r="F454">
            <v>8416.9202844792599</v>
          </cell>
          <cell r="G454" t="str">
            <v>SENALIZACION Y SEGURIDAD VIAL</v>
          </cell>
        </row>
        <row r="455">
          <cell r="C455" t="str">
            <v>B026011</v>
          </cell>
          <cell r="D455" t="str">
            <v>u</v>
          </cell>
          <cell r="E455" t="str">
            <v>Amortiguador de impacto (para defensas metálicas)</v>
          </cell>
          <cell r="F455">
            <v>33097</v>
          </cell>
          <cell r="G455" t="str">
            <v>GEOSINTETICOS (GEOMEMBRANAS, GEOTEXTILES, GEOCELDAS, GEOMALLA, GEOMANTAS, GEOREDES)</v>
          </cell>
        </row>
        <row r="456">
          <cell r="C456" t="str">
            <v>B0264116</v>
          </cell>
          <cell r="D456" t="str">
            <v>m2</v>
          </cell>
          <cell r="E456" t="str">
            <v>Geomalla uniaxial de poliéster de alta tenacidad con resistencia última a la tensión de 115 kN/m aproximadamente</v>
          </cell>
          <cell r="F456">
            <v>18049.617943383299</v>
          </cell>
          <cell r="G456" t="str">
            <v>ARBOLES, VEGETACION, Y FERTILIZANTES.</v>
          </cell>
        </row>
        <row r="457">
          <cell r="C457" t="str">
            <v>B0303300</v>
          </cell>
          <cell r="D457" t="str">
            <v>u</v>
          </cell>
          <cell r="E457" t="str">
            <v>Árbol tipo protector de 0.60 m (especie nativa)</v>
          </cell>
          <cell r="F457">
            <v>24965.878764566802</v>
          </cell>
          <cell r="G457" t="str">
            <v>ARBOLES, VEGETACION, Y FERTILIZANTES.</v>
          </cell>
        </row>
        <row r="458">
          <cell r="C458" t="str">
            <v>B0303310</v>
          </cell>
          <cell r="D458" t="str">
            <v>u</v>
          </cell>
          <cell r="E458" t="str">
            <v>Árbol tipo paisajístico de 1.20m (especie nativa)</v>
          </cell>
          <cell r="F458">
            <v>29820.355191010301</v>
          </cell>
          <cell r="G458" t="str">
            <v>ARBOLES, VEGETACION, Y FERTILIZANTES.</v>
          </cell>
        </row>
        <row r="459">
          <cell r="C459" t="str">
            <v>B0303570</v>
          </cell>
          <cell r="D459" t="str">
            <v>m2</v>
          </cell>
          <cell r="E459" t="str">
            <v>Cespedones</v>
          </cell>
          <cell r="F459">
            <v>12100.956449159199</v>
          </cell>
          <cell r="G459" t="str">
            <v>CAUCHOS Y ELASTOMEROS</v>
          </cell>
        </row>
        <row r="460">
          <cell r="C460" t="str">
            <v>B031003</v>
          </cell>
          <cell r="D460" t="str">
            <v>u</v>
          </cell>
          <cell r="E460" t="str">
            <v>Apoyo elástomérico para puentes tipo 3, reforzado con acero o tela, dureza 60. (alto: 25-35cm, lados:
35-70cm)</v>
          </cell>
          <cell r="F460">
            <v>984482.984224229</v>
          </cell>
          <cell r="G460" t="str">
            <v>ACERO, ALAMBRES, SOLDADURA Y MALLAS METALICAS</v>
          </cell>
        </row>
        <row r="461">
          <cell r="C461" t="str">
            <v>B033001</v>
          </cell>
          <cell r="D461" t="str">
            <v>m2</v>
          </cell>
          <cell r="E461" t="str">
            <v>Malla eslabonada galvanizada calibre 12</v>
          </cell>
          <cell r="F461">
            <v>23629.3153643109</v>
          </cell>
          <cell r="G461" t="str">
            <v>ACERO, ALAMBRES, SOLDADURA Y MALLAS METALICAS</v>
          </cell>
        </row>
        <row r="462">
          <cell r="C462" t="str">
            <v>B033002</v>
          </cell>
          <cell r="D462" t="str">
            <v>u</v>
          </cell>
          <cell r="E462" t="str">
            <v>Malla para gaviones clase 1 con zinc galvanizado (2m3)</v>
          </cell>
          <cell r="F462">
            <v>155343.6078460651</v>
          </cell>
          <cell r="G462" t="str">
            <v>ACERO, ALAMBRES, SOLDADURA Y MALLAS METALICAS</v>
          </cell>
        </row>
        <row r="463">
          <cell r="C463" t="str">
            <v>B033005</v>
          </cell>
          <cell r="D463" t="str">
            <v>u</v>
          </cell>
          <cell r="E463" t="str">
            <v>Malla ciclónica para gaviones galvanizada aleación Zn-5A1-MM cal 12 (2m3)</v>
          </cell>
          <cell r="F463">
            <v>212878.2774186818</v>
          </cell>
          <cell r="G463" t="str">
            <v>ACERO, ALAMBRES, SOLDADURA Y MALLAS METALICAS</v>
          </cell>
        </row>
        <row r="464">
          <cell r="C464" t="str">
            <v>B033006</v>
          </cell>
          <cell r="D464" t="str">
            <v>u</v>
          </cell>
          <cell r="E464" t="str">
            <v>Malla ciclónica para gaviones con zinc galvanizado y plastificada con PVC cal 12 (2m3)</v>
          </cell>
          <cell r="F464">
            <v>212878.2774186818</v>
          </cell>
          <cell r="G464" t="str">
            <v>ACERO, ALAMBRES, SOLDADURA Y MALLAS METALICAS</v>
          </cell>
        </row>
        <row r="465">
          <cell r="C465" t="str">
            <v>B033009</v>
          </cell>
          <cell r="D465" t="str">
            <v>u</v>
          </cell>
          <cell r="E465" t="str">
            <v>Malla ciclónica para gaviones galvanizada aleación Zn-5A1-MM y plastificada con PVC cal 12 (2m3)</v>
          </cell>
          <cell r="F465">
            <v>180646.20483071051</v>
          </cell>
          <cell r="G465" t="str">
            <v>ACERO, ALAMBRES, SOLDADURA Y MALLAS METALICAS</v>
          </cell>
        </row>
        <row r="466">
          <cell r="C466" t="str">
            <v>B033010</v>
          </cell>
          <cell r="D466" t="str">
            <v>m2</v>
          </cell>
          <cell r="E466" t="str">
            <v>Malla electrosoldada de 5/16 e= 10 cm</v>
          </cell>
          <cell r="F466">
            <v>7939.784401021102</v>
          </cell>
          <cell r="G466" t="str">
            <v>ACERO, ALAMBRES, SOLDADURA Y MALLAS METALICAS</v>
          </cell>
        </row>
        <row r="469">
          <cell r="C469"/>
          <cell r="D469"/>
          <cell r="E469"/>
        </row>
        <row r="470">
          <cell r="C470"/>
          <cell r="D470"/>
          <cell r="E470"/>
        </row>
        <row r="471">
          <cell r="C471"/>
          <cell r="D471"/>
          <cell r="E471"/>
        </row>
        <row r="472">
          <cell r="C472"/>
          <cell r="D472"/>
          <cell r="E472"/>
        </row>
        <row r="473">
          <cell r="C473"/>
          <cell r="D473"/>
          <cell r="E473"/>
        </row>
        <row r="474">
          <cell r="C474"/>
          <cell r="D474"/>
          <cell r="E474"/>
        </row>
        <row r="475">
          <cell r="C475"/>
          <cell r="D475"/>
          <cell r="E475"/>
        </row>
        <row r="476">
          <cell r="C476"/>
          <cell r="D476"/>
          <cell r="E476"/>
        </row>
        <row r="477">
          <cell r="C477"/>
          <cell r="D477"/>
          <cell r="E477"/>
        </row>
        <row r="478">
          <cell r="C478"/>
          <cell r="D478"/>
          <cell r="E478"/>
        </row>
        <row r="479">
          <cell r="C479"/>
          <cell r="D479"/>
          <cell r="E479"/>
        </row>
        <row r="480">
          <cell r="C480"/>
          <cell r="D480"/>
          <cell r="E480"/>
        </row>
        <row r="481">
          <cell r="C481"/>
          <cell r="D481"/>
          <cell r="E481"/>
        </row>
        <row r="482">
          <cell r="C482"/>
          <cell r="D482"/>
          <cell r="E482"/>
        </row>
        <row r="483">
          <cell r="C483"/>
          <cell r="D483"/>
          <cell r="E483"/>
        </row>
        <row r="484">
          <cell r="C484"/>
          <cell r="D484"/>
          <cell r="E484"/>
        </row>
        <row r="485">
          <cell r="C485"/>
          <cell r="D485"/>
          <cell r="E485"/>
        </row>
        <row r="486">
          <cell r="C486"/>
          <cell r="D486"/>
          <cell r="E486"/>
        </row>
        <row r="487">
          <cell r="C487"/>
          <cell r="D487"/>
          <cell r="E487"/>
        </row>
        <row r="488">
          <cell r="C488"/>
          <cell r="D488"/>
          <cell r="E488"/>
        </row>
        <row r="489">
          <cell r="C489"/>
          <cell r="D489"/>
          <cell r="E489"/>
        </row>
        <row r="490">
          <cell r="C490"/>
          <cell r="D490"/>
          <cell r="E490"/>
        </row>
        <row r="491">
          <cell r="C491"/>
          <cell r="D491"/>
          <cell r="E491"/>
        </row>
        <row r="492">
          <cell r="C492"/>
          <cell r="D492"/>
          <cell r="E492"/>
        </row>
        <row r="493">
          <cell r="C493"/>
          <cell r="D493"/>
          <cell r="E493"/>
        </row>
        <row r="494">
          <cell r="C494"/>
          <cell r="D494"/>
          <cell r="E494"/>
        </row>
      </sheetData>
      <sheetData sheetId="7">
        <row r="6">
          <cell r="C6" t="str">
            <v>C0010010</v>
          </cell>
          <cell r="D6" t="str">
            <v>h</v>
          </cell>
          <cell r="E6" t="str">
            <v>Aspersor manual de 20 litros</v>
          </cell>
          <cell r="F6" t="str">
            <v>MIXTO - HERRAMIENTA MENOR</v>
          </cell>
          <cell r="G6">
            <v>5394.7360927590598</v>
          </cell>
        </row>
        <row r="7">
          <cell r="C7" t="str">
            <v>C0010015</v>
          </cell>
          <cell r="D7" t="str">
            <v>h</v>
          </cell>
          <cell r="E7" t="str">
            <v>Astilladora de madera para triturar, potencia aproximada 75 HP</v>
          </cell>
          <cell r="F7" t="str">
            <v>MIXTO - HERRAMIENTA MENOR</v>
          </cell>
          <cell r="G7">
            <v>96747.095437278113</v>
          </cell>
        </row>
        <row r="8">
          <cell r="C8" t="str">
            <v>C0010020</v>
          </cell>
          <cell r="D8" t="str">
            <v>h</v>
          </cell>
          <cell r="E8" t="str">
            <v>Barredora de succión, almacenamiento aproximado 6 m3</v>
          </cell>
          <cell r="F8" t="str">
            <v>MIXTO - HERRAMIENTA MENOR</v>
          </cell>
          <cell r="G8">
            <v>116848.4804384</v>
          </cell>
        </row>
        <row r="9">
          <cell r="C9" t="str">
            <v>C0010030</v>
          </cell>
          <cell r="D9" t="str">
            <v>h</v>
          </cell>
          <cell r="E9" t="str">
            <v xml:space="preserve">Bomba de concreto, producción: 30 m3/h- 50 m3/h </v>
          </cell>
          <cell r="F9" t="str">
            <v>CONCRETO Y MORTERO</v>
          </cell>
          <cell r="G9">
            <v>88337.935164538096</v>
          </cell>
        </row>
        <row r="10">
          <cell r="C10" t="str">
            <v>C0010040</v>
          </cell>
          <cell r="D10" t="str">
            <v>h</v>
          </cell>
          <cell r="E10" t="str">
            <v>Bomba de inyección de lechada (rendimiento mínimo: 50 m³/día)</v>
          </cell>
          <cell r="F10" t="str">
            <v>CONCRETO Y MORTERO</v>
          </cell>
          <cell r="G10">
            <v>27137.312940781099</v>
          </cell>
        </row>
        <row r="11">
          <cell r="C11" t="str">
            <v>C0010050</v>
          </cell>
          <cell r="D11" t="str">
            <v>h</v>
          </cell>
          <cell r="E11" t="str">
            <v>Bomba para gato de tensionamiento (fuerza máxima 300 toneladas)</v>
          </cell>
          <cell r="F11" t="str">
            <v>MIXTO - HERRAMIENTA MENOR</v>
          </cell>
          <cell r="G11">
            <v>84371.228168553804</v>
          </cell>
        </row>
        <row r="12">
          <cell r="C12" t="str">
            <v>C0010052</v>
          </cell>
          <cell r="D12" t="str">
            <v>h</v>
          </cell>
          <cell r="E12" t="str">
            <v>Buldozer, potencia al volante de 140 HP, motor de 2200 RPM, longitud de hoja 4,80m</v>
          </cell>
          <cell r="F12" t="str">
            <v>MOVIMIENTO DE TIERRA</v>
          </cell>
          <cell r="G12">
            <v>232319</v>
          </cell>
        </row>
        <row r="13">
          <cell r="C13" t="str">
            <v>C0010100</v>
          </cell>
          <cell r="D13" t="str">
            <v>h</v>
          </cell>
          <cell r="E13" t="str">
            <v>Camión 350 (F-350, Cheyenne 350 o similares)</v>
          </cell>
          <cell r="F13" t="str">
            <v>TRANSPORTE  ACARREO</v>
          </cell>
          <cell r="G13">
            <v>59553.052512980626</v>
          </cell>
        </row>
        <row r="14">
          <cell r="C14" t="str">
            <v>C0010105</v>
          </cell>
          <cell r="D14" t="str">
            <v>h</v>
          </cell>
          <cell r="E14" t="str">
            <v>Camión con capacidad de 5 ton o superior</v>
          </cell>
          <cell r="F14" t="str">
            <v>TRANSPORTE  ACARREO</v>
          </cell>
          <cell r="G14">
            <v>61288.797384159203</v>
          </cell>
        </row>
        <row r="15">
          <cell r="C15" t="str">
            <v>C0010110</v>
          </cell>
          <cell r="D15" t="str">
            <v>h</v>
          </cell>
          <cell r="E15" t="str">
            <v xml:space="preserve">Camión de slurry, volumen de depósito de emulsión 4m3 a 6 m3, ancho aproximado 7 m </v>
          </cell>
          <cell r="F15" t="str">
            <v>ASFALTO</v>
          </cell>
          <cell r="G15">
            <v>132186.02189544399</v>
          </cell>
        </row>
        <row r="16">
          <cell r="C16" t="str">
            <v>C0010115</v>
          </cell>
          <cell r="D16" t="str">
            <v>h</v>
          </cell>
          <cell r="E16" t="str">
            <v>Camión grúa capacidad 5 toneladas</v>
          </cell>
          <cell r="F16" t="str">
            <v>TRANSPORTE  ACARREO</v>
          </cell>
          <cell r="G16">
            <v>131883.8699676173</v>
          </cell>
        </row>
        <row r="17">
          <cell r="C17" t="str">
            <v>C0010120</v>
          </cell>
          <cell r="D17" t="str">
            <v>h</v>
          </cell>
          <cell r="E17" t="str">
            <v>Camioneta de estacas 4x4</v>
          </cell>
          <cell r="F17" t="str">
            <v>TRANSPORTE  ACARREO</v>
          </cell>
          <cell r="G17">
            <v>67485.439902146798</v>
          </cell>
        </row>
        <row r="18">
          <cell r="C18" t="str">
            <v>C0010123</v>
          </cell>
          <cell r="D18" t="str">
            <v>h</v>
          </cell>
          <cell r="E18" t="str">
            <v xml:space="preserve">Camisa metálica de acero A-36 para pilote D=1m - Recuperable (m) </v>
          </cell>
          <cell r="F18" t="str">
            <v>CONCRETO Y MORTERO</v>
          </cell>
          <cell r="G18">
            <v>10217.069587457299</v>
          </cell>
        </row>
        <row r="19">
          <cell r="C19" t="str">
            <v>C0010125</v>
          </cell>
          <cell r="D19" t="str">
            <v>h</v>
          </cell>
          <cell r="E19" t="str">
            <v>Camabaja capacidad de 30-40 toneladas</v>
          </cell>
          <cell r="F19" t="str">
            <v>TRANSPORTE  ACARREO</v>
          </cell>
          <cell r="G19">
            <v>252987.75729943981</v>
          </cell>
        </row>
        <row r="20">
          <cell r="C20" t="str">
            <v>C0010130</v>
          </cell>
          <cell r="D20" t="str">
            <v>h</v>
          </cell>
          <cell r="E20" t="str">
            <v xml:space="preserve">Cargador: potencia en el volante 110 hp, clasificación de rpm del motor 2300 </v>
          </cell>
          <cell r="F20" t="str">
            <v>MOVIMIENTO DE TIERRA</v>
          </cell>
          <cell r="G20">
            <v>229301.61916446101</v>
          </cell>
        </row>
        <row r="21">
          <cell r="C21" t="str">
            <v>C0010140</v>
          </cell>
          <cell r="D21" t="str">
            <v>h</v>
          </cell>
          <cell r="E21" t="str">
            <v xml:space="preserve">Cargador: potencia en el volante 125 hp, clasificación de rpm del motor 2300 </v>
          </cell>
          <cell r="F21" t="str">
            <v>MOVIMIENTO DE TIERRA</v>
          </cell>
          <cell r="G21">
            <v>234840.85726861301</v>
          </cell>
        </row>
        <row r="22">
          <cell r="C22" t="str">
            <v>C0010150</v>
          </cell>
          <cell r="D22" t="str">
            <v>h</v>
          </cell>
          <cell r="E22" t="str">
            <v>Carrotanque de agua (1000 Galones)</v>
          </cell>
          <cell r="F22" t="str">
            <v>MIXTO - HERRAMIENTA MENOR</v>
          </cell>
          <cell r="G22">
            <v>100545.1997368</v>
          </cell>
        </row>
        <row r="23">
          <cell r="C23" t="str">
            <v>C0010160</v>
          </cell>
          <cell r="D23" t="str">
            <v>h</v>
          </cell>
          <cell r="E23" t="str">
            <v>Carrotanque irrigador de asfalto, 1000 galones de capacidad</v>
          </cell>
          <cell r="F23" t="str">
            <v>ASFALTO</v>
          </cell>
          <cell r="G23">
            <v>125864.242618611</v>
          </cell>
        </row>
        <row r="24">
          <cell r="C24" t="str">
            <v>C0010170</v>
          </cell>
          <cell r="D24" t="str">
            <v>h</v>
          </cell>
          <cell r="E24" t="str">
            <v>Cizalla manual de 90 cm</v>
          </cell>
          <cell r="F24" t="str">
            <v>MIXTO - HERRAMIENTA MENOR</v>
          </cell>
          <cell r="G24">
            <v>2014.835299547555</v>
          </cell>
        </row>
        <row r="25">
          <cell r="C25" t="str">
            <v>C0010190</v>
          </cell>
          <cell r="D25" t="str">
            <v>h</v>
          </cell>
          <cell r="E25" t="str">
            <v>Compactador manual vibratorio (rana) con motor de 6 hp</v>
          </cell>
          <cell r="F25" t="str">
            <v>COMPACTACION  NIVELACION</v>
          </cell>
          <cell r="G25">
            <v>9941.3240815493791</v>
          </cell>
        </row>
        <row r="26">
          <cell r="C26" t="str">
            <v>C0010200</v>
          </cell>
          <cell r="D26" t="str">
            <v>h</v>
          </cell>
          <cell r="E26" t="str">
            <v>Compactador manual (saltarín) peso de operación (kg.) 52, fuerza de impacto por golpe (KN) 12</v>
          </cell>
          <cell r="F26" t="str">
            <v>COMPACTACION  NIVELACION</v>
          </cell>
          <cell r="G26">
            <v>11500.273472960491</v>
          </cell>
        </row>
        <row r="27">
          <cell r="C27" t="str">
            <v>C0010211</v>
          </cell>
          <cell r="D27" t="str">
            <v>h</v>
          </cell>
          <cell r="E27" t="str">
            <v>Compactador de rodillo potencia: 99 hp, peso: 8 toneladas</v>
          </cell>
          <cell r="F27" t="str">
            <v>COMPACTACION  NIVELACION</v>
          </cell>
          <cell r="G27">
            <v>164770.100100087</v>
          </cell>
        </row>
        <row r="28">
          <cell r="C28" t="str">
            <v>C0010212</v>
          </cell>
          <cell r="D28" t="str">
            <v>h</v>
          </cell>
          <cell r="E28" t="str">
            <v>Compactador de rodillo, potencia 105 hp, peso de 6 toneladas</v>
          </cell>
          <cell r="F28" t="str">
            <v>COMPACTACION  NIVELACION</v>
          </cell>
          <cell r="G28">
            <v>153998.53376766801</v>
          </cell>
        </row>
        <row r="29">
          <cell r="C29" t="str">
            <v>C0010214</v>
          </cell>
          <cell r="D29" t="str">
            <v>h</v>
          </cell>
          <cell r="E29" t="str">
            <v>Compactador de rodillo potencia: 80HP, peso: 7 ton</v>
          </cell>
          <cell r="F29" t="str">
            <v>COMPACTACION  NIVELACION</v>
          </cell>
          <cell r="G29">
            <v>161690.5327886912</v>
          </cell>
        </row>
        <row r="30">
          <cell r="C30" t="str">
            <v>C0010220</v>
          </cell>
          <cell r="D30" t="str">
            <v>h</v>
          </cell>
          <cell r="E30" t="str">
            <v>Compactador manual vibratorio (CANGURO) (Apisonadores), potencia aproximada 5 HP</v>
          </cell>
          <cell r="F30" t="str">
            <v>COMPACTACION  NIVELACION</v>
          </cell>
          <cell r="G30">
            <v>12523.444616498</v>
          </cell>
        </row>
        <row r="31">
          <cell r="C31" t="str">
            <v>C0010230</v>
          </cell>
          <cell r="D31" t="str">
            <v>h</v>
          </cell>
          <cell r="E31" t="str">
            <v>Compactador neumático de Potencia 70 HP, peso de 13 ton</v>
          </cell>
          <cell r="F31" t="str">
            <v>COMPACTACION  NIVELACION</v>
          </cell>
          <cell r="G31">
            <v>187956.94381373399</v>
          </cell>
        </row>
        <row r="32">
          <cell r="C32" t="str">
            <v>C0010240</v>
          </cell>
          <cell r="D32" t="str">
            <v>h</v>
          </cell>
          <cell r="E32" t="str">
            <v>Compactador vibratorio potencia aproximada de 15 Kw</v>
          </cell>
          <cell r="F32" t="str">
            <v>COMPACTACION  NIVELACION</v>
          </cell>
          <cell r="G32">
            <v>89030.534798757595</v>
          </cell>
        </row>
        <row r="33">
          <cell r="C33" t="str">
            <v>C0010250</v>
          </cell>
          <cell r="D33" t="str">
            <v>h</v>
          </cell>
          <cell r="E33" t="str">
            <v>Compresor (barrido y soplado)</v>
          </cell>
          <cell r="F33" t="str">
            <v>MIXTO - HERRAMIENTA MENOR</v>
          </cell>
          <cell r="G33">
            <v>82608.247281449701</v>
          </cell>
        </row>
        <row r="34">
          <cell r="C34" t="str">
            <v>C0010270</v>
          </cell>
          <cell r="D34" t="str">
            <v>h</v>
          </cell>
          <cell r="E34" t="str">
            <v>Compresor portátil de 70 a 120 HP, con martillo</v>
          </cell>
          <cell r="F34" t="str">
            <v>MIXTO - HERRAMIENTA MENOR</v>
          </cell>
          <cell r="G34">
            <v>113894.206083586</v>
          </cell>
        </row>
        <row r="35">
          <cell r="C35" t="str">
            <v>C0010290</v>
          </cell>
          <cell r="D35" t="str">
            <v>h</v>
          </cell>
          <cell r="E35" t="str">
            <v>Cortadora de pavimento, profundidad de corte: 16- 19 cm. capacidad de disco: desde 12" hasta 20" de diámetro</v>
          </cell>
          <cell r="F35" t="str">
            <v>MIXTO - HERRAMIENTA MENOR</v>
          </cell>
          <cell r="G35">
            <v>15085.6317583201</v>
          </cell>
        </row>
        <row r="36">
          <cell r="C36" t="str">
            <v>C0010295</v>
          </cell>
          <cell r="D36" t="str">
            <v>h</v>
          </cell>
          <cell r="E36" t="str">
            <v xml:space="preserve">Cortadora de adoquines </v>
          </cell>
          <cell r="F36" t="str">
            <v>MIXTO - HERRAMIENTA MENOR</v>
          </cell>
          <cell r="G36">
            <v>8006.9434784271098</v>
          </cell>
        </row>
        <row r="37">
          <cell r="C37" t="str">
            <v>C0010300</v>
          </cell>
          <cell r="D37" t="str">
            <v>h</v>
          </cell>
          <cell r="E37" t="str">
            <v>Diferencial de 2 toneladas</v>
          </cell>
          <cell r="F37" t="str">
            <v>CARGA  IZAJE</v>
          </cell>
          <cell r="G37">
            <v>3916.7180918625809</v>
          </cell>
        </row>
        <row r="38">
          <cell r="C38" t="str">
            <v>C0010310</v>
          </cell>
          <cell r="D38" t="str">
            <v>h</v>
          </cell>
          <cell r="E38" t="str">
            <v>Diferencial de 3 toneladas</v>
          </cell>
          <cell r="F38" t="str">
            <v>CARGA  IZAJE</v>
          </cell>
          <cell r="G38">
            <v>3839.1582428053889</v>
          </cell>
        </row>
        <row r="39">
          <cell r="C39" t="str">
            <v>C0010311</v>
          </cell>
          <cell r="D39" t="str">
            <v>h</v>
          </cell>
          <cell r="E39" t="str">
            <v>Derretidora de asfalto (crafco o similar)</v>
          </cell>
          <cell r="F39" t="str">
            <v>ASFALTO</v>
          </cell>
          <cell r="G39">
            <v>5792.65148619922</v>
          </cell>
        </row>
        <row r="40">
          <cell r="C40" t="str">
            <v>C0010314</v>
          </cell>
          <cell r="D40" t="str">
            <v>h</v>
          </cell>
          <cell r="E40" t="str">
            <v>Equipo de acarreo interno</v>
          </cell>
          <cell r="F40" t="str">
            <v>TRANSPORTE  ACARREO</v>
          </cell>
          <cell r="G40">
            <v>36959.635026075441</v>
          </cell>
        </row>
        <row r="41">
          <cell r="C41" t="str">
            <v>C0010321</v>
          </cell>
          <cell r="D41" t="str">
            <v>h</v>
          </cell>
          <cell r="E41" t="str">
            <v>Equipo de izaje</v>
          </cell>
          <cell r="F41" t="str">
            <v>CARGA  IZAJE</v>
          </cell>
          <cell r="G41">
            <v>143492.2120340211</v>
          </cell>
        </row>
        <row r="42">
          <cell r="C42" t="str">
            <v>C0010330</v>
          </cell>
          <cell r="D42" t="str">
            <v>h</v>
          </cell>
          <cell r="E42" t="str">
            <v>Equipo de oxicorte y soldadura, capacidad de corte 6"-14"</v>
          </cell>
          <cell r="F42" t="str">
            <v>MIXTO - HERRAMIENTA MENOR</v>
          </cell>
          <cell r="G42">
            <v>24366.9144039032</v>
          </cell>
        </row>
        <row r="43">
          <cell r="C43" t="str">
            <v>C0010340</v>
          </cell>
          <cell r="D43" t="str">
            <v>h</v>
          </cell>
          <cell r="E43" t="str">
            <v>Equipo de perforación (TRACKDRILL), potencia aproximada 40 HP, 2100 golpes / minuto</v>
          </cell>
          <cell r="F43" t="str">
            <v>MIXTO - HERRAMIENTA MENOR</v>
          </cell>
          <cell r="G43">
            <v>179446.26886595401</v>
          </cell>
        </row>
        <row r="44">
          <cell r="C44" t="str">
            <v>C0010350</v>
          </cell>
          <cell r="D44" t="str">
            <v>h</v>
          </cell>
          <cell r="E44" t="str">
            <v>Equipo de pintura (Compresor). Presión máxima de trabajo 7 HP</v>
          </cell>
          <cell r="F44" t="str">
            <v>MIXTO - HERRAMIENTA MENOR</v>
          </cell>
          <cell r="G44">
            <v>15524.325138269491</v>
          </cell>
        </row>
        <row r="45">
          <cell r="C45" t="str">
            <v>C0010351</v>
          </cell>
          <cell r="D45" t="str">
            <v>h</v>
          </cell>
          <cell r="E45" t="str">
            <v>Equipo autopropulsado para aplicación de pintura termoplástica (NTC 4744-2)</v>
          </cell>
          <cell r="F45" t="str">
            <v>MIXTO - HERRAMIENTA MENOR</v>
          </cell>
          <cell r="G45">
            <v>142108.8522212134</v>
          </cell>
        </row>
        <row r="46">
          <cell r="C46" t="str">
            <v>C0010360</v>
          </cell>
          <cell r="D46" t="str">
            <v>h</v>
          </cell>
          <cell r="E46" t="str">
            <v>Equipo de soldadura 250 AMP</v>
          </cell>
          <cell r="F46" t="str">
            <v>MIXTO - HERRAMIENTA MENOR</v>
          </cell>
          <cell r="G46">
            <v>15299.4949767492</v>
          </cell>
        </row>
        <row r="47">
          <cell r="C47" t="str">
            <v>C0010365</v>
          </cell>
          <cell r="D47" t="str">
            <v>h</v>
          </cell>
          <cell r="E47" t="str">
            <v>Equipo de soldadura 400 AMP</v>
          </cell>
          <cell r="F47" t="str">
            <v>MIXTO - HERRAMIENTA MENOR</v>
          </cell>
          <cell r="G47">
            <v>18565.299988012401</v>
          </cell>
        </row>
        <row r="48">
          <cell r="C48" t="str">
            <v>C0010380</v>
          </cell>
          <cell r="D48" t="str">
            <v>h</v>
          </cell>
          <cell r="E48" t="str">
            <v>Equipo de soldadura 600 AMP</v>
          </cell>
          <cell r="F48" t="str">
            <v>MIXTO - HERRAMIENTA MENOR</v>
          </cell>
          <cell r="G48">
            <v>28585.4758123309</v>
          </cell>
        </row>
        <row r="49">
          <cell r="C49" t="str">
            <v>C0010381</v>
          </cell>
          <cell r="D49" t="str">
            <v>h</v>
          </cell>
          <cell r="E49" t="str">
            <v>Equipo de sandblasting y pintura, compresora 250cfm a 100 psi, pulmón de 70 gal (250 L) para 160 psi</v>
          </cell>
          <cell r="F49" t="str">
            <v>MIXTO - HERRAMIENTA MENOR</v>
          </cell>
          <cell r="G49">
            <v>34212.5</v>
          </cell>
        </row>
        <row r="50">
          <cell r="C50" t="str">
            <v>C0010401</v>
          </cell>
          <cell r="D50" t="str">
            <v>h</v>
          </cell>
          <cell r="E50" t="str">
            <v>Equipo de medición (deformímetros eléctricos, mecánicos, celdas de carga, etc.) para prueba de carga</v>
          </cell>
          <cell r="F50" t="str">
            <v>MIXTO - HERRAMIENTA MENOR</v>
          </cell>
          <cell r="G50">
            <v>207842.85386895199</v>
          </cell>
        </row>
        <row r="51">
          <cell r="C51" t="str">
            <v>C0010410</v>
          </cell>
          <cell r="D51" t="str">
            <v>h</v>
          </cell>
          <cell r="E51" t="str">
            <v>Esparcidor de gravilla, ancho de esparcimiento 3 - 7.5 m</v>
          </cell>
          <cell r="F51" t="str">
            <v>MIXTO - HERRAMIENTA MENOR</v>
          </cell>
          <cell r="G51">
            <v>108902.03528426999</v>
          </cell>
        </row>
        <row r="52">
          <cell r="C52" t="str">
            <v>C0010430</v>
          </cell>
          <cell r="D52" t="str">
            <v>h</v>
          </cell>
          <cell r="E52" t="str">
            <v>Formaleta metálica para pavimento en concreto hidráulico (m)</v>
          </cell>
          <cell r="F52" t="str">
            <v>CONCRETO Y MORTERO</v>
          </cell>
          <cell r="G52">
            <v>1109.0923844205599</v>
          </cell>
        </row>
        <row r="53">
          <cell r="C53" t="str">
            <v>C0010435</v>
          </cell>
          <cell r="D53" t="str">
            <v>h</v>
          </cell>
          <cell r="E53" t="str">
            <v>Formaleta metálica para pilotes de concreto prefabricado in situ (m)</v>
          </cell>
          <cell r="F53" t="str">
            <v>CONCRETO Y MORTERO</v>
          </cell>
          <cell r="G53">
            <v>2814.3526418705301</v>
          </cell>
        </row>
        <row r="54">
          <cell r="C54" t="str">
            <v>C0010441</v>
          </cell>
          <cell r="D54" t="str">
            <v>h</v>
          </cell>
          <cell r="E54" t="str">
            <v>Formaleta metálica para baranda de concreto (m)</v>
          </cell>
          <cell r="F54" t="str">
            <v>CONCRETO Y MORTERO</v>
          </cell>
          <cell r="G54">
            <v>1632.780884095075</v>
          </cell>
        </row>
        <row r="55">
          <cell r="C55" t="str">
            <v>C0010443</v>
          </cell>
          <cell r="D55" t="str">
            <v>h</v>
          </cell>
          <cell r="E55" t="str">
            <v>Formaleta metálica para defensa de concreto (m)</v>
          </cell>
          <cell r="F55" t="str">
            <v>CONCRETO Y MORTERO</v>
          </cell>
          <cell r="G55">
            <v>2329.6533151018589</v>
          </cell>
        </row>
        <row r="56">
          <cell r="C56" t="str">
            <v>C0010445</v>
          </cell>
          <cell r="D56" t="str">
            <v>h</v>
          </cell>
          <cell r="E56" t="str">
            <v>Formaleta metálica para concreto (incluye alineadores, distanciadores tipo corbata, ángulos, tableros metálicos, extractor de corbatas, tensores, grapas y parales) (m2)</v>
          </cell>
          <cell r="F56" t="str">
            <v>CONCRETO Y MORTERO</v>
          </cell>
          <cell r="G56">
            <v>983.77090257612099</v>
          </cell>
        </row>
        <row r="57">
          <cell r="C57" t="str">
            <v>C0010447</v>
          </cell>
          <cell r="D57" t="str">
            <v>h</v>
          </cell>
          <cell r="E57" t="str">
            <v>Formaleta metálica para fabricación de paneles de concreto (m2)</v>
          </cell>
          <cell r="F57" t="str">
            <v>CONCRETO Y MORTERO</v>
          </cell>
          <cell r="G57">
            <v>1715.760616128915</v>
          </cell>
        </row>
        <row r="58">
          <cell r="C58" t="str">
            <v>C0010462</v>
          </cell>
          <cell r="D58" t="str">
            <v>h</v>
          </cell>
          <cell r="E58" t="str">
            <v>Fresadora de pavimento, ancho de trabajo 2 m, potencia aproximada 580 HP, profundidad de corte 30 cm</v>
          </cell>
          <cell r="F58" t="str">
            <v>ASFALTO</v>
          </cell>
          <cell r="G58">
            <v>538590.66101030598</v>
          </cell>
        </row>
        <row r="59">
          <cell r="C59" t="str">
            <v>C0010480</v>
          </cell>
          <cell r="D59" t="str">
            <v>h</v>
          </cell>
          <cell r="E59" t="str">
            <v>Gato para tensionamiento, fuerza Max 300 toneladas</v>
          </cell>
          <cell r="F59" t="str">
            <v>MIXTO - HERRAMIENTA MENOR</v>
          </cell>
          <cell r="G59">
            <v>219805.93846001601</v>
          </cell>
        </row>
        <row r="60">
          <cell r="C60" t="str">
            <v>C0010490</v>
          </cell>
          <cell r="D60" t="str">
            <v>h</v>
          </cell>
          <cell r="E60" t="str">
            <v>Grúa capacidad 15 toneladas</v>
          </cell>
          <cell r="F60" t="str">
            <v>CARGA  IZAJE</v>
          </cell>
          <cell r="G60">
            <v>224591.17229644139</v>
          </cell>
        </row>
        <row r="61">
          <cell r="C61" t="str">
            <v>C0010500</v>
          </cell>
          <cell r="D61" t="str">
            <v>h</v>
          </cell>
          <cell r="E61" t="str">
            <v>Grúa capacidad 10 toneladas (incluye eslingas, cadenas, grilletes y tensores)</v>
          </cell>
          <cell r="F61" t="str">
            <v>CARGA  IZAJE</v>
          </cell>
          <cell r="G61">
            <v>219050.37522268601</v>
          </cell>
        </row>
        <row r="62">
          <cell r="C62" t="str">
            <v>C0010520</v>
          </cell>
          <cell r="D62" t="str">
            <v>h</v>
          </cell>
          <cell r="E62" t="str">
            <v>Grúa telescópica móvil capacidad 50 toneladas</v>
          </cell>
          <cell r="F62" t="str">
            <v>CARGA  IZAJE</v>
          </cell>
          <cell r="G62">
            <v>365251.86164610501</v>
          </cell>
        </row>
        <row r="63">
          <cell r="C63" t="str">
            <v>C0010530</v>
          </cell>
          <cell r="D63" t="str">
            <v>h</v>
          </cell>
          <cell r="E63" t="str">
            <v>Guadañadora cilindraje 38-58 cm3</v>
          </cell>
          <cell r="F63" t="str">
            <v>MIXTO - HERRAMIENTA MENOR</v>
          </cell>
          <cell r="G63">
            <v>6410.6112483062498</v>
          </cell>
        </row>
        <row r="64">
          <cell r="C64" t="str">
            <v>C0010535</v>
          </cell>
          <cell r="D64" t="str">
            <v>h</v>
          </cell>
          <cell r="E64" t="str">
            <v>Lanza de aire comprimido caliente, velocidad de descargue 1000 m/s, temperatura del aire a presión 1000 °c</v>
          </cell>
          <cell r="F64" t="str">
            <v>MIXTO - HERRAMIENTA MENOR</v>
          </cell>
          <cell r="G64">
            <v>76930.373873976307</v>
          </cell>
        </row>
        <row r="65">
          <cell r="C65" t="str">
            <v>C0010540</v>
          </cell>
          <cell r="D65" t="str">
            <v>h</v>
          </cell>
          <cell r="E65" t="str">
            <v>Máquina térmica para aplicación de adhesivo para tacha</v>
          </cell>
          <cell r="F65" t="str">
            <v>Mixto - Herramienta menor</v>
          </cell>
          <cell r="G65">
            <v>33748.491267421537</v>
          </cell>
        </row>
        <row r="66">
          <cell r="C66" t="str">
            <v>C0010541</v>
          </cell>
          <cell r="D66" t="str">
            <v>h</v>
          </cell>
          <cell r="E66" t="str">
            <v>Máquina hidrosembradora 1000 - 4000 litros</v>
          </cell>
          <cell r="F66" t="str">
            <v>MIXTO - HERRAMIENTA MENOR</v>
          </cell>
          <cell r="G66">
            <v>26192.858894118199</v>
          </cell>
        </row>
        <row r="67">
          <cell r="C67" t="str">
            <v>C0010547</v>
          </cell>
          <cell r="D67" t="str">
            <v>h</v>
          </cell>
          <cell r="E67" t="str">
            <v>Máquina estabilizadora con cámara de tambor rotatorio de paso sencillo Potencia 310 kW</v>
          </cell>
          <cell r="F67" t="str">
            <v>MIXTO - HERRAMIENTA MENOR</v>
          </cell>
          <cell r="G67">
            <v>285217.69268712099</v>
          </cell>
        </row>
        <row r="68">
          <cell r="C68" t="str">
            <v>C0010550</v>
          </cell>
          <cell r="D68" t="str">
            <v>h</v>
          </cell>
          <cell r="E68" t="str">
            <v>Mezcladora de concreto tipo trompo</v>
          </cell>
          <cell r="F68" t="str">
            <v>CONCRETO Y MORTERO</v>
          </cell>
          <cell r="G68">
            <v>6123.8400385623499</v>
          </cell>
        </row>
        <row r="69">
          <cell r="C69" t="str">
            <v>C0010555</v>
          </cell>
          <cell r="D69" t="str">
            <v>h</v>
          </cell>
          <cell r="E69" t="str">
            <v>Miniretroexcavadora sobre neumáticos de 37,5 kW</v>
          </cell>
          <cell r="F69" t="str">
            <v>MOVIMIENTO DE TIERRA</v>
          </cell>
          <cell r="G69">
            <v>106388.75059229499</v>
          </cell>
        </row>
        <row r="70">
          <cell r="C70" t="str">
            <v>C0010560</v>
          </cell>
          <cell r="D70" t="str">
            <v>h</v>
          </cell>
          <cell r="E70" t="str">
            <v>Montacargas capacidad 2-10 toneladas</v>
          </cell>
          <cell r="F70" t="str">
            <v>MIXTO - HERRAMIENTA MENOR</v>
          </cell>
          <cell r="G70">
            <v>95515.785919176298</v>
          </cell>
        </row>
        <row r="71">
          <cell r="C71" t="str">
            <v>C0010570</v>
          </cell>
          <cell r="D71" t="str">
            <v>h</v>
          </cell>
          <cell r="E71" t="str">
            <v>Motobomba 3 pulgadas</v>
          </cell>
          <cell r="F71" t="str">
            <v>MIXTO - HERRAMIENTA MENOR</v>
          </cell>
          <cell r="G71">
            <v>9040.3736895312304</v>
          </cell>
        </row>
        <row r="72">
          <cell r="C72" t="str">
            <v>C0010580</v>
          </cell>
          <cell r="D72" t="str">
            <v>h</v>
          </cell>
          <cell r="E72" t="str">
            <v>Motobomba 4 pulgadas</v>
          </cell>
          <cell r="F72" t="str">
            <v>MIXTO - HERRAMIENTA MENOR</v>
          </cell>
          <cell r="G72">
            <v>11165.978915350701</v>
          </cell>
        </row>
        <row r="73">
          <cell r="C73" t="str">
            <v>C0010600</v>
          </cell>
          <cell r="D73" t="str">
            <v>h</v>
          </cell>
          <cell r="E73" t="str">
            <v>Motobomba de concreto</v>
          </cell>
          <cell r="F73" t="str">
            <v>CONCRETO Y MORTERO</v>
          </cell>
          <cell r="G73">
            <v>92008.072747978105</v>
          </cell>
        </row>
        <row r="74">
          <cell r="C74" t="str">
            <v>C0010610</v>
          </cell>
          <cell r="D74" t="str">
            <v>h</v>
          </cell>
          <cell r="E74" t="str">
            <v>Motoniveladora potencia 215 HP, ancho de cuchilla 4,27 m, peso 18 ton</v>
          </cell>
          <cell r="F74" t="str">
            <v>COMPACTACION  NIVELACION</v>
          </cell>
          <cell r="G74">
            <v>269993.124275173</v>
          </cell>
        </row>
        <row r="75">
          <cell r="C75" t="str">
            <v>C0010611</v>
          </cell>
          <cell r="D75" t="str">
            <v>h</v>
          </cell>
          <cell r="E75" t="str">
            <v>Motoniveladora, potencia 140 HP, ancho de cuchilla 3,66 m, peso 11 ton</v>
          </cell>
          <cell r="F75" t="str">
            <v>COMPACTACION  NIVELACION</v>
          </cell>
          <cell r="G75">
            <v>168175.78390911</v>
          </cell>
        </row>
        <row r="76">
          <cell r="C76" t="str">
            <v>C0010620</v>
          </cell>
          <cell r="D76" t="str">
            <v>h</v>
          </cell>
          <cell r="E76" t="str">
            <v>Motosierra, 4.5 HP - 7.1 HP, longitud de espada 45-90 cm</v>
          </cell>
          <cell r="F76" t="str">
            <v>MIXTO - HERRAMIENTA MENOR</v>
          </cell>
          <cell r="G76">
            <v>13663.1018750568</v>
          </cell>
        </row>
        <row r="77">
          <cell r="C77" t="str">
            <v>C0010651</v>
          </cell>
          <cell r="D77" t="str">
            <v>h</v>
          </cell>
          <cell r="E77" t="str">
            <v>Piloteadora potencia mínima de 250KW, fuerza elevadora 200KN</v>
          </cell>
          <cell r="F77" t="str">
            <v>MIXTO - HERRAMIENTA MENOR</v>
          </cell>
          <cell r="G77">
            <v>593935.66814475204</v>
          </cell>
        </row>
        <row r="78">
          <cell r="C78" t="str">
            <v>C0010660</v>
          </cell>
          <cell r="D78" t="str">
            <v>h</v>
          </cell>
          <cell r="E78" t="str">
            <v>Planta de asfalto en caliente continua de 120 toneladas de capacidad</v>
          </cell>
          <cell r="F78" t="str">
            <v>ASFALTO</v>
          </cell>
          <cell r="G78">
            <v>779237.55210001697</v>
          </cell>
        </row>
        <row r="79">
          <cell r="C79" t="str">
            <v>C0010661</v>
          </cell>
          <cell r="D79" t="str">
            <v>h</v>
          </cell>
          <cell r="E79" t="str">
            <v xml:space="preserve">Planta de asfalto en caliente móvil discontinua de 60 toneladas de capacidad u otro tipo de planta en caliente discontinua </v>
          </cell>
          <cell r="F79" t="str">
            <v>ASFALTO</v>
          </cell>
          <cell r="G79">
            <v>300000</v>
          </cell>
        </row>
        <row r="80">
          <cell r="C80" t="str">
            <v>C0010670</v>
          </cell>
          <cell r="D80" t="str">
            <v>h</v>
          </cell>
          <cell r="E80" t="str">
            <v>Planta para mezcla de asfalto en frio de 160 toneladas/hora de capacidad</v>
          </cell>
          <cell r="F80" t="str">
            <v>ASFALTO</v>
          </cell>
          <cell r="G80">
            <v>516427.472715282</v>
          </cell>
        </row>
        <row r="81">
          <cell r="C81" t="str">
            <v>C0010680</v>
          </cell>
          <cell r="D81" t="str">
            <v>h</v>
          </cell>
          <cell r="E81" t="str">
            <v>Planta eléctrica 3000 watts -4000 watts</v>
          </cell>
          <cell r="F81" t="str">
            <v>MIXTO - HERRAMIENTA MENOR</v>
          </cell>
          <cell r="G81">
            <v>13454.1298606857</v>
          </cell>
        </row>
        <row r="82">
          <cell r="C82" t="str">
            <v>C0010690</v>
          </cell>
          <cell r="D82" t="str">
            <v>h</v>
          </cell>
          <cell r="E82" t="str">
            <v>Planta trituradora y unidad de clasificación</v>
          </cell>
          <cell r="F82" t="str">
            <v>MIXTO - HERRAMIENTA MENOR</v>
          </cell>
          <cell r="G82">
            <v>669995.70070267306</v>
          </cell>
        </row>
        <row r="83">
          <cell r="C83" t="str">
            <v>C0010710</v>
          </cell>
          <cell r="D83" t="str">
            <v>h</v>
          </cell>
          <cell r="E83" t="str">
            <v>Pulidora (8500 REV)</v>
          </cell>
          <cell r="F83" t="str">
            <v>MIXTO - HERRAMIENTA MENOR</v>
          </cell>
          <cell r="G83">
            <v>7612.65625</v>
          </cell>
        </row>
        <row r="84">
          <cell r="C84" t="str">
            <v>C0010730</v>
          </cell>
          <cell r="D84" t="str">
            <v>h</v>
          </cell>
          <cell r="E84" t="str">
            <v xml:space="preserve">Recicladora de pavimento potencia aproximada 430 HP </v>
          </cell>
          <cell r="F84" t="str">
            <v>ASFALTO</v>
          </cell>
          <cell r="G84">
            <v>585975.01667727903</v>
          </cell>
        </row>
        <row r="85">
          <cell r="C85" t="str">
            <v>C0010740</v>
          </cell>
          <cell r="D85" t="str">
            <v>h</v>
          </cell>
          <cell r="E85" t="str">
            <v>Regla vibratoria de concreto, de longitud de 3 a 5 m, potencia de 6 a 9 HP</v>
          </cell>
          <cell r="F85" t="str">
            <v>CONCRETO Y MORTERO</v>
          </cell>
          <cell r="G85">
            <v>14985.3375403849</v>
          </cell>
        </row>
        <row r="86">
          <cell r="C86" t="str">
            <v>C0010750</v>
          </cell>
          <cell r="D86" t="str">
            <v>h</v>
          </cell>
          <cell r="E86" t="str">
            <v>Retrocargador, pala de 1,1 m3 de capacidad, profundidad de excavación de 4.400 mm y una altura de 5.680 mm</v>
          </cell>
          <cell r="F86" t="str">
            <v>MOVIMIENTO DE TIERRA</v>
          </cell>
          <cell r="G86">
            <v>160746.0787420283</v>
          </cell>
        </row>
        <row r="87">
          <cell r="C87" t="str">
            <v>C0010765</v>
          </cell>
          <cell r="D87" t="str">
            <v>h</v>
          </cell>
          <cell r="E87" t="str">
            <v xml:space="preserve">Retroexcavadora, potencia en el volante 78 hp 2200 rpm </v>
          </cell>
          <cell r="F87" t="str">
            <v>MOVIMIENTO DE TIERRA</v>
          </cell>
          <cell r="G87">
            <v>177809.21518507201</v>
          </cell>
        </row>
        <row r="88">
          <cell r="C88" t="str">
            <v>C0010790</v>
          </cell>
          <cell r="D88" t="str">
            <v>h</v>
          </cell>
          <cell r="E88" t="str">
            <v>Retroexcavadora sobre oruga, potencia 158 kw, balde de 1.5 m3</v>
          </cell>
          <cell r="F88" t="str">
            <v>MOVIMIENTO DE TIERRA</v>
          </cell>
          <cell r="G88">
            <v>281996.412238263</v>
          </cell>
        </row>
        <row r="89">
          <cell r="C89" t="str">
            <v>C0010810</v>
          </cell>
          <cell r="D89" t="str">
            <v>h</v>
          </cell>
          <cell r="E89" t="str">
            <v>Retroexcavadora sobre orugas de profundidad de excavación mínima de 6,0 m, de 80 kw de potencia</v>
          </cell>
          <cell r="F89" t="str">
            <v>MOVIMIENTO DE TIERRA</v>
          </cell>
          <cell r="G89">
            <v>272743.68289277598</v>
          </cell>
        </row>
        <row r="90">
          <cell r="C90" t="str">
            <v>C0010822</v>
          </cell>
          <cell r="D90" t="str">
            <v>h</v>
          </cell>
          <cell r="E90" t="str">
            <v>Retroexcavadora sobre llantas, motor 62HP, Profundidad de excavación de 5.41 metros</v>
          </cell>
          <cell r="F90" t="str">
            <v>MOVIMIENTO DE TIERRA</v>
          </cell>
          <cell r="G90">
            <v>191220.46264768511</v>
          </cell>
        </row>
        <row r="91">
          <cell r="C91" t="str">
            <v>C0010840</v>
          </cell>
          <cell r="D91" t="str">
            <v>h</v>
          </cell>
          <cell r="E91" t="str">
            <v>Ruteadora para asfalto, potencia mínima 15 kW</v>
          </cell>
          <cell r="F91" t="str">
            <v>ASFALTO</v>
          </cell>
          <cell r="G91">
            <v>10011.2128946269</v>
          </cell>
        </row>
        <row r="92">
          <cell r="C92" t="str">
            <v>C0010850</v>
          </cell>
          <cell r="D92" t="str">
            <v>h</v>
          </cell>
          <cell r="E92" t="str">
            <v>Parales-taco metálico o puntal (escamas en concreto)</v>
          </cell>
          <cell r="F92" t="str">
            <v>MIXTO - HERRAMIENTA MENOR</v>
          </cell>
          <cell r="G92">
            <v>122.56842337617501</v>
          </cell>
        </row>
        <row r="93">
          <cell r="C93" t="str">
            <v>C0010854</v>
          </cell>
          <cell r="D93" t="str">
            <v>h</v>
          </cell>
          <cell r="E93" t="str">
            <v>Taladro de 1/2", pulidora, lijadora y circular</v>
          </cell>
          <cell r="F93" t="str">
            <v>MIXTO - HERRAMIENTA MENOR</v>
          </cell>
          <cell r="G93">
            <v>7366.7415639707497</v>
          </cell>
        </row>
        <row r="94">
          <cell r="C94" t="str">
            <v>C0010855</v>
          </cell>
          <cell r="D94" t="str">
            <v>h</v>
          </cell>
          <cell r="E94" t="str">
            <v>Taladro industrial (columna, de árbol o similares)</v>
          </cell>
          <cell r="F94" t="str">
            <v>MIXTO - HERRAMIENTA MENOR</v>
          </cell>
          <cell r="G94">
            <v>10451.9581164029</v>
          </cell>
        </row>
        <row r="95">
          <cell r="C95" t="str">
            <v>C0010910</v>
          </cell>
          <cell r="D95" t="str">
            <v>h</v>
          </cell>
          <cell r="E95" t="str">
            <v>Terminadora de asfalto (Finisher), potencia en el volante 174 HP, R=20M3/H, velocidad de desplazamiento 114 m/min</v>
          </cell>
          <cell r="F95" t="str">
            <v>ASFALTO</v>
          </cell>
          <cell r="G95">
            <v>276473.18125979102</v>
          </cell>
        </row>
        <row r="96">
          <cell r="C96" t="str">
            <v>C0010920</v>
          </cell>
          <cell r="D96" t="str">
            <v>h</v>
          </cell>
          <cell r="E96" t="str">
            <v>Vehículo delineador para aplicación de pintura con mínimo 2 boquillas (NTC 4744-2)</v>
          </cell>
          <cell r="F96" t="str">
            <v>MIXTO - HERRAMIENTA MENOR</v>
          </cell>
          <cell r="G96">
            <v>159423.84307670011</v>
          </cell>
        </row>
        <row r="97">
          <cell r="C97" t="str">
            <v>C0010922</v>
          </cell>
          <cell r="D97" t="str">
            <v>h</v>
          </cell>
          <cell r="E97" t="str">
            <v>Vibrador de concreto, potencia aproximada de 3 hp, mangueras de 4 a 6 metros</v>
          </cell>
          <cell r="F97" t="str">
            <v>CONCRETO Y MORTERO</v>
          </cell>
          <cell r="G97">
            <v>8083.9168410849297</v>
          </cell>
        </row>
        <row r="98">
          <cell r="C98" t="str">
            <v>C0010923</v>
          </cell>
          <cell r="D98" t="str">
            <v>h</v>
          </cell>
          <cell r="E98" t="str">
            <v>Vibrocompactador, potencia 153 HP, peso 10 ton</v>
          </cell>
          <cell r="F98" t="str">
            <v>COMPACTACION  NIVELACION</v>
          </cell>
          <cell r="G98">
            <v>177683.28797885001</v>
          </cell>
        </row>
        <row r="99">
          <cell r="C99" t="str">
            <v>C0010958</v>
          </cell>
          <cell r="D99" t="str">
            <v>h</v>
          </cell>
          <cell r="E99" t="str">
            <v>Volqueta 14 m3</v>
          </cell>
          <cell r="F99" t="str">
            <v>TRANSPORTE  ACARREO</v>
          </cell>
          <cell r="G99">
            <v>155233.95141774201</v>
          </cell>
        </row>
        <row r="100">
          <cell r="C100" t="str">
            <v>C0010960</v>
          </cell>
          <cell r="D100" t="str">
            <v>h</v>
          </cell>
          <cell r="E100" t="str">
            <v>Volqueta 6 m3</v>
          </cell>
          <cell r="F100" t="str">
            <v>TRANSPORTE  ACARREO</v>
          </cell>
          <cell r="G100">
            <v>109660.640696603</v>
          </cell>
        </row>
        <row r="101">
          <cell r="C101" t="str">
            <v>C0010961</v>
          </cell>
          <cell r="D101" t="str">
            <v>h</v>
          </cell>
          <cell r="E101" t="str">
            <v>Caldera para pintura termoplástica (NTC 4744-2)</v>
          </cell>
          <cell r="F101" t="str">
            <v>Mixto - Herramienta menor</v>
          </cell>
          <cell r="G101">
            <v>67685.873344175649</v>
          </cell>
        </row>
        <row r="102">
          <cell r="C102" t="str">
            <v>C0011074</v>
          </cell>
          <cell r="D102" t="str">
            <v>h</v>
          </cell>
          <cell r="E102" t="str">
            <v>Máquina de mortero celular, incluye mixers, bomba de inyección, compresor, etc.</v>
          </cell>
          <cell r="F102" t="str">
            <v>CONCRETO Y MORTERO</v>
          </cell>
          <cell r="G102">
            <v>183316.480515209</v>
          </cell>
        </row>
        <row r="103">
          <cell r="C103" t="str">
            <v>C0011075</v>
          </cell>
          <cell r="D103" t="str">
            <v>h</v>
          </cell>
          <cell r="E103" t="str">
            <v>Martillo de hinca 5-9 t para hinca de pilotes prefabricados montado sobre grúa u oruga (con sistema de izaje incorporado)</v>
          </cell>
          <cell r="F103" t="str">
            <v>MIXTO - HERRAMIENTA MENOR</v>
          </cell>
          <cell r="G103">
            <v>770673.93474971701</v>
          </cell>
        </row>
        <row r="104">
          <cell r="C104" t="str">
            <v>C0011076</v>
          </cell>
          <cell r="D104" t="str">
            <v>h</v>
          </cell>
          <cell r="E104" t="str">
            <v>Maquina cosedora portatil para instalacion geosinteticos</v>
          </cell>
          <cell r="F104" t="str">
            <v>MIXTO - HERRAMIENTA MENOR</v>
          </cell>
          <cell r="G104">
            <v>81880.691434755601</v>
          </cell>
        </row>
        <row r="105">
          <cell r="C105" t="str">
            <v>C0011077</v>
          </cell>
          <cell r="D105" t="str">
            <v>h</v>
          </cell>
          <cell r="E105" t="str">
            <v>Formaleta metálica para megabolsas (4.25m de largo X 2.25m de ancho X 1.30m de alto)</v>
          </cell>
          <cell r="F105" t="str">
            <v>EQUIPO ESPECIALIZADO</v>
          </cell>
          <cell r="G105">
            <v>9207.4837518382592</v>
          </cell>
        </row>
        <row r="106">
          <cell r="C106" t="str">
            <v>C0011078</v>
          </cell>
          <cell r="D106" t="str">
            <v>h</v>
          </cell>
          <cell r="E106" t="str">
            <v>sistema Robot de pose (retro hidraulica de 12 ton + abrazadera )</v>
          </cell>
          <cell r="F106" t="str">
            <v>CARGA  IZAJE</v>
          </cell>
          <cell r="G106">
            <v>131593.96837728581</v>
          </cell>
        </row>
        <row r="107">
          <cell r="C107" t="str">
            <v>C0011085</v>
          </cell>
          <cell r="D107" t="str">
            <v>h</v>
          </cell>
          <cell r="E107" t="str">
            <v>Grúa telescópica capacidad de elevación de 100Tn</v>
          </cell>
          <cell r="F107" t="str">
            <v>CARGA  IZAJE</v>
          </cell>
          <cell r="G107">
            <v>1225286.0611129501</v>
          </cell>
        </row>
        <row r="108">
          <cell r="C108" t="str">
            <v>C0011086</v>
          </cell>
          <cell r="D108" t="str">
            <v>h</v>
          </cell>
          <cell r="E108" t="str">
            <v>Sopladora</v>
          </cell>
          <cell r="F108" t="str">
            <v>MIXTO - HERRAMIENTA MENOR</v>
          </cell>
          <cell r="G108">
            <v>7046.5887706516096</v>
          </cell>
        </row>
        <row r="109">
          <cell r="C109" t="str">
            <v>C0011087</v>
          </cell>
          <cell r="D109" t="str">
            <v>h</v>
          </cell>
          <cell r="E109" t="str">
            <v>Mini cargador</v>
          </cell>
          <cell r="F109" t="str">
            <v>CARGA  IZAJE</v>
          </cell>
          <cell r="G109">
            <v>10969.911257197</v>
          </cell>
        </row>
        <row r="110">
          <cell r="C110" t="str">
            <v>C0011088</v>
          </cell>
          <cell r="D110" t="str">
            <v>h</v>
          </cell>
          <cell r="E110" t="str">
            <v>Planta electrica Motogenerador g.p. 100 kw</v>
          </cell>
          <cell r="F110" t="str">
            <v>MIXTO - HERRAMIENTA MENOR</v>
          </cell>
          <cell r="G110">
            <v>75692.387674658996</v>
          </cell>
        </row>
        <row r="111">
          <cell r="C111" t="str">
            <v>C0011089</v>
          </cell>
          <cell r="D111" t="str">
            <v>h</v>
          </cell>
          <cell r="E111" t="str">
            <v>Turbomezclador 3500-1200</v>
          </cell>
          <cell r="F111" t="str">
            <v>CONCRETO Y MORTERO</v>
          </cell>
          <cell r="G111">
            <v>41685.6627773484</v>
          </cell>
        </row>
        <row r="112">
          <cell r="C112" t="str">
            <v>C0011090</v>
          </cell>
          <cell r="D112" t="str">
            <v>h</v>
          </cell>
          <cell r="E112" t="str">
            <v>Cárcamo 10 m3 de capacidad (tanque cilíndrico horizontal)</v>
          </cell>
          <cell r="F112" t="str">
            <v>MIXTO - HERRAMIENTA MENOR</v>
          </cell>
          <cell r="G112">
            <v>3232.8328474959399</v>
          </cell>
        </row>
        <row r="113">
          <cell r="C113" t="str">
            <v>C0011095</v>
          </cell>
          <cell r="D113" t="str">
            <v>h</v>
          </cell>
          <cell r="E113" t="str">
            <v>Andamio certificado x dos o tres secciones 4m-6m</v>
          </cell>
          <cell r="F113" t="str">
            <v>MIXTO - HERRAMIENTA MENOR</v>
          </cell>
          <cell r="G113">
            <v>6678.875</v>
          </cell>
        </row>
        <row r="114">
          <cell r="C114" t="str">
            <v>C0011098</v>
          </cell>
          <cell r="D114" t="str">
            <v>h</v>
          </cell>
          <cell r="E114" t="str">
            <v>compresor de 265 CMF - 375 CFM</v>
          </cell>
          <cell r="F114" t="str">
            <v>MIXTO - HERRAMIENTA MENOR</v>
          </cell>
          <cell r="G114">
            <v>79509.088488093199</v>
          </cell>
        </row>
        <row r="115">
          <cell r="C115" t="str">
            <v>C0011099</v>
          </cell>
          <cell r="D115" t="str">
            <v>h</v>
          </cell>
          <cell r="E115" t="str">
            <v xml:space="preserve"> Taladro de perforación colgado e inyección de pernos</v>
          </cell>
          <cell r="F115" t="str">
            <v>MIXTO - HERRAMIENTA MENOR</v>
          </cell>
          <cell r="G115">
            <v>115078.94386434541</v>
          </cell>
        </row>
        <row r="116">
          <cell r="C116" t="str">
            <v>C0011100</v>
          </cell>
          <cell r="D116" t="str">
            <v>h</v>
          </cell>
          <cell r="E116" t="str">
            <v>Grúa Telescópica todo terreno. Capacidad 30 Toneladas (incluye eslingas, cadenas, grilletes y tensores)</v>
          </cell>
          <cell r="F116" t="str">
            <v>CARGA  IZAJE</v>
          </cell>
          <cell r="G116">
            <v>466410.88</v>
          </cell>
        </row>
        <row r="117">
          <cell r="C117" t="str">
            <v>C0011101</v>
          </cell>
          <cell r="D117" t="str">
            <v>h</v>
          </cell>
          <cell r="E117" t="str">
            <v>Grúa Telescópica todo terreno. Capacidad 40 Toneladas (incluye eslingas, cadenas, grilletes y tensores)</v>
          </cell>
          <cell r="F117" t="str">
            <v>CARGA  IZAJE</v>
          </cell>
          <cell r="G117">
            <v>551006.1925</v>
          </cell>
        </row>
        <row r="118">
          <cell r="C118" t="str">
            <v>C0011102</v>
          </cell>
          <cell r="D118" t="str">
            <v>h</v>
          </cell>
          <cell r="E118" t="str">
            <v>Grua Capacidad 80 Toneladas</v>
          </cell>
          <cell r="F118" t="str">
            <v>CARGA  IZAJE</v>
          </cell>
          <cell r="G118">
            <v>449316.73950000003</v>
          </cell>
        </row>
        <row r="119">
          <cell r="C119" t="str">
            <v>C0011103</v>
          </cell>
          <cell r="D119" t="str">
            <v>h</v>
          </cell>
          <cell r="E119" t="str">
            <v>Grua Capacidad 100 Toneladas</v>
          </cell>
          <cell r="F119" t="str">
            <v>CARGA  IZAJE</v>
          </cell>
          <cell r="G119">
            <v>527057.24575</v>
          </cell>
        </row>
        <row r="120">
          <cell r="C120" t="str">
            <v>C0011104</v>
          </cell>
          <cell r="D120" t="str">
            <v>h</v>
          </cell>
          <cell r="E120" t="str">
            <v>Grua Capacidad 150 Toneladas</v>
          </cell>
          <cell r="F120" t="str">
            <v>CARGA  IZAJE</v>
          </cell>
          <cell r="G120">
            <v>819471.99474999995</v>
          </cell>
        </row>
        <row r="121">
          <cell r="C121" t="str">
            <v>C0011106</v>
          </cell>
          <cell r="D121" t="str">
            <v>h</v>
          </cell>
          <cell r="E121" t="str">
            <v>Andamio tubular normalizado, tipo multidireccional, de acero galvanizado.</v>
          </cell>
          <cell r="F121" t="str">
            <v>MIXTO - HERRAMIENTA MENOR</v>
          </cell>
          <cell r="G121">
            <v>743.75</v>
          </cell>
        </row>
        <row r="122">
          <cell r="C122" t="str">
            <v>C0011107</v>
          </cell>
          <cell r="D122" t="str">
            <v>h</v>
          </cell>
          <cell r="E122" t="str">
            <v>Camión Grúa con cesta</v>
          </cell>
          <cell r="F122" t="str">
            <v>CARGA  IZAJE</v>
          </cell>
          <cell r="G122">
            <v>150000</v>
          </cell>
        </row>
        <row r="123">
          <cell r="C123" t="str">
            <v>C0011108</v>
          </cell>
          <cell r="D123" t="str">
            <v>h</v>
          </cell>
          <cell r="E123" t="str">
            <v xml:space="preserve">Camisa metálica de acero A-36 para pilote D=0.5m - Recuperable (m) </v>
          </cell>
          <cell r="F123" t="str">
            <v>CONCRETO Y MORTERO</v>
          </cell>
          <cell r="G123">
            <v>3125</v>
          </cell>
        </row>
        <row r="124">
          <cell r="C124" t="str">
            <v>C0011109</v>
          </cell>
          <cell r="D124" t="str">
            <v>h</v>
          </cell>
          <cell r="E124" t="str">
            <v xml:space="preserve">Camisa metálica de acero A-36 para pilote D=1.20 m - Recuperable (m) </v>
          </cell>
          <cell r="F124" t="str">
            <v>CONCRETO Y MORTERO</v>
          </cell>
          <cell r="G124">
            <v>2666.6666668799999</v>
          </cell>
        </row>
        <row r="125">
          <cell r="C125" t="str">
            <v>C0011110</v>
          </cell>
          <cell r="D125" t="str">
            <v>h</v>
          </cell>
          <cell r="E125" t="str">
            <v>Sierra de corte con disco diamantado, que puede ser manual o autopropulsada.</v>
          </cell>
          <cell r="F125" t="str">
            <v>MIXTO - HERRAMIENTA MENOR</v>
          </cell>
          <cell r="G125">
            <v>6472.41</v>
          </cell>
        </row>
        <row r="126">
          <cell r="C126" t="str">
            <v>C0011111</v>
          </cell>
          <cell r="D126" t="str">
            <v>h</v>
          </cell>
          <cell r="E126" t="str">
            <v>Compresor (100 a 150 litros), incluye pistola, boquillas y mangueras</v>
          </cell>
          <cell r="F126" t="str">
            <v>MIXTO - HERRAMIENTA MENOR</v>
          </cell>
          <cell r="G126">
            <v>8925</v>
          </cell>
        </row>
        <row r="127">
          <cell r="C127" t="str">
            <v>C0011112</v>
          </cell>
          <cell r="D127" t="str">
            <v>h</v>
          </cell>
          <cell r="E127" t="str">
            <v>Cortadora eléctrica para varilla de acero.</v>
          </cell>
          <cell r="F127" t="str">
            <v>MIXTO - HERRAMIENTA MENOR</v>
          </cell>
          <cell r="G127">
            <v>8598.4937499999996</v>
          </cell>
        </row>
        <row r="128">
          <cell r="C128" t="str">
            <v>C0011113</v>
          </cell>
          <cell r="D128" t="str">
            <v>h</v>
          </cell>
          <cell r="E128" t="str">
            <v>Cortadora manual para concreto y acero (con disco diamantado)</v>
          </cell>
          <cell r="F128" t="str">
            <v>MIXTO - HERRAMIENTA MENOR</v>
          </cell>
          <cell r="G128">
            <v>10412.5</v>
          </cell>
        </row>
        <row r="129">
          <cell r="C129" t="str">
            <v>C0011114</v>
          </cell>
          <cell r="D129" t="str">
            <v>h</v>
          </cell>
          <cell r="E129" t="str">
            <v>Diferencial de 5 toneladas</v>
          </cell>
          <cell r="F129" t="str">
            <v>CARGA  IZAJE</v>
          </cell>
          <cell r="G129">
            <v>18750</v>
          </cell>
        </row>
        <row r="130">
          <cell r="C130" t="str">
            <v>C0011115</v>
          </cell>
          <cell r="D130" t="str">
            <v>h</v>
          </cell>
          <cell r="E130" t="str">
            <v>Equipo para izaje de paneles de concreto, capacidad mínima 10 ton</v>
          </cell>
          <cell r="F130" t="str">
            <v>CARGA  IZAJE</v>
          </cell>
          <cell r="G130">
            <v>220000</v>
          </cell>
        </row>
        <row r="131">
          <cell r="C131" t="str">
            <v>C0011116</v>
          </cell>
          <cell r="D131" t="str">
            <v>h</v>
          </cell>
          <cell r="E131" t="str">
            <v>Enrasador o regla articulada de chequeo con rótula y extensiones suficientes para abarcar el ancho de pavimentación. La sección mínima de este elemento es de diez centímetros (10 cm) por cinco centímetros (5 cm) (4 pulgadas por 2 pulgadas), longitud o anc</v>
          </cell>
          <cell r="F131" t="str">
            <v>MIXTO - HERRAMIENTA MENOR</v>
          </cell>
          <cell r="G131">
            <v>7437.5</v>
          </cell>
        </row>
        <row r="132">
          <cell r="C132" t="str">
            <v>C0011118</v>
          </cell>
          <cell r="D132" t="str">
            <v>h</v>
          </cell>
          <cell r="E132" t="str">
            <v>Mezcladora estacionaria de concreto (maximo 3m³)</v>
          </cell>
          <cell r="F132" t="str">
            <v>CONCRETO Y MORTERO</v>
          </cell>
          <cell r="G132">
            <v>12643.75</v>
          </cell>
        </row>
        <row r="133">
          <cell r="C133" t="str">
            <v>C0011119</v>
          </cell>
          <cell r="D133" t="str">
            <v>h</v>
          </cell>
          <cell r="E133" t="str">
            <v>Minicargador con martillo hidráulico</v>
          </cell>
          <cell r="F133" t="str">
            <v>CARGA  IZAJE</v>
          </cell>
          <cell r="G133">
            <v>202419</v>
          </cell>
        </row>
        <row r="134">
          <cell r="C134" t="str">
            <v>C0011120</v>
          </cell>
          <cell r="D134" t="str">
            <v>h</v>
          </cell>
          <cell r="E134" t="str">
            <v>Piloteadora potencia mínima de 250KW, fuerza elevadora 200KN  con ensanchadora de la base de pilote</v>
          </cell>
          <cell r="F134" t="str">
            <v>MIXTO - HERRAMIENTA MENOR</v>
          </cell>
          <cell r="G134">
            <v>593935.66814475204</v>
          </cell>
        </row>
        <row r="135">
          <cell r="C135" t="str">
            <v>C0011121</v>
          </cell>
          <cell r="D135" t="str">
            <v>h</v>
          </cell>
          <cell r="E135" t="str">
            <v>Pulverizadores de asfalto manuales o de presión.</v>
          </cell>
          <cell r="F135" t="str">
            <v>ASFALTO</v>
          </cell>
          <cell r="G135">
            <v>69900</v>
          </cell>
        </row>
        <row r="136">
          <cell r="C136" t="str">
            <v>C0011122</v>
          </cell>
          <cell r="D136" t="str">
            <v>h</v>
          </cell>
          <cell r="E136" t="str">
            <v xml:space="preserve">Retroexcavadora sobre llantas, motor 62HP, Profundidad de excavación de 5.41 metros, con accesorio de martillo para hincado  </v>
          </cell>
          <cell r="F136" t="str">
            <v>MOVIMIENTO DE TIERRA</v>
          </cell>
          <cell r="G136">
            <v>251685</v>
          </cell>
        </row>
        <row r="137">
          <cell r="C137" t="str">
            <v>C0011123</v>
          </cell>
          <cell r="D137" t="str">
            <v>h</v>
          </cell>
          <cell r="E137" t="str">
            <v>Retroexcavadora sobre orugas de profundidad de excavación mínima de 6,0 m, de 80 kw de potencia (incluye accesorio para izaje)</v>
          </cell>
          <cell r="F137" t="str">
            <v>MOVIMIENTO DE TIERRA</v>
          </cell>
          <cell r="G137">
            <v>280000</v>
          </cell>
        </row>
        <row r="138">
          <cell r="C138" t="str">
            <v>C0011124</v>
          </cell>
          <cell r="D138" t="str">
            <v>h</v>
          </cell>
          <cell r="E138" t="str">
            <v>Sierra de corte para madera (incluye disco de carburo de tungsteno)</v>
          </cell>
          <cell r="F138" t="str">
            <v>MIXTO - HERRAMIENTA MENOR</v>
          </cell>
          <cell r="G138">
            <v>4462.5</v>
          </cell>
        </row>
        <row r="139">
          <cell r="C139" t="str">
            <v>C0011125</v>
          </cell>
          <cell r="D139" t="str">
            <v>h</v>
          </cell>
          <cell r="E139" t="str">
            <v>Termómetros infrarrojos o pistolas de temperatura</v>
          </cell>
          <cell r="F139" t="str">
            <v>MIXTO - HERRAMIENTA MENOR</v>
          </cell>
          <cell r="G139">
            <v>50399.999995060003</v>
          </cell>
        </row>
        <row r="140">
          <cell r="C140" t="str">
            <v>C0011126</v>
          </cell>
          <cell r="D140" t="str">
            <v>h</v>
          </cell>
          <cell r="E140" t="str">
            <v xml:space="preserve">Grúa capacidad 4 toneladas </v>
          </cell>
          <cell r="F140" t="str">
            <v>CARGA  IZAJE</v>
          </cell>
          <cell r="G140">
            <v>31250</v>
          </cell>
        </row>
        <row r="141">
          <cell r="C141" t="str">
            <v>C0011127</v>
          </cell>
          <cell r="D141" t="str">
            <v>h</v>
          </cell>
          <cell r="E141" t="str">
            <v>hincadora para barrera 900 juliuis de impacto incluye combustible</v>
          </cell>
          <cell r="F141" t="str">
            <v>MOVIMIENTO DE TIERRA</v>
          </cell>
          <cell r="G141">
            <v>236930</v>
          </cell>
        </row>
        <row r="142">
          <cell r="C142" t="str">
            <v>C001182</v>
          </cell>
          <cell r="D142" t="str">
            <v>h</v>
          </cell>
          <cell r="E142" t="str">
            <v>Bomba de Achique 3 - 4 Hp (Electrobomba)</v>
          </cell>
          <cell r="F142" t="str">
            <v>CONCRETO Y MORTERO</v>
          </cell>
          <cell r="G142">
            <v>11900</v>
          </cell>
        </row>
        <row r="143">
          <cell r="C143" t="str">
            <v>HERMENINV</v>
          </cell>
          <cell r="D143" t="str">
            <v>%</v>
          </cell>
          <cell r="E143" t="str">
            <v>HERRAMIENTA MENOR (% MANO DE OBRA)</v>
          </cell>
          <cell r="F143"/>
          <cell r="G143"/>
        </row>
        <row r="144">
          <cell r="C144"/>
          <cell r="D144"/>
          <cell r="E144"/>
          <cell r="F144"/>
          <cell r="G144"/>
        </row>
        <row r="145">
          <cell r="C145"/>
          <cell r="D145"/>
          <cell r="E145"/>
        </row>
        <row r="146">
          <cell r="C146"/>
          <cell r="D146"/>
          <cell r="E146"/>
        </row>
        <row r="147">
          <cell r="C147"/>
          <cell r="D147"/>
          <cell r="E147"/>
        </row>
        <row r="148">
          <cell r="C148"/>
          <cell r="D148"/>
          <cell r="E148"/>
        </row>
        <row r="149">
          <cell r="C149"/>
          <cell r="D149"/>
          <cell r="E149"/>
        </row>
        <row r="150">
          <cell r="C150"/>
          <cell r="D150"/>
          <cell r="E150"/>
        </row>
        <row r="151">
          <cell r="C151"/>
          <cell r="D151"/>
          <cell r="E151"/>
        </row>
        <row r="152">
          <cell r="C152"/>
          <cell r="D152"/>
          <cell r="E152"/>
        </row>
        <row r="153">
          <cell r="C153"/>
          <cell r="D153"/>
          <cell r="E153"/>
        </row>
        <row r="154">
          <cell r="C154"/>
          <cell r="D154"/>
          <cell r="E154"/>
        </row>
        <row r="155">
          <cell r="C155"/>
          <cell r="D155"/>
          <cell r="E155"/>
        </row>
        <row r="156">
          <cell r="C156"/>
          <cell r="D156"/>
          <cell r="E156"/>
        </row>
        <row r="157">
          <cell r="C157"/>
          <cell r="D157"/>
          <cell r="E157"/>
        </row>
        <row r="158">
          <cell r="C158"/>
          <cell r="D158"/>
          <cell r="E158"/>
        </row>
        <row r="159">
          <cell r="C159"/>
          <cell r="D159"/>
          <cell r="E159"/>
        </row>
        <row r="160">
          <cell r="C160"/>
          <cell r="D160"/>
          <cell r="E160"/>
        </row>
        <row r="161">
          <cell r="C161"/>
          <cell r="D161"/>
          <cell r="E161"/>
        </row>
        <row r="162">
          <cell r="C162"/>
          <cell r="D162"/>
          <cell r="E162"/>
        </row>
        <row r="163">
          <cell r="C163"/>
          <cell r="D163"/>
          <cell r="E163"/>
        </row>
        <row r="164">
          <cell r="C164"/>
          <cell r="D164"/>
          <cell r="E164"/>
        </row>
      </sheetData>
      <sheetData sheetId="8">
        <row r="12">
          <cell r="C12" t="str">
            <v>A0030010</v>
          </cell>
          <cell r="D12" t="str">
            <v>Obrero</v>
          </cell>
          <cell r="E12">
            <v>1423500</v>
          </cell>
          <cell r="F12">
            <v>2.0451314384493635</v>
          </cell>
          <cell r="G12"/>
        </row>
        <row r="13">
          <cell r="C13" t="str">
            <v>A0030020</v>
          </cell>
          <cell r="D13" t="str">
            <v>Obrero (2)</v>
          </cell>
          <cell r="E13">
            <v>2847000</v>
          </cell>
          <cell r="F13">
            <v>2.0451314384493635</v>
          </cell>
          <cell r="G13"/>
        </row>
        <row r="14">
          <cell r="C14" t="str">
            <v>A0030030</v>
          </cell>
          <cell r="D14" t="str">
            <v>Obrero (3)</v>
          </cell>
          <cell r="E14">
            <v>4270500</v>
          </cell>
          <cell r="F14">
            <v>2.0451314384493635</v>
          </cell>
          <cell r="G14"/>
        </row>
        <row r="15">
          <cell r="C15" t="str">
            <v>A0030040</v>
          </cell>
          <cell r="D15" t="str">
            <v>Obrero (4)</v>
          </cell>
          <cell r="E15">
            <v>5694000</v>
          </cell>
          <cell r="F15">
            <v>2.0451314384493635</v>
          </cell>
          <cell r="G15"/>
        </row>
        <row r="16">
          <cell r="C16" t="str">
            <v>A0030050</v>
          </cell>
          <cell r="D16" t="str">
            <v>Obrero (5)</v>
          </cell>
          <cell r="E16">
            <v>7117500</v>
          </cell>
          <cell r="F16">
            <v>2.0451314384493635</v>
          </cell>
          <cell r="G16"/>
        </row>
        <row r="17">
          <cell r="C17" t="str">
            <v>A0030060</v>
          </cell>
          <cell r="D17" t="str">
            <v>Obrero (6)</v>
          </cell>
          <cell r="E17">
            <v>8541000</v>
          </cell>
          <cell r="F17">
            <v>2.0451314384493635</v>
          </cell>
          <cell r="G17"/>
        </row>
        <row r="18">
          <cell r="C18" t="str">
            <v>A0030070</v>
          </cell>
          <cell r="D18" t="str">
            <v>Obrero (7)</v>
          </cell>
          <cell r="E18">
            <v>9964500</v>
          </cell>
          <cell r="F18">
            <v>2.0451314384493635</v>
          </cell>
          <cell r="G18"/>
        </row>
        <row r="19">
          <cell r="C19" t="str">
            <v>A0030080</v>
          </cell>
          <cell r="D19" t="str">
            <v>Obrero (8)</v>
          </cell>
          <cell r="E19">
            <v>11388000</v>
          </cell>
          <cell r="F19">
            <v>2.0451314384493635</v>
          </cell>
          <cell r="G19"/>
        </row>
        <row r="20">
          <cell r="C20" t="str">
            <v>A0030090</v>
          </cell>
          <cell r="D20" t="str">
            <v>Obrero (9)</v>
          </cell>
          <cell r="E20">
            <v>12811500</v>
          </cell>
          <cell r="F20">
            <v>2.0451314384493635</v>
          </cell>
          <cell r="G20"/>
        </row>
        <row r="21">
          <cell r="C21" t="str">
            <v>A0030100</v>
          </cell>
          <cell r="D21" t="str">
            <v>Obrero (10)</v>
          </cell>
          <cell r="E21">
            <v>14235000</v>
          </cell>
          <cell r="F21">
            <v>2.0451314384493635</v>
          </cell>
          <cell r="G21"/>
        </row>
        <row r="22">
          <cell r="C22" t="str">
            <v>A0100200</v>
          </cell>
          <cell r="D22" t="str">
            <v>Obrero de hincado</v>
          </cell>
          <cell r="E22">
            <v>1423500</v>
          </cell>
          <cell r="F22">
            <v>2.0451314384493635</v>
          </cell>
          <cell r="G22"/>
        </row>
        <row r="23">
          <cell r="C23" t="str">
            <v>A0030120</v>
          </cell>
          <cell r="D23" t="str">
            <v>Obrero de hincado (2)</v>
          </cell>
          <cell r="E23">
            <v>2661945</v>
          </cell>
          <cell r="F23">
            <v>2.0451314384493631</v>
          </cell>
          <cell r="G23"/>
        </row>
        <row r="24">
          <cell r="C24" t="str">
            <v>A0100210</v>
          </cell>
          <cell r="D24" t="str">
            <v>Obrero de izado</v>
          </cell>
          <cell r="E24">
            <v>1423500</v>
          </cell>
          <cell r="F24">
            <v>2.0451314384493635</v>
          </cell>
          <cell r="G24"/>
        </row>
        <row r="25">
          <cell r="C25" t="str">
            <v>A0030110</v>
          </cell>
          <cell r="D25" t="str">
            <v>Obrero de izado (2)</v>
          </cell>
          <cell r="E25">
            <v>2661945</v>
          </cell>
          <cell r="F25">
            <v>2.0451314384493631</v>
          </cell>
          <cell r="G25"/>
        </row>
        <row r="26">
          <cell r="C26" t="str">
            <v>A0050010</v>
          </cell>
          <cell r="D26" t="str">
            <v>Paletero</v>
          </cell>
          <cell r="E26">
            <v>1423500</v>
          </cell>
          <cell r="F26">
            <v>2.0451314384493635</v>
          </cell>
          <cell r="G26"/>
        </row>
        <row r="27">
          <cell r="C27" t="str">
            <v>A0050020</v>
          </cell>
          <cell r="D27" t="str">
            <v>Paletero (2)</v>
          </cell>
          <cell r="E27">
            <v>2847000</v>
          </cell>
          <cell r="F27">
            <v>2.0451314384493635</v>
          </cell>
          <cell r="G27"/>
        </row>
        <row r="28">
          <cell r="C28" t="str">
            <v>A0040110</v>
          </cell>
          <cell r="D28" t="str">
            <v>Celador</v>
          </cell>
          <cell r="E28">
            <v>1423500</v>
          </cell>
          <cell r="F28">
            <v>2.0451314384493635</v>
          </cell>
          <cell r="G28"/>
        </row>
        <row r="29">
          <cell r="C29" t="str">
            <v>A0100270</v>
          </cell>
          <cell r="D29" t="str">
            <v>Técnico agrícola, técnico en botánica y/o jardinero</v>
          </cell>
          <cell r="E29">
            <v>1423500</v>
          </cell>
          <cell r="F29">
            <v>2.0451314384493635</v>
          </cell>
          <cell r="G29"/>
        </row>
        <row r="30">
          <cell r="C30" t="str">
            <v>A0100150</v>
          </cell>
          <cell r="D30" t="str">
            <v>Ayudante</v>
          </cell>
          <cell r="E30">
            <v>1494675</v>
          </cell>
          <cell r="F30">
            <v>2.0323415815919859</v>
          </cell>
          <cell r="G30"/>
        </row>
        <row r="31">
          <cell r="C31" t="str">
            <v>A0100190</v>
          </cell>
          <cell r="D31" t="str">
            <v>Almacenista</v>
          </cell>
          <cell r="E31">
            <v>1494675</v>
          </cell>
          <cell r="F31">
            <v>2.0323415815919859</v>
          </cell>
          <cell r="G31"/>
        </row>
        <row r="32">
          <cell r="C32" t="str">
            <v>A0100060</v>
          </cell>
          <cell r="D32" t="str">
            <v>Obrero (prueba de carga)</v>
          </cell>
          <cell r="E32">
            <v>1494675</v>
          </cell>
          <cell r="F32">
            <v>2.0323415815919859</v>
          </cell>
          <cell r="G32"/>
        </row>
        <row r="33">
          <cell r="C33" t="str">
            <v>A0100130</v>
          </cell>
          <cell r="D33" t="str">
            <v>Armador</v>
          </cell>
          <cell r="E33">
            <v>1494675</v>
          </cell>
          <cell r="F33">
            <v>2.0323415815919859</v>
          </cell>
          <cell r="G33"/>
        </row>
        <row r="34">
          <cell r="C34" t="str">
            <v>A0010010</v>
          </cell>
          <cell r="D34" t="str">
            <v>Cadenero</v>
          </cell>
          <cell r="E34">
            <v>1637024.9999999998</v>
          </cell>
          <cell r="F34">
            <v>2.0100983522748086</v>
          </cell>
          <cell r="G34"/>
        </row>
        <row r="35">
          <cell r="C35" t="str">
            <v>A0100240</v>
          </cell>
          <cell r="D35" t="str">
            <v>Cadenero (2)</v>
          </cell>
          <cell r="E35">
            <v>3274049.9999999995</v>
          </cell>
          <cell r="F35">
            <v>2.0100983522748086</v>
          </cell>
          <cell r="G35"/>
        </row>
        <row r="36">
          <cell r="C36" t="str">
            <v>A0070010</v>
          </cell>
          <cell r="D36" t="str">
            <v>Rastrillero</v>
          </cell>
          <cell r="E36">
            <v>1822080</v>
          </cell>
          <cell r="F36">
            <v>1.9863780335107872</v>
          </cell>
          <cell r="G36"/>
        </row>
        <row r="37">
          <cell r="C37" t="str">
            <v>A0070020</v>
          </cell>
          <cell r="D37" t="str">
            <v>Rastrillero (2)</v>
          </cell>
          <cell r="E37">
            <v>3644160</v>
          </cell>
          <cell r="F37">
            <v>1.9863780335107872</v>
          </cell>
          <cell r="G37"/>
        </row>
        <row r="38">
          <cell r="C38" t="str">
            <v>A0100140</v>
          </cell>
          <cell r="D38" t="str">
            <v>Cortador</v>
          </cell>
          <cell r="E38">
            <v>1850550</v>
          </cell>
          <cell r="F38">
            <v>1.9932594315019867</v>
          </cell>
          <cell r="G38"/>
        </row>
        <row r="39">
          <cell r="C39" t="str">
            <v>A0100250</v>
          </cell>
          <cell r="D39" t="str">
            <v>Técnico y/o profesional HSEQ para obra</v>
          </cell>
          <cell r="E39">
            <v>2135250</v>
          </cell>
          <cell r="F39">
            <v>1.9556024404477237</v>
          </cell>
          <cell r="G39"/>
        </row>
        <row r="40">
          <cell r="C40" t="str">
            <v>A0100170</v>
          </cell>
          <cell r="D40" t="str">
            <v>Dibujante</v>
          </cell>
          <cell r="E40">
            <v>2135250</v>
          </cell>
          <cell r="F40">
            <v>1.9556024404477237</v>
          </cell>
          <cell r="G40"/>
        </row>
        <row r="41">
          <cell r="C41" t="str">
            <v>A0100182</v>
          </cell>
          <cell r="D41" t="str">
            <v>Dibujante (2)</v>
          </cell>
          <cell r="E41">
            <v>2135250</v>
          </cell>
          <cell r="F41">
            <v>1.9556024404477237</v>
          </cell>
          <cell r="G41"/>
        </row>
        <row r="42">
          <cell r="C42" t="str">
            <v>A0100160</v>
          </cell>
          <cell r="D42" t="str">
            <v>Inspector</v>
          </cell>
          <cell r="E42">
            <v>2277600</v>
          </cell>
          <cell r="F42">
            <v>1.9444113156975185</v>
          </cell>
          <cell r="G42"/>
        </row>
        <row r="43">
          <cell r="C43" t="str">
            <v>A0100260</v>
          </cell>
          <cell r="D43" t="str">
            <v>Técnico electricista</v>
          </cell>
          <cell r="E43">
            <v>2277600</v>
          </cell>
          <cell r="F43">
            <v>1.9444113156975185</v>
          </cell>
          <cell r="G43"/>
        </row>
        <row r="44">
          <cell r="C44" t="str">
            <v>A0040010</v>
          </cell>
          <cell r="D44" t="str">
            <v>Oficial</v>
          </cell>
          <cell r="E44">
            <v>2419950</v>
          </cell>
          <cell r="F44">
            <v>1.9345367938591025</v>
          </cell>
          <cell r="G44"/>
        </row>
        <row r="45">
          <cell r="C45" t="str">
            <v>A0040020</v>
          </cell>
          <cell r="D45" t="str">
            <v>Oficial (2)</v>
          </cell>
          <cell r="E45">
            <v>4839900</v>
          </cell>
          <cell r="F45">
            <v>1.9345367938591025</v>
          </cell>
          <cell r="G45"/>
        </row>
        <row r="46">
          <cell r="C46" t="str">
            <v>A0040030</v>
          </cell>
          <cell r="D46" t="str">
            <v>Oficial (3)</v>
          </cell>
          <cell r="E46">
            <v>7259849.9999999991</v>
          </cell>
          <cell r="F46">
            <v>1.9345367938591025</v>
          </cell>
          <cell r="G46"/>
        </row>
        <row r="47">
          <cell r="C47" t="str">
            <v>A0060010</v>
          </cell>
          <cell r="D47" t="str">
            <v>Perforador</v>
          </cell>
          <cell r="E47">
            <v>2419950</v>
          </cell>
          <cell r="F47">
            <v>1.9345367938591025</v>
          </cell>
          <cell r="G47"/>
        </row>
        <row r="48">
          <cell r="C48" t="str">
            <v>A0080010</v>
          </cell>
          <cell r="D48" t="str">
            <v>Soldador</v>
          </cell>
          <cell r="E48">
            <v>2419950</v>
          </cell>
          <cell r="F48">
            <v>1.9422676698413888</v>
          </cell>
          <cell r="G48"/>
        </row>
        <row r="49">
          <cell r="C49" t="str">
            <v>A0010083</v>
          </cell>
          <cell r="D49" t="str">
            <v>Soldador (2)</v>
          </cell>
          <cell r="E49">
            <v>4839900</v>
          </cell>
          <cell r="F49">
            <v>1.9422676698413888</v>
          </cell>
          <cell r="G49"/>
        </row>
        <row r="50">
          <cell r="C50" t="str">
            <v>A0041000</v>
          </cell>
          <cell r="D50" t="str">
            <v>Oficial experto en desmontaje</v>
          </cell>
          <cell r="E50">
            <v>2847000</v>
          </cell>
          <cell r="F50">
            <v>1.9108379414469039</v>
          </cell>
          <cell r="G50"/>
        </row>
        <row r="51">
          <cell r="C51" t="str">
            <v>A0100220</v>
          </cell>
          <cell r="D51" t="str">
            <v>Carpintero</v>
          </cell>
          <cell r="E51">
            <v>2847000</v>
          </cell>
          <cell r="F51">
            <v>1.9108379414469039</v>
          </cell>
          <cell r="G51"/>
        </row>
        <row r="52">
          <cell r="C52" t="str">
            <v>A0020010</v>
          </cell>
          <cell r="D52" t="str">
            <v>Inspector de fabricación y montaje</v>
          </cell>
          <cell r="E52">
            <v>2847000</v>
          </cell>
          <cell r="F52">
            <v>1.9108379414469039</v>
          </cell>
          <cell r="G52"/>
        </row>
        <row r="53">
          <cell r="C53" t="str">
            <v>A0100294</v>
          </cell>
          <cell r="D53" t="str">
            <v>Operador de maquinaria liviana</v>
          </cell>
          <cell r="E53">
            <v>2847000</v>
          </cell>
          <cell r="F53">
            <v>1.9108379414469039</v>
          </cell>
          <cell r="G53"/>
        </row>
        <row r="54">
          <cell r="C54" t="str">
            <v>A0041001</v>
          </cell>
          <cell r="D54" t="str">
            <v>Oficial experto en explosivos</v>
          </cell>
          <cell r="E54">
            <v>2918174.9999999995</v>
          </cell>
          <cell r="F54">
            <v>1.8080469749804768</v>
          </cell>
          <cell r="G54"/>
        </row>
        <row r="55">
          <cell r="C55" t="str">
            <v>A0100092</v>
          </cell>
          <cell r="D55" t="str">
            <v>Operador prueba de integridad</v>
          </cell>
          <cell r="E55">
            <v>3032055</v>
          </cell>
          <cell r="F55">
            <v>1.8068637813453208</v>
          </cell>
          <cell r="G55"/>
        </row>
        <row r="56">
          <cell r="C56" t="str">
            <v>A0100280</v>
          </cell>
          <cell r="D56" t="str">
            <v>Operador de maquinaria pesada</v>
          </cell>
          <cell r="E56">
            <v>3032055</v>
          </cell>
          <cell r="F56">
            <v>1.8068637813453208</v>
          </cell>
          <cell r="G56"/>
        </row>
        <row r="57">
          <cell r="C57" t="str">
            <v>A0080012</v>
          </cell>
          <cell r="D57" t="str">
            <v>Soldador 1A</v>
          </cell>
          <cell r="E57">
            <v>3046290</v>
          </cell>
          <cell r="F57">
            <v>1.8128634522803106</v>
          </cell>
          <cell r="G57"/>
        </row>
        <row r="58">
          <cell r="C58" t="str">
            <v>A0100090</v>
          </cell>
          <cell r="D58" t="str">
            <v>Soldador experto en montaje y pruebas</v>
          </cell>
          <cell r="E58">
            <v>3046290</v>
          </cell>
          <cell r="F58">
            <v>1.8128634522803106</v>
          </cell>
          <cell r="G58"/>
        </row>
        <row r="59">
          <cell r="C59" t="str">
            <v>A0100230</v>
          </cell>
          <cell r="D59" t="str">
            <v>Inspector de fabricación montaje y pintura</v>
          </cell>
          <cell r="E59">
            <v>3131700.0000000005</v>
          </cell>
          <cell r="F59">
            <v>1.8058990751712021</v>
          </cell>
          <cell r="G59"/>
        </row>
        <row r="60">
          <cell r="C60" t="str">
            <v>A0090010</v>
          </cell>
          <cell r="D60" t="str">
            <v>Topógrafo</v>
          </cell>
          <cell r="E60">
            <v>3416400</v>
          </cell>
          <cell r="F60">
            <v>1.8034528559439722</v>
          </cell>
          <cell r="G60"/>
        </row>
        <row r="61">
          <cell r="C61" t="str">
            <v>A0100030</v>
          </cell>
          <cell r="D61" t="str">
            <v>Maestro</v>
          </cell>
          <cell r="E61">
            <v>3558750</v>
          </cell>
          <cell r="F61">
            <v>1.8023765194839911</v>
          </cell>
          <cell r="G61"/>
        </row>
        <row r="62">
          <cell r="C62" t="str">
            <v>A0100181</v>
          </cell>
          <cell r="D62" t="str">
            <v>Calculista</v>
          </cell>
          <cell r="E62">
            <v>7117500</v>
          </cell>
          <cell r="F62">
            <v>1.7894604819642175</v>
          </cell>
          <cell r="G62"/>
        </row>
        <row r="63">
          <cell r="C63" t="str">
            <v>A0100020</v>
          </cell>
          <cell r="D63" t="str">
            <v>Ingeniero supervisor</v>
          </cell>
          <cell r="E63">
            <v>8398650</v>
          </cell>
          <cell r="F63">
            <v>1.7874902389527267</v>
          </cell>
          <cell r="G63"/>
        </row>
        <row r="64">
          <cell r="C64" t="str">
            <v>A0100082</v>
          </cell>
          <cell r="D64" t="str">
            <v>Ingeniero Especialista prueba de integridad</v>
          </cell>
          <cell r="E64">
            <v>9323925</v>
          </cell>
          <cell r="F64">
            <v>1.7864040150702254</v>
          </cell>
          <cell r="G64"/>
        </row>
        <row r="65">
          <cell r="C65" t="str">
            <v>A0100071</v>
          </cell>
          <cell r="D65" t="str">
            <v>Ingeniero Geotecnista</v>
          </cell>
          <cell r="E65">
            <v>9323925</v>
          </cell>
          <cell r="F65">
            <v>1.7864040150702254</v>
          </cell>
          <cell r="G65"/>
        </row>
        <row r="66">
          <cell r="C66" t="str">
            <v>A0100069</v>
          </cell>
          <cell r="D66" t="str">
            <v>Ingeniero de Montaje y Prueba Pilote 1</v>
          </cell>
          <cell r="E66">
            <v>10847070</v>
          </cell>
          <cell r="F66">
            <v>1.785019534680516</v>
          </cell>
          <cell r="G66"/>
        </row>
        <row r="67">
          <cell r="C67" t="str">
            <v>A0100070</v>
          </cell>
          <cell r="D67" t="str">
            <v>Ingeniero de montaje y prueba</v>
          </cell>
          <cell r="E67">
            <v>11046360</v>
          </cell>
          <cell r="F67">
            <v>1.7848666335680097</v>
          </cell>
          <cell r="G67"/>
        </row>
        <row r="68">
          <cell r="C68" t="str">
            <v>A0100080</v>
          </cell>
          <cell r="D68" t="str">
            <v>Ingeniero supervisor y director de prueba</v>
          </cell>
          <cell r="E68">
            <v>12953850</v>
          </cell>
          <cell r="F68">
            <v>1.7836411683564077</v>
          </cell>
          <cell r="G68"/>
        </row>
        <row r="69">
          <cell r="C69" t="str">
            <v>A0100295</v>
          </cell>
          <cell r="D69" t="str">
            <v>Soldador con certificación AWS D1.1  (2)</v>
          </cell>
          <cell r="E69">
            <v>6092580</v>
          </cell>
          <cell r="F69">
            <v>1.8128634522803106</v>
          </cell>
          <cell r="G69"/>
        </row>
        <row r="70">
          <cell r="C70" t="str">
            <v>A1111111111</v>
          </cell>
          <cell r="D70" t="str">
            <v xml:space="preserve">Soldador con certificación AWS D1.1 </v>
          </cell>
          <cell r="E70">
            <v>3046290</v>
          </cell>
          <cell r="F70">
            <v>1.8128634522803106</v>
          </cell>
          <cell r="G70"/>
        </row>
        <row r="71">
          <cell r="C71" t="str">
            <v>A0100296</v>
          </cell>
          <cell r="D71" t="str">
            <v>Soldador experto en montaje y pruebas (2)</v>
          </cell>
          <cell r="E71">
            <v>6092580</v>
          </cell>
          <cell r="F71">
            <v>1.8128634522803106</v>
          </cell>
          <cell r="G71"/>
        </row>
        <row r="72">
          <cell r="C72" t="str">
            <v>A0100081</v>
          </cell>
          <cell r="D72" t="str">
            <v>Ingeniero Supervisor y Director de Prueba Pilote</v>
          </cell>
          <cell r="E72">
            <v>12953850</v>
          </cell>
          <cell r="F72">
            <v>1.7836411683564077</v>
          </cell>
          <cell r="G72"/>
        </row>
      </sheetData>
      <sheetData sheetId="9">
        <row r="7">
          <cell r="C7" t="str">
            <v>T0010004</v>
          </cell>
          <cell r="D7" t="str">
            <v>m3-km</v>
          </cell>
          <cell r="E7" t="str">
            <v>Transporte de arena</v>
          </cell>
          <cell r="F7">
            <v>1016.8806845534658</v>
          </cell>
          <cell r="G7"/>
        </row>
        <row r="8">
          <cell r="C8" t="str">
            <v>T0010006</v>
          </cell>
          <cell r="D8" t="str">
            <v>m3-km</v>
          </cell>
          <cell r="E8" t="str">
            <v>Transporte de material fresado</v>
          </cell>
          <cell r="F8">
            <v>1016.8806845534658</v>
          </cell>
          <cell r="G8"/>
        </row>
        <row r="9">
          <cell r="C9" t="str">
            <v>T0010009</v>
          </cell>
          <cell r="D9" t="str">
            <v>m3-km</v>
          </cell>
          <cell r="E9" t="str">
            <v>Transporte de concreto</v>
          </cell>
          <cell r="F9">
            <v>1468.332704736973</v>
          </cell>
          <cell r="G9"/>
        </row>
        <row r="10">
          <cell r="C10" t="str">
            <v>T0010010</v>
          </cell>
          <cell r="D10" t="str">
            <v>m3-km</v>
          </cell>
          <cell r="E10" t="str">
            <v>Transporte de material de afirmado</v>
          </cell>
          <cell r="F10">
            <v>1248.7198029131143</v>
          </cell>
          <cell r="G10"/>
        </row>
        <row r="11">
          <cell r="C11" t="str">
            <v>T0010011</v>
          </cell>
          <cell r="D11" t="str">
            <v>m3-Km</v>
          </cell>
          <cell r="E11" t="str">
            <v>Transporte de adoquín e=8cm</v>
          </cell>
          <cell r="F11">
            <v>2171.3080980950749</v>
          </cell>
          <cell r="G11"/>
        </row>
        <row r="12">
          <cell r="C12" t="str">
            <v>T0010016</v>
          </cell>
          <cell r="D12" t="str">
            <v>m3-km</v>
          </cell>
          <cell r="E12" t="str">
            <v>Transporte tierra abonada</v>
          </cell>
          <cell r="F12">
            <v>2521.4385770765944</v>
          </cell>
          <cell r="G12"/>
        </row>
        <row r="13">
          <cell r="C13" t="str">
            <v>T0010020</v>
          </cell>
          <cell r="D13" t="str">
            <v>m3-km</v>
          </cell>
          <cell r="E13" t="str">
            <v>Transporte de material de base</v>
          </cell>
          <cell r="F13">
            <v>1016.8806845534658</v>
          </cell>
          <cell r="G13"/>
        </row>
        <row r="14">
          <cell r="C14" t="str">
            <v>T0010025</v>
          </cell>
          <cell r="D14" t="str">
            <v>m3-km</v>
          </cell>
          <cell r="E14" t="str">
            <v>Transporte de material de excavación</v>
          </cell>
          <cell r="F14">
            <v>1016.8806845534658</v>
          </cell>
          <cell r="G14"/>
        </row>
        <row r="15">
          <cell r="C15" t="str">
            <v>T0010028</v>
          </cell>
          <cell r="D15" t="str">
            <v>m3-km</v>
          </cell>
          <cell r="E15" t="str">
            <v>Transporte de material drenante</v>
          </cell>
          <cell r="F15">
            <v>863.40681435854663</v>
          </cell>
          <cell r="G15"/>
        </row>
        <row r="16">
          <cell r="C16" t="str">
            <v>T0010030</v>
          </cell>
          <cell r="D16" t="str">
            <v>m3-km</v>
          </cell>
          <cell r="E16" t="str">
            <v>Transporte de material de sub-base</v>
          </cell>
          <cell r="F16">
            <v>1016.8806845534658</v>
          </cell>
          <cell r="G16"/>
        </row>
        <row r="17">
          <cell r="C17" t="str">
            <v>T0010032</v>
          </cell>
          <cell r="D17" t="str">
            <v>m3-km</v>
          </cell>
          <cell r="E17" t="str">
            <v>Transporte de material de demolición</v>
          </cell>
          <cell r="F17">
            <v>1016.8806845534658</v>
          </cell>
          <cell r="G17"/>
        </row>
        <row r="18">
          <cell r="C18" t="str">
            <v>T0010036</v>
          </cell>
          <cell r="D18" t="str">
            <v>m3-km</v>
          </cell>
          <cell r="E18" t="str">
            <v>Transporte de material de remoción</v>
          </cell>
          <cell r="F18">
            <v>1016.8806845534658</v>
          </cell>
          <cell r="G18"/>
        </row>
        <row r="19">
          <cell r="C19" t="str">
            <v>T0010040</v>
          </cell>
          <cell r="D19" t="str">
            <v>t-km</v>
          </cell>
          <cell r="E19" t="str">
            <v>Transporte de material desmontado</v>
          </cell>
          <cell r="F19">
            <v>1526.106939672864</v>
          </cell>
          <cell r="G19"/>
        </row>
        <row r="20">
          <cell r="C20" t="str">
            <v>T0010053</v>
          </cell>
          <cell r="D20" t="str">
            <v>m3-km</v>
          </cell>
          <cell r="E20" t="str">
            <v>Transporte de barrera de seguridad en concreto</v>
          </cell>
          <cell r="F20">
            <v>809.44388846113759</v>
          </cell>
          <cell r="G20"/>
        </row>
        <row r="21">
          <cell r="C21" t="str">
            <v>T0010062</v>
          </cell>
          <cell r="D21" t="str">
            <v>m3-km</v>
          </cell>
          <cell r="E21" t="str">
            <v>Transporte de material de relleno</v>
          </cell>
          <cell r="F21">
            <v>1016.8806845534658</v>
          </cell>
          <cell r="G21"/>
        </row>
        <row r="22">
          <cell r="C22" t="str">
            <v>T0010065</v>
          </cell>
          <cell r="D22" t="str">
            <v>m3-km</v>
          </cell>
          <cell r="E22" t="str">
            <v>Transporte de mezcla en caliente</v>
          </cell>
          <cell r="F22">
            <v>1468.332704736973</v>
          </cell>
          <cell r="G22"/>
        </row>
        <row r="23">
          <cell r="C23" t="str">
            <v>T0010088</v>
          </cell>
          <cell r="D23" t="str">
            <v>kg-km</v>
          </cell>
          <cell r="E23" t="str">
            <v>Transporte de madera</v>
          </cell>
          <cell r="F23">
            <v>1.7977690861235189</v>
          </cell>
          <cell r="G23"/>
        </row>
        <row r="24">
          <cell r="C24" t="str">
            <v>T0010091</v>
          </cell>
          <cell r="D24" t="str">
            <v>m3-km</v>
          </cell>
          <cell r="E24" t="str">
            <v>Transporte de piedra para concreto ciclópeo</v>
          </cell>
          <cell r="F24">
            <v>1526.106939672864</v>
          </cell>
          <cell r="G24"/>
        </row>
        <row r="25">
          <cell r="C25" t="str">
            <v>T0010094</v>
          </cell>
          <cell r="D25" t="str">
            <v>m3-km</v>
          </cell>
          <cell r="E25" t="str">
            <v>Transporte de piedra para gaviones</v>
          </cell>
          <cell r="F25">
            <v>1526.106939672864</v>
          </cell>
          <cell r="G25"/>
        </row>
        <row r="26">
          <cell r="C26" t="str">
            <v>T0010114</v>
          </cell>
          <cell r="D26" t="str">
            <v>kg-km</v>
          </cell>
          <cell r="E26" t="str">
            <v>Transporte de tubería</v>
          </cell>
          <cell r="F26">
            <v>1.6782554837350194</v>
          </cell>
          <cell r="G26"/>
        </row>
        <row r="27">
          <cell r="C27" t="str">
            <v>T0010115</v>
          </cell>
          <cell r="D27" t="str">
            <v>kg-km</v>
          </cell>
          <cell r="E27" t="str">
            <v>Transporte de tubería de concreto</v>
          </cell>
          <cell r="F27">
            <v>3.2972089480557845</v>
          </cell>
          <cell r="G27"/>
        </row>
        <row r="28">
          <cell r="C28" t="str">
            <v>T0010160</v>
          </cell>
          <cell r="D28" t="str">
            <v>kg-km</v>
          </cell>
          <cell r="E28" t="str">
            <v>Transporte de estructuras metálicas</v>
          </cell>
          <cell r="F28">
            <v>2.8717062137648193</v>
          </cell>
          <cell r="G28"/>
        </row>
        <row r="29">
          <cell r="C29" t="str">
            <v>T0010240</v>
          </cell>
          <cell r="D29" t="str">
            <v>m3-km</v>
          </cell>
          <cell r="E29" t="str">
            <v>Transporte de mezcla en frío (para transporte desde el punto de producción al punto de colocación)</v>
          </cell>
          <cell r="F29">
            <v>1468.332704736973</v>
          </cell>
          <cell r="G29"/>
          <cell r="I29"/>
        </row>
        <row r="30">
          <cell r="C30" t="str">
            <v>T0010400</v>
          </cell>
          <cell r="D30" t="str">
            <v>m3-km</v>
          </cell>
          <cell r="E30" t="str">
            <v>Transporte de agregados</v>
          </cell>
          <cell r="F30">
            <v>1016.8806845534658</v>
          </cell>
          <cell r="G30"/>
        </row>
        <row r="31">
          <cell r="C31" t="str">
            <v>T0010480</v>
          </cell>
          <cell r="D31" t="str">
            <v>m3-km</v>
          </cell>
          <cell r="E31" t="str">
            <v>Transporte de material sobrante de poda</v>
          </cell>
          <cell r="F31">
            <v>1526.106939672864</v>
          </cell>
          <cell r="G31"/>
        </row>
        <row r="32">
          <cell r="C32" t="str">
            <v>T0100002</v>
          </cell>
          <cell r="D32" t="str">
            <v>kg-km</v>
          </cell>
          <cell r="E32" t="str">
            <v>Transporte de acero</v>
          </cell>
          <cell r="F32">
            <v>0.89972133490690365</v>
          </cell>
          <cell r="G32"/>
        </row>
        <row r="33">
          <cell r="C33" t="str">
            <v>T0100005</v>
          </cell>
          <cell r="D33" t="str">
            <v>m3-km</v>
          </cell>
          <cell r="E33" t="str">
            <v>Transporte de mezcla asfáltica natural</v>
          </cell>
          <cell r="F33">
            <v>1263.271962768509</v>
          </cell>
          <cell r="G33"/>
        </row>
        <row r="34">
          <cell r="C34" t="str">
            <v>T0100006</v>
          </cell>
          <cell r="D34" t="str">
            <v>m2-km</v>
          </cell>
          <cell r="E34" t="str">
            <v xml:space="preserve">Transporte de Megabolsa </v>
          </cell>
          <cell r="F34">
            <v>1.5948460362085353</v>
          </cell>
          <cell r="G34"/>
        </row>
        <row r="35">
          <cell r="C35" t="str">
            <v>T0100007</v>
          </cell>
          <cell r="D35" t="str">
            <v>KM/ML</v>
          </cell>
          <cell r="E35" t="str">
            <v>Transporte de Box. Peso/un 9,2 Toneladas</v>
          </cell>
          <cell r="F35">
            <v>4811.1695225959247</v>
          </cell>
          <cell r="G35"/>
        </row>
        <row r="36">
          <cell r="C36" t="str">
            <v>T0100008</v>
          </cell>
          <cell r="D36" t="str">
            <v>KM/ML</v>
          </cell>
          <cell r="E36" t="str">
            <v>Transporte de Box. Peso/un 7 Toneladas</v>
          </cell>
          <cell r="F36">
            <v>5396.8771166510915</v>
          </cell>
          <cell r="G36"/>
        </row>
        <row r="37">
          <cell r="C37" t="str">
            <v>T0100009</v>
          </cell>
          <cell r="D37" t="str">
            <v>KM/ML</v>
          </cell>
          <cell r="E37" t="str">
            <v>Transporte de Box. Peso/un 12 Toneladas</v>
          </cell>
          <cell r="F37">
            <v>5129.125073654448</v>
          </cell>
          <cell r="G37"/>
        </row>
        <row r="38">
          <cell r="C38" t="str">
            <v>T0100010</v>
          </cell>
          <cell r="D38" t="str">
            <v>ml-km</v>
          </cell>
          <cell r="E38" t="str">
            <v>Transporte de Box CCP14 con sección interna de 5 x 4 metros, profundidad desde 0,6 metros hasta 1,5 metros y longitud de 1 metro. Peso/un 25,4 Toneladas.</v>
          </cell>
          <cell r="F38">
            <v>1715.2865254472456</v>
          </cell>
          <cell r="G38"/>
        </row>
        <row r="39">
          <cell r="C39" t="str">
            <v>T0100011</v>
          </cell>
          <cell r="D39" t="str">
            <v>ML-Km</v>
          </cell>
          <cell r="E39" t="str">
            <v>Transporte de Box CCP14 con sección interna de 1 x 1 metros, profundidad desde 1,5 metros hasta 3 metros y longitud de 2 metros. Peso / unidad de 2m: 4,5 Toneladas.</v>
          </cell>
          <cell r="F39">
            <v>4811.1695225959247</v>
          </cell>
          <cell r="G39"/>
        </row>
        <row r="40">
          <cell r="C40" t="str">
            <v>T0100012</v>
          </cell>
          <cell r="D40" t="str">
            <v>UND/KM</v>
          </cell>
          <cell r="E40" t="str">
            <v xml:space="preserve">Transporte de Viga , Longitud entre 10m y 15m					
</v>
          </cell>
          <cell r="F40">
            <v>1.0214799564026527</v>
          </cell>
          <cell r="G40"/>
        </row>
        <row r="41">
          <cell r="C41" t="str">
            <v>T0100013</v>
          </cell>
          <cell r="D41" t="str">
            <v>UND/KM</v>
          </cell>
          <cell r="E41" t="str">
            <v xml:space="preserve">Transporte de Viga , Longitud entre 15m y 20m
</v>
          </cell>
          <cell r="F41">
            <v>2553.6998910066313</v>
          </cell>
          <cell r="G41"/>
        </row>
        <row r="42">
          <cell r="C42" t="str">
            <v>T0100014</v>
          </cell>
          <cell r="D42" t="str">
            <v>UND/KM</v>
          </cell>
          <cell r="E42" t="str">
            <v xml:space="preserve">Transporte de Viga , Longitud entre 20m y 25m			
</v>
          </cell>
          <cell r="F42">
            <v>12.3597407156279</v>
          </cell>
          <cell r="G42"/>
        </row>
        <row r="43">
          <cell r="C43" t="str">
            <v>T0100015</v>
          </cell>
          <cell r="D43" t="str">
            <v>ml-km</v>
          </cell>
          <cell r="E43" t="str">
            <v>Transporte de Viga vehicular en concreto pretensado sección tipo Ɪ, Longitud entre 25m y 30m, 0,49 m3/ml.</v>
          </cell>
          <cell r="F43">
            <v>2171.3080980950749</v>
          </cell>
          <cell r="G43"/>
        </row>
        <row r="44">
          <cell r="C44" t="str">
            <v>T0100016</v>
          </cell>
          <cell r="D44" t="str">
            <v>UND/KM</v>
          </cell>
          <cell r="E44" t="str">
            <v xml:space="preserve">Transporte de Viga, Longitud entre 30m y 35m			</v>
          </cell>
          <cell r="F44">
            <v>2521.4385770765944</v>
          </cell>
          <cell r="G44"/>
        </row>
        <row r="45">
          <cell r="C45" t="str">
            <v>T0100017</v>
          </cell>
          <cell r="D45" t="str">
            <v>m2-km</v>
          </cell>
          <cell r="E45" t="str">
            <v>Transporte de Pasarela para puente peatonal en concreto prefabricado, Ancho: 2,10m, Incluye vigas, capa de compresión y pilares de la pasarela, 0,49 m3/m2, No incluye juntas de dilatación, cimentación ni barandas.</v>
          </cell>
          <cell r="F45">
            <v>6307.2753669687972</v>
          </cell>
          <cell r="G45"/>
        </row>
        <row r="46">
          <cell r="C46" t="str">
            <v>T0100018</v>
          </cell>
          <cell r="D46" t="str">
            <v>m2-km</v>
          </cell>
          <cell r="E46" t="str">
            <v>Transporte de rampas para puente peatonal en concreto prefabricado, Ancho: 2,10m, Incluye vigas doble T, descansos y columnas, 0,28 m3/m2, No incluye juntas de dilatación, cimentación ni barandas.</v>
          </cell>
          <cell r="F46">
            <v>2107.6605438357265</v>
          </cell>
          <cell r="G46"/>
        </row>
        <row r="47">
          <cell r="C47" t="str">
            <v>T0100019</v>
          </cell>
          <cell r="D47" t="str">
            <v>m2-km</v>
          </cell>
          <cell r="E47" t="str">
            <v>Transporte de losas colaborantes en concreto, Incluye celosía, 0,07 m3/m2.</v>
          </cell>
          <cell r="F47">
            <v>332.14887302478542</v>
          </cell>
          <cell r="G47"/>
        </row>
        <row r="48">
          <cell r="C48" t="str">
            <v>T0100020</v>
          </cell>
          <cell r="D48" t="str">
            <v>kg-km</v>
          </cell>
          <cell r="E48" t="str">
            <v>Transporte de armadura galvanizada</v>
          </cell>
          <cell r="F48">
            <v>3.0571995628691813</v>
          </cell>
          <cell r="G48"/>
        </row>
        <row r="49">
          <cell r="C49" t="str">
            <v>T0100022</v>
          </cell>
          <cell r="D49" t="str">
            <v>Km</v>
          </cell>
          <cell r="E49" t="str">
            <v xml:space="preserve">Transporte de explosivos </v>
          </cell>
          <cell r="F49">
            <v>2.1507899564026527</v>
          </cell>
          <cell r="G49"/>
        </row>
        <row r="50">
          <cell r="C50" t="str">
            <v>T0100023</v>
          </cell>
          <cell r="D50" t="str">
            <v>m3-km</v>
          </cell>
          <cell r="E50" t="str">
            <v>Transporte de paneles prefabricados de concreto</v>
          </cell>
          <cell r="F50">
            <v>255.36998910066313</v>
          </cell>
          <cell r="G50"/>
        </row>
        <row r="51">
          <cell r="C51" t="str">
            <v>T0100024</v>
          </cell>
          <cell r="D51" t="str">
            <v>kg-km</v>
          </cell>
          <cell r="E51" t="str">
            <v>Transporte de elementos prefabricados de concreto</v>
          </cell>
          <cell r="F51">
            <v>3.0571995628691768</v>
          </cell>
          <cell r="G51"/>
        </row>
        <row r="52">
          <cell r="C52" t="str">
            <v>T0100025</v>
          </cell>
          <cell r="D52" t="str">
            <v>kg-km</v>
          </cell>
          <cell r="E52" t="str">
            <v>Transporte marítimo y/o fluvial de estructura metálica</v>
          </cell>
          <cell r="F52">
            <v>0</v>
          </cell>
          <cell r="G52"/>
        </row>
        <row r="53">
          <cell r="C53" t="str">
            <v>T0100026</v>
          </cell>
          <cell r="D53" t="str">
            <v>kg-km</v>
          </cell>
          <cell r="E53" t="str">
            <v>Transporte marítimo y/o fluvial de estructura metálica galvanizada</v>
          </cell>
          <cell r="F53">
            <v>0</v>
          </cell>
          <cell r="G53"/>
        </row>
        <row r="54">
          <cell r="C54" t="str">
            <v>T0100027</v>
          </cell>
          <cell r="D54" t="str">
            <v>Kg/Km</v>
          </cell>
          <cell r="E54" t="str">
            <v xml:space="preserve">Transporte de torón de tensionamiento </v>
          </cell>
          <cell r="F54">
            <v>1.0214799564026527</v>
          </cell>
          <cell r="G54"/>
        </row>
        <row r="55">
          <cell r="C55" t="str">
            <v>T0100028</v>
          </cell>
          <cell r="D55" t="str">
            <v>m3/Km</v>
          </cell>
          <cell r="E55" t="str">
            <v>Transporte de Cespedones</v>
          </cell>
          <cell r="F55">
            <v>2553.6998910066313</v>
          </cell>
          <cell r="G55"/>
        </row>
        <row r="56">
          <cell r="C56" t="str">
            <v>T0100029</v>
          </cell>
          <cell r="D56" t="str">
            <v>L- km</v>
          </cell>
          <cell r="E56" t="str">
            <v>TRANSPORTE DE MATERIAL PARA SELLO DE FISURAS</v>
          </cell>
          <cell r="F56">
            <v>12.3597407156279</v>
          </cell>
          <cell r="G56"/>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249977111117893"/>
  </sheetPr>
  <dimension ref="B1:M59"/>
  <sheetViews>
    <sheetView showGridLines="0" tabSelected="1" view="pageBreakPreview" topLeftCell="B1" zoomScale="69" zoomScaleNormal="70" zoomScaleSheetLayoutView="70" zoomScalePageLayoutView="70" workbookViewId="0">
      <selection activeCell="J21" sqref="J21"/>
    </sheetView>
  </sheetViews>
  <sheetFormatPr baseColWidth="10" defaultColWidth="10.83203125" defaultRowHeight="14" x14ac:dyDescent="0.15"/>
  <cols>
    <col min="1" max="2" width="3.5" style="33" customWidth="1"/>
    <col min="3" max="3" width="7.83203125" style="33" customWidth="1"/>
    <col min="4" max="4" width="11.33203125" style="33" customWidth="1"/>
    <col min="5" max="5" width="17.1640625" style="34" customWidth="1"/>
    <col min="6" max="6" width="15" style="33" customWidth="1"/>
    <col min="7" max="7" width="89.6640625" style="33" customWidth="1"/>
    <col min="8" max="8" width="8.6640625" style="33" customWidth="1"/>
    <col min="9" max="9" width="17.5" style="33" customWidth="1"/>
    <col min="10" max="10" width="20.83203125" style="33" customWidth="1"/>
    <col min="11" max="11" width="33.5" style="33" customWidth="1"/>
    <col min="12" max="12" width="3.33203125" style="33" customWidth="1"/>
    <col min="13" max="13" width="21.5" style="33" customWidth="1"/>
    <col min="14" max="16384" width="10.83203125" style="33"/>
  </cols>
  <sheetData>
    <row r="1" spans="2:12" ht="15" thickBot="1" x14ac:dyDescent="0.2"/>
    <row r="2" spans="2:12" ht="15" thickTop="1" x14ac:dyDescent="0.15">
      <c r="B2" s="35"/>
      <c r="C2" s="36"/>
      <c r="D2" s="36"/>
      <c r="E2" s="37"/>
      <c r="F2" s="36"/>
      <c r="G2" s="36"/>
      <c r="H2" s="36"/>
      <c r="I2" s="36"/>
      <c r="J2" s="36"/>
      <c r="K2" s="36"/>
      <c r="L2" s="38"/>
    </row>
    <row r="3" spans="2:12" ht="30.75" customHeight="1" x14ac:dyDescent="0.15">
      <c r="B3" s="39"/>
      <c r="C3" s="295" t="s">
        <v>116</v>
      </c>
      <c r="D3" s="296"/>
      <c r="E3" s="296"/>
      <c r="F3" s="297"/>
      <c r="L3" s="40"/>
    </row>
    <row r="4" spans="2:12" x14ac:dyDescent="0.15">
      <c r="B4" s="39"/>
      <c r="C4" s="54" t="s">
        <v>117</v>
      </c>
      <c r="D4" s="55" t="s">
        <v>118</v>
      </c>
      <c r="E4" s="54" t="s">
        <v>119</v>
      </c>
      <c r="F4" s="55">
        <v>2</v>
      </c>
      <c r="L4" s="40"/>
    </row>
    <row r="5" spans="2:12" ht="15" thickBot="1" x14ac:dyDescent="0.2">
      <c r="B5" s="39"/>
      <c r="L5" s="40"/>
    </row>
    <row r="6" spans="2:12" ht="18" x14ac:dyDescent="0.15">
      <c r="B6" s="39"/>
      <c r="C6" s="286" t="s">
        <v>0</v>
      </c>
      <c r="D6" s="287"/>
      <c r="E6" s="287"/>
      <c r="F6" s="287"/>
      <c r="G6" s="287"/>
      <c r="H6" s="287"/>
      <c r="I6" s="287"/>
      <c r="J6" s="287"/>
      <c r="K6" s="288"/>
      <c r="L6" s="40"/>
    </row>
    <row r="7" spans="2:12" ht="18" x14ac:dyDescent="0.15">
      <c r="B7" s="39"/>
      <c r="C7" s="289" t="s">
        <v>132</v>
      </c>
      <c r="D7" s="290"/>
      <c r="E7" s="290"/>
      <c r="F7" s="290"/>
      <c r="G7" s="290"/>
      <c r="H7" s="290"/>
      <c r="I7" s="290"/>
      <c r="J7" s="290"/>
      <c r="K7" s="291"/>
      <c r="L7" s="40"/>
    </row>
    <row r="8" spans="2:12" ht="18" x14ac:dyDescent="0.15">
      <c r="B8" s="39"/>
      <c r="C8" s="289" t="s">
        <v>149</v>
      </c>
      <c r="D8" s="290"/>
      <c r="E8" s="290"/>
      <c r="F8" s="290"/>
      <c r="G8" s="290"/>
      <c r="H8" s="290"/>
      <c r="I8" s="290"/>
      <c r="J8" s="290"/>
      <c r="K8" s="291"/>
      <c r="L8" s="40"/>
    </row>
    <row r="9" spans="2:12" ht="18" x14ac:dyDescent="0.15">
      <c r="B9" s="39"/>
      <c r="C9" s="289" t="s">
        <v>114</v>
      </c>
      <c r="D9" s="290"/>
      <c r="E9" s="290"/>
      <c r="F9" s="290"/>
      <c r="G9" s="290"/>
      <c r="H9" s="290"/>
      <c r="I9" s="290"/>
      <c r="J9" s="290"/>
      <c r="K9" s="291"/>
      <c r="L9" s="40"/>
    </row>
    <row r="10" spans="2:12" ht="18" x14ac:dyDescent="0.15">
      <c r="B10" s="39"/>
      <c r="C10" s="289"/>
      <c r="D10" s="290"/>
      <c r="E10" s="290"/>
      <c r="F10" s="290"/>
      <c r="G10" s="290"/>
      <c r="H10" s="290"/>
      <c r="I10" s="290"/>
      <c r="J10" s="290"/>
      <c r="K10" s="291"/>
      <c r="L10" s="40"/>
    </row>
    <row r="11" spans="2:12" ht="18" x14ac:dyDescent="0.15">
      <c r="B11" s="39"/>
      <c r="C11" s="64"/>
      <c r="D11" s="65"/>
      <c r="E11" s="65"/>
      <c r="F11" s="65"/>
      <c r="G11" s="65"/>
      <c r="H11" s="65"/>
      <c r="I11" s="65"/>
      <c r="J11" s="65"/>
      <c r="K11" s="66"/>
      <c r="L11" s="40"/>
    </row>
    <row r="12" spans="2:12" ht="20" x14ac:dyDescent="0.15">
      <c r="B12" s="39"/>
      <c r="C12" s="292" t="s">
        <v>150</v>
      </c>
      <c r="D12" s="293"/>
      <c r="E12" s="293"/>
      <c r="F12" s="293"/>
      <c r="G12" s="293"/>
      <c r="H12" s="293"/>
      <c r="I12" s="293"/>
      <c r="J12" s="293"/>
      <c r="K12" s="294"/>
      <c r="L12" s="40"/>
    </row>
    <row r="13" spans="2:12" ht="15" customHeight="1" x14ac:dyDescent="0.15">
      <c r="B13" s="39"/>
      <c r="C13" s="306" t="s">
        <v>136</v>
      </c>
      <c r="D13" s="307"/>
      <c r="E13" s="307"/>
      <c r="F13" s="307"/>
      <c r="G13" s="307"/>
      <c r="H13" s="307"/>
      <c r="I13" s="307"/>
      <c r="J13" s="307"/>
      <c r="K13" s="308"/>
      <c r="L13" s="40"/>
    </row>
    <row r="14" spans="2:12" ht="44.25" customHeight="1" x14ac:dyDescent="0.15">
      <c r="B14" s="39"/>
      <c r="C14" s="306"/>
      <c r="D14" s="307"/>
      <c r="E14" s="307"/>
      <c r="F14" s="307"/>
      <c r="G14" s="307"/>
      <c r="H14" s="307"/>
      <c r="I14" s="307"/>
      <c r="J14" s="307"/>
      <c r="K14" s="308"/>
      <c r="L14" s="40"/>
    </row>
    <row r="15" spans="2:12" ht="24" customHeight="1" x14ac:dyDescent="0.15">
      <c r="B15" s="39"/>
      <c r="C15" s="300" t="s">
        <v>133</v>
      </c>
      <c r="D15" s="301"/>
      <c r="E15" s="301"/>
      <c r="F15" s="301"/>
      <c r="G15" s="301"/>
      <c r="H15" s="301"/>
      <c r="I15" s="301"/>
      <c r="J15" s="301"/>
      <c r="K15" s="302"/>
      <c r="L15" s="40"/>
    </row>
    <row r="16" spans="2:12" ht="17" thickBot="1" x14ac:dyDescent="0.2">
      <c r="B16" s="39"/>
      <c r="C16" s="309"/>
      <c r="D16" s="310"/>
      <c r="E16" s="310"/>
      <c r="F16" s="310"/>
      <c r="G16" s="310"/>
      <c r="H16" s="310"/>
      <c r="I16" s="310"/>
      <c r="J16" s="310"/>
      <c r="K16" s="311"/>
      <c r="L16" s="40"/>
    </row>
    <row r="17" spans="2:13" ht="27" customHeight="1" thickBot="1" x14ac:dyDescent="0.2">
      <c r="B17" s="39"/>
      <c r="C17" s="312"/>
      <c r="D17" s="313"/>
      <c r="E17" s="313"/>
      <c r="F17" s="313"/>
      <c r="G17" s="313"/>
      <c r="H17" s="313"/>
      <c r="I17" s="313"/>
      <c r="J17" s="313"/>
      <c r="K17" s="314"/>
      <c r="L17" s="40"/>
    </row>
    <row r="18" spans="2:13" ht="30" customHeight="1" x14ac:dyDescent="0.15">
      <c r="B18" s="39"/>
      <c r="C18" s="259" t="s">
        <v>1</v>
      </c>
      <c r="D18" s="261" t="s">
        <v>2</v>
      </c>
      <c r="E18" s="258" t="s">
        <v>3</v>
      </c>
      <c r="F18" s="258"/>
      <c r="G18" s="259" t="s">
        <v>4</v>
      </c>
      <c r="H18" s="261" t="s">
        <v>5</v>
      </c>
      <c r="I18" s="261" t="s">
        <v>6</v>
      </c>
      <c r="J18" s="263" t="s">
        <v>7</v>
      </c>
      <c r="K18" s="256" t="s">
        <v>8</v>
      </c>
      <c r="L18" s="40"/>
    </row>
    <row r="19" spans="2:13" ht="30" customHeight="1" thickBot="1" x14ac:dyDescent="0.2">
      <c r="B19" s="39"/>
      <c r="C19" s="260"/>
      <c r="D19" s="262"/>
      <c r="E19" s="1" t="s">
        <v>9</v>
      </c>
      <c r="F19" s="1" t="s">
        <v>10</v>
      </c>
      <c r="G19" s="260"/>
      <c r="H19" s="262"/>
      <c r="I19" s="262"/>
      <c r="J19" s="264"/>
      <c r="K19" s="257"/>
      <c r="L19" s="40"/>
    </row>
    <row r="20" spans="2:13" ht="30" customHeight="1" thickBot="1" x14ac:dyDescent="0.2">
      <c r="B20" s="39"/>
      <c r="C20" s="29" t="s">
        <v>125</v>
      </c>
      <c r="D20" s="30"/>
      <c r="E20" s="30"/>
      <c r="F20" s="30"/>
      <c r="G20" s="30"/>
      <c r="H20" s="30"/>
      <c r="I20" s="32"/>
      <c r="J20" s="30"/>
      <c r="K20" s="31"/>
      <c r="L20" s="40"/>
      <c r="M20" s="63"/>
    </row>
    <row r="21" spans="2:13" ht="67.5" customHeight="1" x14ac:dyDescent="0.15">
      <c r="B21" s="39"/>
      <c r="C21" s="12">
        <v>1</v>
      </c>
      <c r="D21" s="18">
        <v>311</v>
      </c>
      <c r="E21" s="18" t="s">
        <v>147</v>
      </c>
      <c r="F21" s="18" t="s">
        <v>148</v>
      </c>
      <c r="G21" s="56" t="s">
        <v>146</v>
      </c>
      <c r="H21" s="18" t="s">
        <v>124</v>
      </c>
      <c r="I21" s="57">
        <v>319.62462499999998</v>
      </c>
      <c r="J21" s="58"/>
      <c r="K21" s="59">
        <f>I21*J21</f>
        <v>0</v>
      </c>
      <c r="L21" s="40"/>
      <c r="M21" s="63"/>
    </row>
    <row r="22" spans="2:13" ht="30" customHeight="1" thickBot="1" x14ac:dyDescent="0.2">
      <c r="B22" s="39"/>
      <c r="C22" s="60"/>
      <c r="D22" s="10"/>
      <c r="E22" s="10"/>
      <c r="F22" s="10"/>
      <c r="G22" s="11"/>
      <c r="H22" s="10"/>
      <c r="I22" s="61"/>
      <c r="J22" s="6"/>
      <c r="K22" s="7"/>
      <c r="L22" s="40"/>
    </row>
    <row r="23" spans="2:13" s="43" customFormat="1" ht="30" hidden="1" customHeight="1" x14ac:dyDescent="0.15">
      <c r="B23" s="41"/>
      <c r="C23" s="8" t="e">
        <f>+#REF!+1</f>
        <v>#REF!</v>
      </c>
      <c r="D23" s="2"/>
      <c r="E23" s="2"/>
      <c r="F23" s="2" t="s">
        <v>16</v>
      </c>
      <c r="G23" s="9" t="s">
        <v>17</v>
      </c>
      <c r="H23" s="2" t="s">
        <v>11</v>
      </c>
      <c r="I23" s="3">
        <v>0</v>
      </c>
      <c r="J23" s="4">
        <v>450127</v>
      </c>
      <c r="K23" s="5">
        <f t="shared" ref="K23:K33" si="0">I23*J23</f>
        <v>0</v>
      </c>
      <c r="L23" s="42"/>
    </row>
    <row r="24" spans="2:13" s="43" customFormat="1" ht="30" hidden="1" customHeight="1" x14ac:dyDescent="0.15">
      <c r="B24" s="41"/>
      <c r="C24" s="8" t="e">
        <f t="shared" ref="C24:C33" si="1">C23+1</f>
        <v>#REF!</v>
      </c>
      <c r="D24" s="2"/>
      <c r="E24" s="2"/>
      <c r="F24" s="2" t="s">
        <v>18</v>
      </c>
      <c r="G24" s="9" t="s">
        <v>19</v>
      </c>
      <c r="H24" s="2" t="s">
        <v>13</v>
      </c>
      <c r="I24" s="3">
        <v>0</v>
      </c>
      <c r="J24" s="4">
        <v>393454</v>
      </c>
      <c r="K24" s="5">
        <f t="shared" si="0"/>
        <v>0</v>
      </c>
      <c r="L24" s="42"/>
    </row>
    <row r="25" spans="2:13" s="43" customFormat="1" ht="36.75" hidden="1" customHeight="1" x14ac:dyDescent="0.15">
      <c r="B25" s="41"/>
      <c r="C25" s="8" t="e">
        <f t="shared" si="1"/>
        <v>#REF!</v>
      </c>
      <c r="D25" s="2"/>
      <c r="E25" s="2"/>
      <c r="F25" s="2" t="s">
        <v>20</v>
      </c>
      <c r="G25" s="9" t="s">
        <v>21</v>
      </c>
      <c r="H25" s="2" t="s">
        <v>11</v>
      </c>
      <c r="I25" s="3">
        <v>0</v>
      </c>
      <c r="J25" s="4">
        <v>50721</v>
      </c>
      <c r="K25" s="5">
        <f t="shared" si="0"/>
        <v>0</v>
      </c>
      <c r="L25" s="42"/>
    </row>
    <row r="26" spans="2:13" s="43" customFormat="1" ht="30" hidden="1" customHeight="1" x14ac:dyDescent="0.15">
      <c r="B26" s="41"/>
      <c r="C26" s="8" t="e">
        <f>#REF!+1</f>
        <v>#REF!</v>
      </c>
      <c r="D26" s="2"/>
      <c r="E26" s="2"/>
      <c r="F26" s="2" t="s">
        <v>22</v>
      </c>
      <c r="G26" s="9" t="s">
        <v>23</v>
      </c>
      <c r="H26" s="2" t="s">
        <v>12</v>
      </c>
      <c r="I26" s="3">
        <v>0</v>
      </c>
      <c r="J26" s="4">
        <v>4797</v>
      </c>
      <c r="K26" s="5">
        <f t="shared" si="0"/>
        <v>0</v>
      </c>
      <c r="L26" s="42"/>
    </row>
    <row r="27" spans="2:13" s="43" customFormat="1" ht="30" hidden="1" customHeight="1" x14ac:dyDescent="0.15">
      <c r="B27" s="41"/>
      <c r="C27" s="8" t="e">
        <f t="shared" si="1"/>
        <v>#REF!</v>
      </c>
      <c r="D27" s="2"/>
      <c r="E27" s="2"/>
      <c r="F27" s="2" t="s">
        <v>24</v>
      </c>
      <c r="G27" s="9" t="s">
        <v>25</v>
      </c>
      <c r="H27" s="2" t="s">
        <v>11</v>
      </c>
      <c r="I27" s="3">
        <v>0</v>
      </c>
      <c r="J27" s="4">
        <v>2235790</v>
      </c>
      <c r="K27" s="5">
        <f t="shared" si="0"/>
        <v>0</v>
      </c>
      <c r="L27" s="42"/>
    </row>
    <row r="28" spans="2:13" s="43" customFormat="1" ht="30" hidden="1" customHeight="1" x14ac:dyDescent="0.15">
      <c r="B28" s="41"/>
      <c r="C28" s="8" t="e">
        <f t="shared" si="1"/>
        <v>#REF!</v>
      </c>
      <c r="D28" s="2"/>
      <c r="E28" s="2"/>
      <c r="F28" s="2" t="s">
        <v>26</v>
      </c>
      <c r="G28" s="9" t="s">
        <v>27</v>
      </c>
      <c r="H28" s="2" t="s">
        <v>13</v>
      </c>
      <c r="I28" s="3">
        <v>0</v>
      </c>
      <c r="J28" s="4">
        <v>134681</v>
      </c>
      <c r="K28" s="5">
        <f t="shared" si="0"/>
        <v>0</v>
      </c>
      <c r="L28" s="42"/>
    </row>
    <row r="29" spans="2:13" s="43" customFormat="1" ht="30" hidden="1" customHeight="1" x14ac:dyDescent="0.15">
      <c r="B29" s="41"/>
      <c r="C29" s="8" t="e">
        <f t="shared" si="1"/>
        <v>#REF!</v>
      </c>
      <c r="D29" s="2"/>
      <c r="E29" s="2"/>
      <c r="F29" s="2" t="s">
        <v>28</v>
      </c>
      <c r="G29" s="9" t="s">
        <v>29</v>
      </c>
      <c r="H29" s="2" t="s">
        <v>11</v>
      </c>
      <c r="I29" s="3">
        <v>0</v>
      </c>
      <c r="J29" s="4">
        <v>738838</v>
      </c>
      <c r="K29" s="5">
        <f t="shared" si="0"/>
        <v>0</v>
      </c>
      <c r="L29" s="42"/>
    </row>
    <row r="30" spans="2:13" s="43" customFormat="1" ht="30" hidden="1" customHeight="1" x14ac:dyDescent="0.15">
      <c r="B30" s="41"/>
      <c r="C30" s="8" t="e">
        <f t="shared" si="1"/>
        <v>#REF!</v>
      </c>
      <c r="D30" s="2"/>
      <c r="E30" s="2"/>
      <c r="F30" s="2" t="s">
        <v>14</v>
      </c>
      <c r="G30" s="9" t="s">
        <v>30</v>
      </c>
      <c r="H30" s="2" t="s">
        <v>13</v>
      </c>
      <c r="I30" s="3">
        <v>0</v>
      </c>
      <c r="J30" s="4">
        <v>61818</v>
      </c>
      <c r="K30" s="5">
        <f t="shared" si="0"/>
        <v>0</v>
      </c>
      <c r="L30" s="42"/>
    </row>
    <row r="31" spans="2:13" s="43" customFormat="1" ht="30" hidden="1" customHeight="1" x14ac:dyDescent="0.15">
      <c r="B31" s="41"/>
      <c r="C31" s="8" t="e">
        <f t="shared" si="1"/>
        <v>#REF!</v>
      </c>
      <c r="D31" s="2"/>
      <c r="E31" s="2"/>
      <c r="F31" s="2" t="s">
        <v>31</v>
      </c>
      <c r="G31" s="9" t="s">
        <v>32</v>
      </c>
      <c r="H31" s="2" t="s">
        <v>13</v>
      </c>
      <c r="I31" s="3">
        <v>0</v>
      </c>
      <c r="J31" s="4">
        <v>1046202</v>
      </c>
      <c r="K31" s="5">
        <f t="shared" si="0"/>
        <v>0</v>
      </c>
      <c r="L31" s="42"/>
    </row>
    <row r="32" spans="2:13" s="43" customFormat="1" ht="30" hidden="1" customHeight="1" x14ac:dyDescent="0.15">
      <c r="B32" s="41"/>
      <c r="C32" s="8" t="e">
        <f t="shared" si="1"/>
        <v>#REF!</v>
      </c>
      <c r="D32" s="2"/>
      <c r="E32" s="2"/>
      <c r="F32" s="2" t="s">
        <v>33</v>
      </c>
      <c r="G32" s="9" t="s">
        <v>34</v>
      </c>
      <c r="H32" s="2" t="s">
        <v>13</v>
      </c>
      <c r="I32" s="3">
        <v>0</v>
      </c>
      <c r="J32" s="4">
        <v>1163781</v>
      </c>
      <c r="K32" s="5">
        <f t="shared" si="0"/>
        <v>0</v>
      </c>
      <c r="L32" s="42"/>
    </row>
    <row r="33" spans="2:12" s="43" customFormat="1" ht="30" hidden="1" customHeight="1" x14ac:dyDescent="0.15">
      <c r="B33" s="41"/>
      <c r="C33" s="8" t="e">
        <f t="shared" si="1"/>
        <v>#REF!</v>
      </c>
      <c r="D33" s="2"/>
      <c r="E33" s="2"/>
      <c r="F33" s="2" t="s">
        <v>35</v>
      </c>
      <c r="G33" s="9" t="s">
        <v>36</v>
      </c>
      <c r="H33" s="2" t="s">
        <v>15</v>
      </c>
      <c r="I33" s="3">
        <v>0</v>
      </c>
      <c r="J33" s="4">
        <v>990224</v>
      </c>
      <c r="K33" s="5">
        <f t="shared" si="0"/>
        <v>0</v>
      </c>
      <c r="L33" s="42"/>
    </row>
    <row r="34" spans="2:12" s="21" customFormat="1" ht="30" customHeight="1" thickBot="1" x14ac:dyDescent="0.2">
      <c r="B34" s="19"/>
      <c r="C34" s="303" t="s">
        <v>37</v>
      </c>
      <c r="D34" s="304"/>
      <c r="E34" s="304"/>
      <c r="F34" s="304"/>
      <c r="G34" s="304"/>
      <c r="H34" s="304"/>
      <c r="I34" s="304"/>
      <c r="J34" s="305"/>
      <c r="K34" s="28">
        <f>K21</f>
        <v>0</v>
      </c>
      <c r="L34" s="20"/>
    </row>
    <row r="35" spans="2:12" s="21" customFormat="1" ht="29.25" customHeight="1" x14ac:dyDescent="0.15">
      <c r="B35" s="19"/>
      <c r="C35" s="278" t="s">
        <v>128</v>
      </c>
      <c r="D35" s="279"/>
      <c r="E35" s="279"/>
      <c r="F35" s="279"/>
      <c r="G35" s="279"/>
      <c r="H35" s="279"/>
      <c r="I35" s="279"/>
      <c r="J35" s="280"/>
      <c r="K35" s="22">
        <f>K34</f>
        <v>0</v>
      </c>
      <c r="L35" s="20"/>
    </row>
    <row r="36" spans="2:12" s="21" customFormat="1" ht="26.25" customHeight="1" x14ac:dyDescent="0.15">
      <c r="B36" s="19"/>
      <c r="C36" s="278" t="s">
        <v>127</v>
      </c>
      <c r="D36" s="279"/>
      <c r="E36" s="279"/>
      <c r="F36" s="279"/>
      <c r="G36" s="279"/>
      <c r="H36" s="279"/>
      <c r="I36" s="279"/>
      <c r="J36" s="280"/>
      <c r="K36" s="22">
        <f>ROUND(0.19*K35,0)</f>
        <v>0</v>
      </c>
      <c r="L36" s="20"/>
    </row>
    <row r="37" spans="2:12" s="21" customFormat="1" ht="23.25" customHeight="1" x14ac:dyDescent="0.15">
      <c r="B37" s="19"/>
      <c r="C37" s="278" t="s">
        <v>126</v>
      </c>
      <c r="D37" s="279"/>
      <c r="E37" s="279"/>
      <c r="F37" s="279"/>
      <c r="G37" s="279"/>
      <c r="H37" s="279"/>
      <c r="I37" s="279"/>
      <c r="J37" s="280"/>
      <c r="K37" s="22">
        <f>ROUND(K35+K36,0)</f>
        <v>0</v>
      </c>
      <c r="L37" s="20"/>
    </row>
    <row r="38" spans="2:12" s="21" customFormat="1" ht="25.5" customHeight="1" x14ac:dyDescent="0.15">
      <c r="B38" s="19"/>
      <c r="C38" s="278" t="s">
        <v>130</v>
      </c>
      <c r="D38" s="279"/>
      <c r="E38" s="279"/>
      <c r="F38" s="279"/>
      <c r="G38" s="279"/>
      <c r="H38" s="279"/>
      <c r="I38" s="279"/>
      <c r="J38" s="280" t="s">
        <v>130</v>
      </c>
      <c r="K38" s="62"/>
      <c r="L38" s="20"/>
    </row>
    <row r="39" spans="2:12" s="21" customFormat="1" ht="26.25" customHeight="1" x14ac:dyDescent="0.15">
      <c r="B39" s="19"/>
      <c r="C39" s="278" t="s">
        <v>131</v>
      </c>
      <c r="D39" s="279"/>
      <c r="E39" s="279"/>
      <c r="F39" s="279"/>
      <c r="G39" s="279"/>
      <c r="H39" s="279"/>
      <c r="I39" s="279"/>
      <c r="J39" s="280"/>
      <c r="K39" s="22">
        <f>+K37+K38</f>
        <v>0</v>
      </c>
      <c r="L39" s="20"/>
    </row>
    <row r="40" spans="2:12" s="21" customFormat="1" ht="9.75" customHeight="1" thickBot="1" x14ac:dyDescent="0.2">
      <c r="B40" s="19"/>
      <c r="C40" s="49"/>
      <c r="D40" s="50"/>
      <c r="E40" s="50"/>
      <c r="F40" s="50"/>
      <c r="G40" s="51"/>
      <c r="H40" s="51"/>
      <c r="I40" s="52"/>
      <c r="J40" s="23"/>
      <c r="K40" s="53"/>
      <c r="L40" s="20"/>
    </row>
    <row r="41" spans="2:12" s="21" customFormat="1" ht="39" customHeight="1" x14ac:dyDescent="0.15">
      <c r="B41" s="19"/>
      <c r="C41" s="281" t="s">
        <v>46</v>
      </c>
      <c r="D41" s="282"/>
      <c r="E41" s="282"/>
      <c r="F41" s="283"/>
      <c r="G41" s="283"/>
      <c r="H41" s="283"/>
      <c r="I41" s="283"/>
      <c r="J41" s="283"/>
      <c r="K41" s="284"/>
      <c r="L41" s="24"/>
    </row>
    <row r="42" spans="2:12" s="21" customFormat="1" ht="30.75" customHeight="1" x14ac:dyDescent="0.15">
      <c r="B42" s="19"/>
      <c r="C42" s="298" t="s">
        <v>120</v>
      </c>
      <c r="D42" s="299"/>
      <c r="E42" s="299"/>
      <c r="F42" s="299"/>
      <c r="G42" s="299"/>
      <c r="H42" s="285" t="s">
        <v>4</v>
      </c>
      <c r="I42" s="285"/>
      <c r="J42" s="285"/>
      <c r="K42" s="13" t="s">
        <v>38</v>
      </c>
      <c r="L42" s="24"/>
    </row>
    <row r="43" spans="2:12" s="21" customFormat="1" ht="39" customHeight="1" x14ac:dyDescent="0.15">
      <c r="B43" s="19"/>
      <c r="C43" s="270" t="s">
        <v>121</v>
      </c>
      <c r="D43" s="271"/>
      <c r="E43" s="271"/>
      <c r="F43" s="271"/>
      <c r="G43" s="272"/>
      <c r="H43" s="274" t="s">
        <v>39</v>
      </c>
      <c r="I43" s="274"/>
      <c r="J43" s="14" t="s">
        <v>40</v>
      </c>
      <c r="K43" s="17">
        <v>0.2</v>
      </c>
      <c r="L43" s="24"/>
    </row>
    <row r="44" spans="2:12" s="21" customFormat="1" ht="32.25" customHeight="1" x14ac:dyDescent="0.15">
      <c r="B44" s="19"/>
      <c r="C44" s="275" t="s">
        <v>135</v>
      </c>
      <c r="D44" s="276"/>
      <c r="E44" s="276"/>
      <c r="F44" s="276"/>
      <c r="G44" s="277"/>
      <c r="H44" s="268" t="s">
        <v>123</v>
      </c>
      <c r="I44" s="269"/>
      <c r="J44" s="14" t="s">
        <v>41</v>
      </c>
      <c r="K44" s="15">
        <v>0</v>
      </c>
      <c r="L44" s="24"/>
    </row>
    <row r="45" spans="2:12" s="21" customFormat="1" ht="63" customHeight="1" x14ac:dyDescent="0.15">
      <c r="B45" s="19"/>
      <c r="C45" s="275" t="s">
        <v>134</v>
      </c>
      <c r="D45" s="276"/>
      <c r="E45" s="276"/>
      <c r="F45" s="276"/>
      <c r="G45" s="277"/>
      <c r="H45" s="273" t="s">
        <v>42</v>
      </c>
      <c r="I45" s="274"/>
      <c r="J45" s="14" t="s">
        <v>43</v>
      </c>
      <c r="K45" s="15">
        <v>0</v>
      </c>
      <c r="L45" s="24"/>
    </row>
    <row r="46" spans="2:12" s="21" customFormat="1" ht="42" customHeight="1" x14ac:dyDescent="0.15">
      <c r="B46" s="19"/>
      <c r="C46" s="275" t="s">
        <v>122</v>
      </c>
      <c r="D46" s="276"/>
      <c r="E46" s="276"/>
      <c r="F46" s="276"/>
      <c r="G46" s="277"/>
      <c r="H46" s="274" t="s">
        <v>44</v>
      </c>
      <c r="I46" s="274"/>
      <c r="J46" s="14" t="s">
        <v>45</v>
      </c>
      <c r="K46" s="15">
        <v>0.2</v>
      </c>
      <c r="L46" s="25"/>
    </row>
    <row r="47" spans="2:12" s="21" customFormat="1" ht="36.75" customHeight="1" x14ac:dyDescent="0.15">
      <c r="B47" s="19"/>
      <c r="C47" s="265" t="s">
        <v>47</v>
      </c>
      <c r="D47" s="266"/>
      <c r="E47" s="266"/>
      <c r="F47" s="266"/>
      <c r="G47" s="266"/>
      <c r="H47" s="266"/>
      <c r="I47" s="266"/>
      <c r="J47" s="266"/>
      <c r="K47" s="267"/>
      <c r="L47" s="25"/>
    </row>
    <row r="48" spans="2:12" s="21" customFormat="1" ht="42" customHeight="1" x14ac:dyDescent="0.15">
      <c r="B48" s="19"/>
      <c r="C48" s="265" t="s">
        <v>115</v>
      </c>
      <c r="D48" s="266"/>
      <c r="E48" s="266"/>
      <c r="F48" s="266"/>
      <c r="G48" s="266"/>
      <c r="H48" s="266"/>
      <c r="I48" s="266"/>
      <c r="J48" s="266"/>
      <c r="K48" s="267"/>
      <c r="L48" s="25"/>
    </row>
    <row r="49" spans="2:12" s="21" customFormat="1" ht="42" customHeight="1" x14ac:dyDescent="0.15">
      <c r="B49" s="19"/>
      <c r="C49" s="461"/>
      <c r="D49" s="461"/>
      <c r="E49" s="461"/>
      <c r="F49" s="461"/>
      <c r="G49" s="461"/>
      <c r="H49" s="461"/>
      <c r="I49" s="461"/>
      <c r="J49" s="461"/>
      <c r="K49" s="461"/>
      <c r="L49" s="25"/>
    </row>
    <row r="50" spans="2:12" s="21" customFormat="1" ht="42" customHeight="1" x14ac:dyDescent="0.15">
      <c r="B50" s="19"/>
      <c r="C50" s="461"/>
      <c r="D50" s="461"/>
      <c r="E50" s="461"/>
      <c r="F50" s="16"/>
      <c r="G50" s="462"/>
      <c r="H50" s="462"/>
      <c r="I50" s="462"/>
      <c r="J50" s="461"/>
      <c r="K50" s="461"/>
      <c r="L50" s="25"/>
    </row>
    <row r="51" spans="2:12" s="21" customFormat="1" ht="42" customHeight="1" x14ac:dyDescent="0.15">
      <c r="B51" s="19"/>
      <c r="C51" s="461"/>
      <c r="D51" s="461"/>
      <c r="E51" s="461"/>
      <c r="F51" s="16"/>
      <c r="G51" s="463" t="s">
        <v>151</v>
      </c>
      <c r="H51" s="463"/>
      <c r="I51" s="463"/>
      <c r="J51" s="461"/>
      <c r="K51" s="461"/>
      <c r="L51" s="25"/>
    </row>
    <row r="52" spans="2:12" ht="36" customHeight="1" x14ac:dyDescent="0.15">
      <c r="B52" s="39"/>
      <c r="C52" s="16"/>
      <c r="D52" s="16"/>
      <c r="E52" s="16"/>
      <c r="F52" s="16"/>
      <c r="G52" s="16"/>
      <c r="H52" s="16"/>
      <c r="I52" s="16"/>
      <c r="J52" s="16"/>
      <c r="K52" s="16"/>
      <c r="L52" s="40"/>
    </row>
    <row r="53" spans="2:12" ht="15" thickBot="1" x14ac:dyDescent="0.2">
      <c r="B53" s="26"/>
      <c r="C53" s="44"/>
      <c r="D53" s="44"/>
      <c r="E53" s="45"/>
      <c r="F53" s="44"/>
      <c r="G53" s="27"/>
      <c r="H53" s="44"/>
      <c r="I53" s="44"/>
      <c r="J53" s="44"/>
      <c r="K53" s="44"/>
      <c r="L53" s="46"/>
    </row>
    <row r="54" spans="2:12" ht="15" thickTop="1" x14ac:dyDescent="0.15"/>
    <row r="58" spans="2:12" x14ac:dyDescent="0.15">
      <c r="K58" s="47"/>
    </row>
    <row r="59" spans="2:12" x14ac:dyDescent="0.15">
      <c r="J59" s="48"/>
    </row>
  </sheetData>
  <mergeCells count="41">
    <mergeCell ref="G50:I50"/>
    <mergeCell ref="G51:I51"/>
    <mergeCell ref="C6:K6"/>
    <mergeCell ref="C7:K7"/>
    <mergeCell ref="C12:K12"/>
    <mergeCell ref="C3:F3"/>
    <mergeCell ref="C42:G42"/>
    <mergeCell ref="C35:J35"/>
    <mergeCell ref="C15:K15"/>
    <mergeCell ref="C8:K8"/>
    <mergeCell ref="C9:K9"/>
    <mergeCell ref="C10:K10"/>
    <mergeCell ref="C34:J34"/>
    <mergeCell ref="C13:K14"/>
    <mergeCell ref="C16:K16"/>
    <mergeCell ref="C17:K17"/>
    <mergeCell ref="C18:C19"/>
    <mergeCell ref="D18:D19"/>
    <mergeCell ref="C36:J36"/>
    <mergeCell ref="C37:J37"/>
    <mergeCell ref="C41:E41"/>
    <mergeCell ref="F41:K41"/>
    <mergeCell ref="H42:J42"/>
    <mergeCell ref="C38:J38"/>
    <mergeCell ref="C39:J39"/>
    <mergeCell ref="C48:K48"/>
    <mergeCell ref="H44:I44"/>
    <mergeCell ref="C43:G43"/>
    <mergeCell ref="H45:I45"/>
    <mergeCell ref="C44:G44"/>
    <mergeCell ref="H46:I46"/>
    <mergeCell ref="C46:G46"/>
    <mergeCell ref="H43:I43"/>
    <mergeCell ref="C45:G45"/>
    <mergeCell ref="C47:K47"/>
    <mergeCell ref="K18:K19"/>
    <mergeCell ref="E18:F18"/>
    <mergeCell ref="G18:G19"/>
    <mergeCell ref="H18:H19"/>
    <mergeCell ref="I18:I19"/>
    <mergeCell ref="J18:J19"/>
  </mergeCells>
  <pageMargins left="0.11811023622047245" right="0.11811023622047245" top="0.15748031496062992" bottom="0.15748031496062992" header="0.31496062992125984" footer="0.31496062992125984"/>
  <pageSetup scale="3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97EBA1-B32A-47C6-B930-E24CD5F2A331}">
  <dimension ref="A1:WVX142"/>
  <sheetViews>
    <sheetView zoomScale="69" zoomScaleNormal="70" workbookViewId="0">
      <selection activeCell="C5" sqref="C5:J5"/>
    </sheetView>
  </sheetViews>
  <sheetFormatPr baseColWidth="10" defaultColWidth="0" defaultRowHeight="16" zeroHeight="1" x14ac:dyDescent="0.2"/>
  <cols>
    <col min="1" max="1" width="3" style="255" customWidth="1"/>
    <col min="2" max="2" width="16.5" style="255" customWidth="1"/>
    <col min="3" max="3" width="11.5" style="255" customWidth="1"/>
    <col min="4" max="4" width="17" style="255" customWidth="1"/>
    <col min="5" max="7" width="14.5" style="255" customWidth="1"/>
    <col min="8" max="8" width="16.33203125" style="255" customWidth="1"/>
    <col min="9" max="9" width="23.33203125" style="255" customWidth="1"/>
    <col min="10" max="10" width="30.1640625" style="255" bestFit="1" customWidth="1"/>
    <col min="11" max="11" width="26.33203125" style="255" customWidth="1"/>
    <col min="12" max="12" width="16.5" style="255" customWidth="1"/>
    <col min="13" max="13" width="16.33203125" style="255" customWidth="1"/>
    <col min="14" max="14" width="21.5" style="255" customWidth="1"/>
    <col min="15" max="15" width="9.1640625" style="139" bestFit="1" customWidth="1"/>
    <col min="16" max="16" width="9.1640625" style="139" customWidth="1"/>
    <col min="17" max="17" width="15.5" style="139" hidden="1" customWidth="1"/>
    <col min="18" max="256" width="10.5" style="139" hidden="1"/>
    <col min="257" max="257" width="3" style="139" customWidth="1"/>
    <col min="258" max="258" width="16.5" style="139" customWidth="1"/>
    <col min="259" max="259" width="11.5" style="139" customWidth="1"/>
    <col min="260" max="260" width="17" style="139" customWidth="1"/>
    <col min="261" max="263" width="14.5" style="139" customWidth="1"/>
    <col min="264" max="264" width="16.33203125" style="139" customWidth="1"/>
    <col min="265" max="265" width="23.33203125" style="139" customWidth="1"/>
    <col min="266" max="266" width="30.1640625" style="139" bestFit="1" customWidth="1"/>
    <col min="267" max="267" width="26.33203125" style="139" customWidth="1"/>
    <col min="268" max="268" width="16.5" style="139" customWidth="1"/>
    <col min="269" max="269" width="16.33203125" style="139" customWidth="1"/>
    <col min="270" max="270" width="21.5" style="139" customWidth="1"/>
    <col min="271" max="271" width="9.1640625" style="139" bestFit="1" customWidth="1"/>
    <col min="272" max="272" width="9.1640625" style="139" customWidth="1"/>
    <col min="273" max="512" width="10.5" style="139" hidden="1"/>
    <col min="513" max="513" width="3" style="139" customWidth="1"/>
    <col min="514" max="514" width="16.5" style="139" customWidth="1"/>
    <col min="515" max="515" width="11.5" style="139" customWidth="1"/>
    <col min="516" max="516" width="17" style="139" customWidth="1"/>
    <col min="517" max="519" width="14.5" style="139" customWidth="1"/>
    <col min="520" max="520" width="16.33203125" style="139" customWidth="1"/>
    <col min="521" max="521" width="23.33203125" style="139" customWidth="1"/>
    <col min="522" max="522" width="30.1640625" style="139" bestFit="1" customWidth="1"/>
    <col min="523" max="523" width="26.33203125" style="139" customWidth="1"/>
    <col min="524" max="524" width="16.5" style="139" customWidth="1"/>
    <col min="525" max="525" width="16.33203125" style="139" customWidth="1"/>
    <col min="526" max="526" width="21.5" style="139" customWidth="1"/>
    <col min="527" max="527" width="9.1640625" style="139" bestFit="1" customWidth="1"/>
    <col min="528" max="528" width="9.1640625" style="139" customWidth="1"/>
    <col min="529" max="768" width="10.5" style="139" hidden="1"/>
    <col min="769" max="769" width="3" style="139" customWidth="1"/>
    <col min="770" max="770" width="16.5" style="139" customWidth="1"/>
    <col min="771" max="771" width="11.5" style="139" customWidth="1"/>
    <col min="772" max="772" width="17" style="139" customWidth="1"/>
    <col min="773" max="775" width="14.5" style="139" customWidth="1"/>
    <col min="776" max="776" width="16.33203125" style="139" customWidth="1"/>
    <col min="777" max="777" width="23.33203125" style="139" customWidth="1"/>
    <col min="778" max="778" width="30.1640625" style="139" bestFit="1" customWidth="1"/>
    <col min="779" max="779" width="26.33203125" style="139" customWidth="1"/>
    <col min="780" max="780" width="16.5" style="139" customWidth="1"/>
    <col min="781" max="781" width="16.33203125" style="139" customWidth="1"/>
    <col min="782" max="782" width="21.5" style="139" customWidth="1"/>
    <col min="783" max="783" width="9.1640625" style="139" bestFit="1" customWidth="1"/>
    <col min="784" max="784" width="9.1640625" style="139" customWidth="1"/>
    <col min="785" max="1024" width="10.5" style="139" hidden="1"/>
    <col min="1025" max="1025" width="3" style="139" customWidth="1"/>
    <col min="1026" max="1026" width="16.5" style="139" customWidth="1"/>
    <col min="1027" max="1027" width="11.5" style="139" customWidth="1"/>
    <col min="1028" max="1028" width="17" style="139" customWidth="1"/>
    <col min="1029" max="1031" width="14.5" style="139" customWidth="1"/>
    <col min="1032" max="1032" width="16.33203125" style="139" customWidth="1"/>
    <col min="1033" max="1033" width="23.33203125" style="139" customWidth="1"/>
    <col min="1034" max="1034" width="30.1640625" style="139" bestFit="1" customWidth="1"/>
    <col min="1035" max="1035" width="26.33203125" style="139" customWidth="1"/>
    <col min="1036" max="1036" width="16.5" style="139" customWidth="1"/>
    <col min="1037" max="1037" width="16.33203125" style="139" customWidth="1"/>
    <col min="1038" max="1038" width="21.5" style="139" customWidth="1"/>
    <col min="1039" max="1039" width="9.1640625" style="139" bestFit="1" customWidth="1"/>
    <col min="1040" max="1040" width="9.1640625" style="139" customWidth="1"/>
    <col min="1041" max="1280" width="10.5" style="139" hidden="1"/>
    <col min="1281" max="1281" width="3" style="139" customWidth="1"/>
    <col min="1282" max="1282" width="16.5" style="139" customWidth="1"/>
    <col min="1283" max="1283" width="11.5" style="139" customWidth="1"/>
    <col min="1284" max="1284" width="17" style="139" customWidth="1"/>
    <col min="1285" max="1287" width="14.5" style="139" customWidth="1"/>
    <col min="1288" max="1288" width="16.33203125" style="139" customWidth="1"/>
    <col min="1289" max="1289" width="23.33203125" style="139" customWidth="1"/>
    <col min="1290" max="1290" width="30.1640625" style="139" bestFit="1" customWidth="1"/>
    <col min="1291" max="1291" width="26.33203125" style="139" customWidth="1"/>
    <col min="1292" max="1292" width="16.5" style="139" customWidth="1"/>
    <col min="1293" max="1293" width="16.33203125" style="139" customWidth="1"/>
    <col min="1294" max="1294" width="21.5" style="139" customWidth="1"/>
    <col min="1295" max="1295" width="9.1640625" style="139" bestFit="1" customWidth="1"/>
    <col min="1296" max="1296" width="9.1640625" style="139" customWidth="1"/>
    <col min="1297" max="1536" width="10.5" style="139" hidden="1"/>
    <col min="1537" max="1537" width="3" style="139" customWidth="1"/>
    <col min="1538" max="1538" width="16.5" style="139" customWidth="1"/>
    <col min="1539" max="1539" width="11.5" style="139" customWidth="1"/>
    <col min="1540" max="1540" width="17" style="139" customWidth="1"/>
    <col min="1541" max="1543" width="14.5" style="139" customWidth="1"/>
    <col min="1544" max="1544" width="16.33203125" style="139" customWidth="1"/>
    <col min="1545" max="1545" width="23.33203125" style="139" customWidth="1"/>
    <col min="1546" max="1546" width="30.1640625" style="139" bestFit="1" customWidth="1"/>
    <col min="1547" max="1547" width="26.33203125" style="139" customWidth="1"/>
    <col min="1548" max="1548" width="16.5" style="139" customWidth="1"/>
    <col min="1549" max="1549" width="16.33203125" style="139" customWidth="1"/>
    <col min="1550" max="1550" width="21.5" style="139" customWidth="1"/>
    <col min="1551" max="1551" width="9.1640625" style="139" bestFit="1" customWidth="1"/>
    <col min="1552" max="1552" width="9.1640625" style="139" customWidth="1"/>
    <col min="1553" max="1792" width="10.5" style="139" hidden="1"/>
    <col min="1793" max="1793" width="3" style="139" customWidth="1"/>
    <col min="1794" max="1794" width="16.5" style="139" customWidth="1"/>
    <col min="1795" max="1795" width="11.5" style="139" customWidth="1"/>
    <col min="1796" max="1796" width="17" style="139" customWidth="1"/>
    <col min="1797" max="1799" width="14.5" style="139" customWidth="1"/>
    <col min="1800" max="1800" width="16.33203125" style="139" customWidth="1"/>
    <col min="1801" max="1801" width="23.33203125" style="139" customWidth="1"/>
    <col min="1802" max="1802" width="30.1640625" style="139" bestFit="1" customWidth="1"/>
    <col min="1803" max="1803" width="26.33203125" style="139" customWidth="1"/>
    <col min="1804" max="1804" width="16.5" style="139" customWidth="1"/>
    <col min="1805" max="1805" width="16.33203125" style="139" customWidth="1"/>
    <col min="1806" max="1806" width="21.5" style="139" customWidth="1"/>
    <col min="1807" max="1807" width="9.1640625" style="139" bestFit="1" customWidth="1"/>
    <col min="1808" max="1808" width="9.1640625" style="139" customWidth="1"/>
    <col min="1809" max="2048" width="10.5" style="139" hidden="1"/>
    <col min="2049" max="2049" width="3" style="139" customWidth="1"/>
    <col min="2050" max="2050" width="16.5" style="139" customWidth="1"/>
    <col min="2051" max="2051" width="11.5" style="139" customWidth="1"/>
    <col min="2052" max="2052" width="17" style="139" customWidth="1"/>
    <col min="2053" max="2055" width="14.5" style="139" customWidth="1"/>
    <col min="2056" max="2056" width="16.33203125" style="139" customWidth="1"/>
    <col min="2057" max="2057" width="23.33203125" style="139" customWidth="1"/>
    <col min="2058" max="2058" width="30.1640625" style="139" bestFit="1" customWidth="1"/>
    <col min="2059" max="2059" width="26.33203125" style="139" customWidth="1"/>
    <col min="2060" max="2060" width="16.5" style="139" customWidth="1"/>
    <col min="2061" max="2061" width="16.33203125" style="139" customWidth="1"/>
    <col min="2062" max="2062" width="21.5" style="139" customWidth="1"/>
    <col min="2063" max="2063" width="9.1640625" style="139" bestFit="1" customWidth="1"/>
    <col min="2064" max="2064" width="9.1640625" style="139" customWidth="1"/>
    <col min="2065" max="2304" width="10.5" style="139" hidden="1"/>
    <col min="2305" max="2305" width="3" style="139" customWidth="1"/>
    <col min="2306" max="2306" width="16.5" style="139" customWidth="1"/>
    <col min="2307" max="2307" width="11.5" style="139" customWidth="1"/>
    <col min="2308" max="2308" width="17" style="139" customWidth="1"/>
    <col min="2309" max="2311" width="14.5" style="139" customWidth="1"/>
    <col min="2312" max="2312" width="16.33203125" style="139" customWidth="1"/>
    <col min="2313" max="2313" width="23.33203125" style="139" customWidth="1"/>
    <col min="2314" max="2314" width="30.1640625" style="139" bestFit="1" customWidth="1"/>
    <col min="2315" max="2315" width="26.33203125" style="139" customWidth="1"/>
    <col min="2316" max="2316" width="16.5" style="139" customWidth="1"/>
    <col min="2317" max="2317" width="16.33203125" style="139" customWidth="1"/>
    <col min="2318" max="2318" width="21.5" style="139" customWidth="1"/>
    <col min="2319" max="2319" width="9.1640625" style="139" bestFit="1" customWidth="1"/>
    <col min="2320" max="2320" width="9.1640625" style="139" customWidth="1"/>
    <col min="2321" max="2560" width="10.5" style="139" hidden="1"/>
    <col min="2561" max="2561" width="3" style="139" customWidth="1"/>
    <col min="2562" max="2562" width="16.5" style="139" customWidth="1"/>
    <col min="2563" max="2563" width="11.5" style="139" customWidth="1"/>
    <col min="2564" max="2564" width="17" style="139" customWidth="1"/>
    <col min="2565" max="2567" width="14.5" style="139" customWidth="1"/>
    <col min="2568" max="2568" width="16.33203125" style="139" customWidth="1"/>
    <col min="2569" max="2569" width="23.33203125" style="139" customWidth="1"/>
    <col min="2570" max="2570" width="30.1640625" style="139" bestFit="1" customWidth="1"/>
    <col min="2571" max="2571" width="26.33203125" style="139" customWidth="1"/>
    <col min="2572" max="2572" width="16.5" style="139" customWidth="1"/>
    <col min="2573" max="2573" width="16.33203125" style="139" customWidth="1"/>
    <col min="2574" max="2574" width="21.5" style="139" customWidth="1"/>
    <col min="2575" max="2575" width="9.1640625" style="139" bestFit="1" customWidth="1"/>
    <col min="2576" max="2576" width="9.1640625" style="139" customWidth="1"/>
    <col min="2577" max="2816" width="10.5" style="139" hidden="1"/>
    <col min="2817" max="2817" width="3" style="139" customWidth="1"/>
    <col min="2818" max="2818" width="16.5" style="139" customWidth="1"/>
    <col min="2819" max="2819" width="11.5" style="139" customWidth="1"/>
    <col min="2820" max="2820" width="17" style="139" customWidth="1"/>
    <col min="2821" max="2823" width="14.5" style="139" customWidth="1"/>
    <col min="2824" max="2824" width="16.33203125" style="139" customWidth="1"/>
    <col min="2825" max="2825" width="23.33203125" style="139" customWidth="1"/>
    <col min="2826" max="2826" width="30.1640625" style="139" bestFit="1" customWidth="1"/>
    <col min="2827" max="2827" width="26.33203125" style="139" customWidth="1"/>
    <col min="2828" max="2828" width="16.5" style="139" customWidth="1"/>
    <col min="2829" max="2829" width="16.33203125" style="139" customWidth="1"/>
    <col min="2830" max="2830" width="21.5" style="139" customWidth="1"/>
    <col min="2831" max="2831" width="9.1640625" style="139" bestFit="1" customWidth="1"/>
    <col min="2832" max="2832" width="9.1640625" style="139" customWidth="1"/>
    <col min="2833" max="3072" width="10.5" style="139" hidden="1"/>
    <col min="3073" max="3073" width="3" style="139" customWidth="1"/>
    <col min="3074" max="3074" width="16.5" style="139" customWidth="1"/>
    <col min="3075" max="3075" width="11.5" style="139" customWidth="1"/>
    <col min="3076" max="3076" width="17" style="139" customWidth="1"/>
    <col min="3077" max="3079" width="14.5" style="139" customWidth="1"/>
    <col min="3080" max="3080" width="16.33203125" style="139" customWidth="1"/>
    <col min="3081" max="3081" width="23.33203125" style="139" customWidth="1"/>
    <col min="3082" max="3082" width="30.1640625" style="139" bestFit="1" customWidth="1"/>
    <col min="3083" max="3083" width="26.33203125" style="139" customWidth="1"/>
    <col min="3084" max="3084" width="16.5" style="139" customWidth="1"/>
    <col min="3085" max="3085" width="16.33203125" style="139" customWidth="1"/>
    <col min="3086" max="3086" width="21.5" style="139" customWidth="1"/>
    <col min="3087" max="3087" width="9.1640625" style="139" bestFit="1" customWidth="1"/>
    <col min="3088" max="3088" width="9.1640625" style="139" customWidth="1"/>
    <col min="3089" max="3328" width="10.5" style="139" hidden="1"/>
    <col min="3329" max="3329" width="3" style="139" customWidth="1"/>
    <col min="3330" max="3330" width="16.5" style="139" customWidth="1"/>
    <col min="3331" max="3331" width="11.5" style="139" customWidth="1"/>
    <col min="3332" max="3332" width="17" style="139" customWidth="1"/>
    <col min="3333" max="3335" width="14.5" style="139" customWidth="1"/>
    <col min="3336" max="3336" width="16.33203125" style="139" customWidth="1"/>
    <col min="3337" max="3337" width="23.33203125" style="139" customWidth="1"/>
    <col min="3338" max="3338" width="30.1640625" style="139" bestFit="1" customWidth="1"/>
    <col min="3339" max="3339" width="26.33203125" style="139" customWidth="1"/>
    <col min="3340" max="3340" width="16.5" style="139" customWidth="1"/>
    <col min="3341" max="3341" width="16.33203125" style="139" customWidth="1"/>
    <col min="3342" max="3342" width="21.5" style="139" customWidth="1"/>
    <col min="3343" max="3343" width="9.1640625" style="139" bestFit="1" customWidth="1"/>
    <col min="3344" max="3344" width="9.1640625" style="139" customWidth="1"/>
    <col min="3345" max="3584" width="10.5" style="139" hidden="1"/>
    <col min="3585" max="3585" width="3" style="139" customWidth="1"/>
    <col min="3586" max="3586" width="16.5" style="139" customWidth="1"/>
    <col min="3587" max="3587" width="11.5" style="139" customWidth="1"/>
    <col min="3588" max="3588" width="17" style="139" customWidth="1"/>
    <col min="3589" max="3591" width="14.5" style="139" customWidth="1"/>
    <col min="3592" max="3592" width="16.33203125" style="139" customWidth="1"/>
    <col min="3593" max="3593" width="23.33203125" style="139" customWidth="1"/>
    <col min="3594" max="3594" width="30.1640625" style="139" bestFit="1" customWidth="1"/>
    <col min="3595" max="3595" width="26.33203125" style="139" customWidth="1"/>
    <col min="3596" max="3596" width="16.5" style="139" customWidth="1"/>
    <col min="3597" max="3597" width="16.33203125" style="139" customWidth="1"/>
    <col min="3598" max="3598" width="21.5" style="139" customWidth="1"/>
    <col min="3599" max="3599" width="9.1640625" style="139" bestFit="1" customWidth="1"/>
    <col min="3600" max="3600" width="9.1640625" style="139" customWidth="1"/>
    <col min="3601" max="3840" width="10.5" style="139" hidden="1"/>
    <col min="3841" max="3841" width="3" style="139" customWidth="1"/>
    <col min="3842" max="3842" width="16.5" style="139" customWidth="1"/>
    <col min="3843" max="3843" width="11.5" style="139" customWidth="1"/>
    <col min="3844" max="3844" width="17" style="139" customWidth="1"/>
    <col min="3845" max="3847" width="14.5" style="139" customWidth="1"/>
    <col min="3848" max="3848" width="16.33203125" style="139" customWidth="1"/>
    <col min="3849" max="3849" width="23.33203125" style="139" customWidth="1"/>
    <col min="3850" max="3850" width="30.1640625" style="139" bestFit="1" customWidth="1"/>
    <col min="3851" max="3851" width="26.33203125" style="139" customWidth="1"/>
    <col min="3852" max="3852" width="16.5" style="139" customWidth="1"/>
    <col min="3853" max="3853" width="16.33203125" style="139" customWidth="1"/>
    <col min="3854" max="3854" width="21.5" style="139" customWidth="1"/>
    <col min="3855" max="3855" width="9.1640625" style="139" bestFit="1" customWidth="1"/>
    <col min="3856" max="3856" width="9.1640625" style="139" customWidth="1"/>
    <col min="3857" max="4096" width="10.5" style="139" hidden="1"/>
    <col min="4097" max="4097" width="3" style="139" customWidth="1"/>
    <col min="4098" max="4098" width="16.5" style="139" customWidth="1"/>
    <col min="4099" max="4099" width="11.5" style="139" customWidth="1"/>
    <col min="4100" max="4100" width="17" style="139" customWidth="1"/>
    <col min="4101" max="4103" width="14.5" style="139" customWidth="1"/>
    <col min="4104" max="4104" width="16.33203125" style="139" customWidth="1"/>
    <col min="4105" max="4105" width="23.33203125" style="139" customWidth="1"/>
    <col min="4106" max="4106" width="30.1640625" style="139" bestFit="1" customWidth="1"/>
    <col min="4107" max="4107" width="26.33203125" style="139" customWidth="1"/>
    <col min="4108" max="4108" width="16.5" style="139" customWidth="1"/>
    <col min="4109" max="4109" width="16.33203125" style="139" customWidth="1"/>
    <col min="4110" max="4110" width="21.5" style="139" customWidth="1"/>
    <col min="4111" max="4111" width="9.1640625" style="139" bestFit="1" customWidth="1"/>
    <col min="4112" max="4112" width="9.1640625" style="139" customWidth="1"/>
    <col min="4113" max="4352" width="10.5" style="139" hidden="1"/>
    <col min="4353" max="4353" width="3" style="139" customWidth="1"/>
    <col min="4354" max="4354" width="16.5" style="139" customWidth="1"/>
    <col min="4355" max="4355" width="11.5" style="139" customWidth="1"/>
    <col min="4356" max="4356" width="17" style="139" customWidth="1"/>
    <col min="4357" max="4359" width="14.5" style="139" customWidth="1"/>
    <col min="4360" max="4360" width="16.33203125" style="139" customWidth="1"/>
    <col min="4361" max="4361" width="23.33203125" style="139" customWidth="1"/>
    <col min="4362" max="4362" width="30.1640625" style="139" bestFit="1" customWidth="1"/>
    <col min="4363" max="4363" width="26.33203125" style="139" customWidth="1"/>
    <col min="4364" max="4364" width="16.5" style="139" customWidth="1"/>
    <col min="4365" max="4365" width="16.33203125" style="139" customWidth="1"/>
    <col min="4366" max="4366" width="21.5" style="139" customWidth="1"/>
    <col min="4367" max="4367" width="9.1640625" style="139" bestFit="1" customWidth="1"/>
    <col min="4368" max="4368" width="9.1640625" style="139" customWidth="1"/>
    <col min="4369" max="4608" width="10.5" style="139" hidden="1"/>
    <col min="4609" max="4609" width="3" style="139" customWidth="1"/>
    <col min="4610" max="4610" width="16.5" style="139" customWidth="1"/>
    <col min="4611" max="4611" width="11.5" style="139" customWidth="1"/>
    <col min="4612" max="4612" width="17" style="139" customWidth="1"/>
    <col min="4613" max="4615" width="14.5" style="139" customWidth="1"/>
    <col min="4616" max="4616" width="16.33203125" style="139" customWidth="1"/>
    <col min="4617" max="4617" width="23.33203125" style="139" customWidth="1"/>
    <col min="4618" max="4618" width="30.1640625" style="139" bestFit="1" customWidth="1"/>
    <col min="4619" max="4619" width="26.33203125" style="139" customWidth="1"/>
    <col min="4620" max="4620" width="16.5" style="139" customWidth="1"/>
    <col min="4621" max="4621" width="16.33203125" style="139" customWidth="1"/>
    <col min="4622" max="4622" width="21.5" style="139" customWidth="1"/>
    <col min="4623" max="4623" width="9.1640625" style="139" bestFit="1" customWidth="1"/>
    <col min="4624" max="4624" width="9.1640625" style="139" customWidth="1"/>
    <col min="4625" max="4864" width="10.5" style="139" hidden="1"/>
    <col min="4865" max="4865" width="3" style="139" customWidth="1"/>
    <col min="4866" max="4866" width="16.5" style="139" customWidth="1"/>
    <col min="4867" max="4867" width="11.5" style="139" customWidth="1"/>
    <col min="4868" max="4868" width="17" style="139" customWidth="1"/>
    <col min="4869" max="4871" width="14.5" style="139" customWidth="1"/>
    <col min="4872" max="4872" width="16.33203125" style="139" customWidth="1"/>
    <col min="4873" max="4873" width="23.33203125" style="139" customWidth="1"/>
    <col min="4874" max="4874" width="30.1640625" style="139" bestFit="1" customWidth="1"/>
    <col min="4875" max="4875" width="26.33203125" style="139" customWidth="1"/>
    <col min="4876" max="4876" width="16.5" style="139" customWidth="1"/>
    <col min="4877" max="4877" width="16.33203125" style="139" customWidth="1"/>
    <col min="4878" max="4878" width="21.5" style="139" customWidth="1"/>
    <col min="4879" max="4879" width="9.1640625" style="139" bestFit="1" customWidth="1"/>
    <col min="4880" max="4880" width="9.1640625" style="139" customWidth="1"/>
    <col min="4881" max="5120" width="10.5" style="139" hidden="1"/>
    <col min="5121" max="5121" width="3" style="139" customWidth="1"/>
    <col min="5122" max="5122" width="16.5" style="139" customWidth="1"/>
    <col min="5123" max="5123" width="11.5" style="139" customWidth="1"/>
    <col min="5124" max="5124" width="17" style="139" customWidth="1"/>
    <col min="5125" max="5127" width="14.5" style="139" customWidth="1"/>
    <col min="5128" max="5128" width="16.33203125" style="139" customWidth="1"/>
    <col min="5129" max="5129" width="23.33203125" style="139" customWidth="1"/>
    <col min="5130" max="5130" width="30.1640625" style="139" bestFit="1" customWidth="1"/>
    <col min="5131" max="5131" width="26.33203125" style="139" customWidth="1"/>
    <col min="5132" max="5132" width="16.5" style="139" customWidth="1"/>
    <col min="5133" max="5133" width="16.33203125" style="139" customWidth="1"/>
    <col min="5134" max="5134" width="21.5" style="139" customWidth="1"/>
    <col min="5135" max="5135" width="9.1640625" style="139" bestFit="1" customWidth="1"/>
    <col min="5136" max="5136" width="9.1640625" style="139" customWidth="1"/>
    <col min="5137" max="5376" width="10.5" style="139" hidden="1"/>
    <col min="5377" max="5377" width="3" style="139" customWidth="1"/>
    <col min="5378" max="5378" width="16.5" style="139" customWidth="1"/>
    <col min="5379" max="5379" width="11.5" style="139" customWidth="1"/>
    <col min="5380" max="5380" width="17" style="139" customWidth="1"/>
    <col min="5381" max="5383" width="14.5" style="139" customWidth="1"/>
    <col min="5384" max="5384" width="16.33203125" style="139" customWidth="1"/>
    <col min="5385" max="5385" width="23.33203125" style="139" customWidth="1"/>
    <col min="5386" max="5386" width="30.1640625" style="139" bestFit="1" customWidth="1"/>
    <col min="5387" max="5387" width="26.33203125" style="139" customWidth="1"/>
    <col min="5388" max="5388" width="16.5" style="139" customWidth="1"/>
    <col min="5389" max="5389" width="16.33203125" style="139" customWidth="1"/>
    <col min="5390" max="5390" width="21.5" style="139" customWidth="1"/>
    <col min="5391" max="5391" width="9.1640625" style="139" bestFit="1" customWidth="1"/>
    <col min="5392" max="5392" width="9.1640625" style="139" customWidth="1"/>
    <col min="5393" max="5632" width="10.5" style="139" hidden="1"/>
    <col min="5633" max="5633" width="3" style="139" customWidth="1"/>
    <col min="5634" max="5634" width="16.5" style="139" customWidth="1"/>
    <col min="5635" max="5635" width="11.5" style="139" customWidth="1"/>
    <col min="5636" max="5636" width="17" style="139" customWidth="1"/>
    <col min="5637" max="5639" width="14.5" style="139" customWidth="1"/>
    <col min="5640" max="5640" width="16.33203125" style="139" customWidth="1"/>
    <col min="5641" max="5641" width="23.33203125" style="139" customWidth="1"/>
    <col min="5642" max="5642" width="30.1640625" style="139" bestFit="1" customWidth="1"/>
    <col min="5643" max="5643" width="26.33203125" style="139" customWidth="1"/>
    <col min="5644" max="5644" width="16.5" style="139" customWidth="1"/>
    <col min="5645" max="5645" width="16.33203125" style="139" customWidth="1"/>
    <col min="5646" max="5646" width="21.5" style="139" customWidth="1"/>
    <col min="5647" max="5647" width="9.1640625" style="139" bestFit="1" customWidth="1"/>
    <col min="5648" max="5648" width="9.1640625" style="139" customWidth="1"/>
    <col min="5649" max="5888" width="10.5" style="139" hidden="1"/>
    <col min="5889" max="5889" width="3" style="139" customWidth="1"/>
    <col min="5890" max="5890" width="16.5" style="139" customWidth="1"/>
    <col min="5891" max="5891" width="11.5" style="139" customWidth="1"/>
    <col min="5892" max="5892" width="17" style="139" customWidth="1"/>
    <col min="5893" max="5895" width="14.5" style="139" customWidth="1"/>
    <col min="5896" max="5896" width="16.33203125" style="139" customWidth="1"/>
    <col min="5897" max="5897" width="23.33203125" style="139" customWidth="1"/>
    <col min="5898" max="5898" width="30.1640625" style="139" bestFit="1" customWidth="1"/>
    <col min="5899" max="5899" width="26.33203125" style="139" customWidth="1"/>
    <col min="5900" max="5900" width="16.5" style="139" customWidth="1"/>
    <col min="5901" max="5901" width="16.33203125" style="139" customWidth="1"/>
    <col min="5902" max="5902" width="21.5" style="139" customWidth="1"/>
    <col min="5903" max="5903" width="9.1640625" style="139" bestFit="1" customWidth="1"/>
    <col min="5904" max="5904" width="9.1640625" style="139" customWidth="1"/>
    <col min="5905" max="6144" width="10.5" style="139" hidden="1"/>
    <col min="6145" max="6145" width="3" style="139" customWidth="1"/>
    <col min="6146" max="6146" width="16.5" style="139" customWidth="1"/>
    <col min="6147" max="6147" width="11.5" style="139" customWidth="1"/>
    <col min="6148" max="6148" width="17" style="139" customWidth="1"/>
    <col min="6149" max="6151" width="14.5" style="139" customWidth="1"/>
    <col min="6152" max="6152" width="16.33203125" style="139" customWidth="1"/>
    <col min="6153" max="6153" width="23.33203125" style="139" customWidth="1"/>
    <col min="6154" max="6154" width="30.1640625" style="139" bestFit="1" customWidth="1"/>
    <col min="6155" max="6155" width="26.33203125" style="139" customWidth="1"/>
    <col min="6156" max="6156" width="16.5" style="139" customWidth="1"/>
    <col min="6157" max="6157" width="16.33203125" style="139" customWidth="1"/>
    <col min="6158" max="6158" width="21.5" style="139" customWidth="1"/>
    <col min="6159" max="6159" width="9.1640625" style="139" bestFit="1" customWidth="1"/>
    <col min="6160" max="6160" width="9.1640625" style="139" customWidth="1"/>
    <col min="6161" max="6400" width="10.5" style="139" hidden="1"/>
    <col min="6401" max="6401" width="3" style="139" customWidth="1"/>
    <col min="6402" max="6402" width="16.5" style="139" customWidth="1"/>
    <col min="6403" max="6403" width="11.5" style="139" customWidth="1"/>
    <col min="6404" max="6404" width="17" style="139" customWidth="1"/>
    <col min="6405" max="6407" width="14.5" style="139" customWidth="1"/>
    <col min="6408" max="6408" width="16.33203125" style="139" customWidth="1"/>
    <col min="6409" max="6409" width="23.33203125" style="139" customWidth="1"/>
    <col min="6410" max="6410" width="30.1640625" style="139" bestFit="1" customWidth="1"/>
    <col min="6411" max="6411" width="26.33203125" style="139" customWidth="1"/>
    <col min="6412" max="6412" width="16.5" style="139" customWidth="1"/>
    <col min="6413" max="6413" width="16.33203125" style="139" customWidth="1"/>
    <col min="6414" max="6414" width="21.5" style="139" customWidth="1"/>
    <col min="6415" max="6415" width="9.1640625" style="139" bestFit="1" customWidth="1"/>
    <col min="6416" max="6416" width="9.1640625" style="139" customWidth="1"/>
    <col min="6417" max="6656" width="10.5" style="139" hidden="1"/>
    <col min="6657" max="6657" width="3" style="139" customWidth="1"/>
    <col min="6658" max="6658" width="16.5" style="139" customWidth="1"/>
    <col min="6659" max="6659" width="11.5" style="139" customWidth="1"/>
    <col min="6660" max="6660" width="17" style="139" customWidth="1"/>
    <col min="6661" max="6663" width="14.5" style="139" customWidth="1"/>
    <col min="6664" max="6664" width="16.33203125" style="139" customWidth="1"/>
    <col min="6665" max="6665" width="23.33203125" style="139" customWidth="1"/>
    <col min="6666" max="6666" width="30.1640625" style="139" bestFit="1" customWidth="1"/>
    <col min="6667" max="6667" width="26.33203125" style="139" customWidth="1"/>
    <col min="6668" max="6668" width="16.5" style="139" customWidth="1"/>
    <col min="6669" max="6669" width="16.33203125" style="139" customWidth="1"/>
    <col min="6670" max="6670" width="21.5" style="139" customWidth="1"/>
    <col min="6671" max="6671" width="9.1640625" style="139" bestFit="1" customWidth="1"/>
    <col min="6672" max="6672" width="9.1640625" style="139" customWidth="1"/>
    <col min="6673" max="6912" width="10.5" style="139" hidden="1"/>
    <col min="6913" max="6913" width="3" style="139" customWidth="1"/>
    <col min="6914" max="6914" width="16.5" style="139" customWidth="1"/>
    <col min="6915" max="6915" width="11.5" style="139" customWidth="1"/>
    <col min="6916" max="6916" width="17" style="139" customWidth="1"/>
    <col min="6917" max="6919" width="14.5" style="139" customWidth="1"/>
    <col min="6920" max="6920" width="16.33203125" style="139" customWidth="1"/>
    <col min="6921" max="6921" width="23.33203125" style="139" customWidth="1"/>
    <col min="6922" max="6922" width="30.1640625" style="139" bestFit="1" customWidth="1"/>
    <col min="6923" max="6923" width="26.33203125" style="139" customWidth="1"/>
    <col min="6924" max="6924" width="16.5" style="139" customWidth="1"/>
    <col min="6925" max="6925" width="16.33203125" style="139" customWidth="1"/>
    <col min="6926" max="6926" width="21.5" style="139" customWidth="1"/>
    <col min="6927" max="6927" width="9.1640625" style="139" bestFit="1" customWidth="1"/>
    <col min="6928" max="6928" width="9.1640625" style="139" customWidth="1"/>
    <col min="6929" max="7168" width="10.5" style="139" hidden="1"/>
    <col min="7169" max="7169" width="3" style="139" customWidth="1"/>
    <col min="7170" max="7170" width="16.5" style="139" customWidth="1"/>
    <col min="7171" max="7171" width="11.5" style="139" customWidth="1"/>
    <col min="7172" max="7172" width="17" style="139" customWidth="1"/>
    <col min="7173" max="7175" width="14.5" style="139" customWidth="1"/>
    <col min="7176" max="7176" width="16.33203125" style="139" customWidth="1"/>
    <col min="7177" max="7177" width="23.33203125" style="139" customWidth="1"/>
    <col min="7178" max="7178" width="30.1640625" style="139" bestFit="1" customWidth="1"/>
    <col min="7179" max="7179" width="26.33203125" style="139" customWidth="1"/>
    <col min="7180" max="7180" width="16.5" style="139" customWidth="1"/>
    <col min="7181" max="7181" width="16.33203125" style="139" customWidth="1"/>
    <col min="7182" max="7182" width="21.5" style="139" customWidth="1"/>
    <col min="7183" max="7183" width="9.1640625" style="139" bestFit="1" customWidth="1"/>
    <col min="7184" max="7184" width="9.1640625" style="139" customWidth="1"/>
    <col min="7185" max="7424" width="10.5" style="139" hidden="1"/>
    <col min="7425" max="7425" width="3" style="139" customWidth="1"/>
    <col min="7426" max="7426" width="16.5" style="139" customWidth="1"/>
    <col min="7427" max="7427" width="11.5" style="139" customWidth="1"/>
    <col min="7428" max="7428" width="17" style="139" customWidth="1"/>
    <col min="7429" max="7431" width="14.5" style="139" customWidth="1"/>
    <col min="7432" max="7432" width="16.33203125" style="139" customWidth="1"/>
    <col min="7433" max="7433" width="23.33203125" style="139" customWidth="1"/>
    <col min="7434" max="7434" width="30.1640625" style="139" bestFit="1" customWidth="1"/>
    <col min="7435" max="7435" width="26.33203125" style="139" customWidth="1"/>
    <col min="7436" max="7436" width="16.5" style="139" customWidth="1"/>
    <col min="7437" max="7437" width="16.33203125" style="139" customWidth="1"/>
    <col min="7438" max="7438" width="21.5" style="139" customWidth="1"/>
    <col min="7439" max="7439" width="9.1640625" style="139" bestFit="1" customWidth="1"/>
    <col min="7440" max="7440" width="9.1640625" style="139" customWidth="1"/>
    <col min="7441" max="7680" width="10.5" style="139" hidden="1"/>
    <col min="7681" max="7681" width="3" style="139" customWidth="1"/>
    <col min="7682" max="7682" width="16.5" style="139" customWidth="1"/>
    <col min="7683" max="7683" width="11.5" style="139" customWidth="1"/>
    <col min="7684" max="7684" width="17" style="139" customWidth="1"/>
    <col min="7685" max="7687" width="14.5" style="139" customWidth="1"/>
    <col min="7688" max="7688" width="16.33203125" style="139" customWidth="1"/>
    <col min="7689" max="7689" width="23.33203125" style="139" customWidth="1"/>
    <col min="7690" max="7690" width="30.1640625" style="139" bestFit="1" customWidth="1"/>
    <col min="7691" max="7691" width="26.33203125" style="139" customWidth="1"/>
    <col min="7692" max="7692" width="16.5" style="139" customWidth="1"/>
    <col min="7693" max="7693" width="16.33203125" style="139" customWidth="1"/>
    <col min="7694" max="7694" width="21.5" style="139" customWidth="1"/>
    <col min="7695" max="7695" width="9.1640625" style="139" bestFit="1" customWidth="1"/>
    <col min="7696" max="7696" width="9.1640625" style="139" customWidth="1"/>
    <col min="7697" max="7936" width="10.5" style="139" hidden="1"/>
    <col min="7937" max="7937" width="3" style="139" customWidth="1"/>
    <col min="7938" max="7938" width="16.5" style="139" customWidth="1"/>
    <col min="7939" max="7939" width="11.5" style="139" customWidth="1"/>
    <col min="7940" max="7940" width="17" style="139" customWidth="1"/>
    <col min="7941" max="7943" width="14.5" style="139" customWidth="1"/>
    <col min="7944" max="7944" width="16.33203125" style="139" customWidth="1"/>
    <col min="7945" max="7945" width="23.33203125" style="139" customWidth="1"/>
    <col min="7946" max="7946" width="30.1640625" style="139" bestFit="1" customWidth="1"/>
    <col min="7947" max="7947" width="26.33203125" style="139" customWidth="1"/>
    <col min="7948" max="7948" width="16.5" style="139" customWidth="1"/>
    <col min="7949" max="7949" width="16.33203125" style="139" customWidth="1"/>
    <col min="7950" max="7950" width="21.5" style="139" customWidth="1"/>
    <col min="7951" max="7951" width="9.1640625" style="139" bestFit="1" customWidth="1"/>
    <col min="7952" max="7952" width="9.1640625" style="139" customWidth="1"/>
    <col min="7953" max="8192" width="10.5" style="139" hidden="1"/>
    <col min="8193" max="8193" width="3" style="139" customWidth="1"/>
    <col min="8194" max="8194" width="16.5" style="139" customWidth="1"/>
    <col min="8195" max="8195" width="11.5" style="139" customWidth="1"/>
    <col min="8196" max="8196" width="17" style="139" customWidth="1"/>
    <col min="8197" max="8199" width="14.5" style="139" customWidth="1"/>
    <col min="8200" max="8200" width="16.33203125" style="139" customWidth="1"/>
    <col min="8201" max="8201" width="23.33203125" style="139" customWidth="1"/>
    <col min="8202" max="8202" width="30.1640625" style="139" bestFit="1" customWidth="1"/>
    <col min="8203" max="8203" width="26.33203125" style="139" customWidth="1"/>
    <col min="8204" max="8204" width="16.5" style="139" customWidth="1"/>
    <col min="8205" max="8205" width="16.33203125" style="139" customWidth="1"/>
    <col min="8206" max="8206" width="21.5" style="139" customWidth="1"/>
    <col min="8207" max="8207" width="9.1640625" style="139" bestFit="1" customWidth="1"/>
    <col min="8208" max="8208" width="9.1640625" style="139" customWidth="1"/>
    <col min="8209" max="8448" width="10.5" style="139" hidden="1"/>
    <col min="8449" max="8449" width="3" style="139" customWidth="1"/>
    <col min="8450" max="8450" width="16.5" style="139" customWidth="1"/>
    <col min="8451" max="8451" width="11.5" style="139" customWidth="1"/>
    <col min="8452" max="8452" width="17" style="139" customWidth="1"/>
    <col min="8453" max="8455" width="14.5" style="139" customWidth="1"/>
    <col min="8456" max="8456" width="16.33203125" style="139" customWidth="1"/>
    <col min="8457" max="8457" width="23.33203125" style="139" customWidth="1"/>
    <col min="8458" max="8458" width="30.1640625" style="139" bestFit="1" customWidth="1"/>
    <col min="8459" max="8459" width="26.33203125" style="139" customWidth="1"/>
    <col min="8460" max="8460" width="16.5" style="139" customWidth="1"/>
    <col min="8461" max="8461" width="16.33203125" style="139" customWidth="1"/>
    <col min="8462" max="8462" width="21.5" style="139" customWidth="1"/>
    <col min="8463" max="8463" width="9.1640625" style="139" bestFit="1" customWidth="1"/>
    <col min="8464" max="8464" width="9.1640625" style="139" customWidth="1"/>
    <col min="8465" max="8704" width="10.5" style="139" hidden="1"/>
    <col min="8705" max="8705" width="3" style="139" customWidth="1"/>
    <col min="8706" max="8706" width="16.5" style="139" customWidth="1"/>
    <col min="8707" max="8707" width="11.5" style="139" customWidth="1"/>
    <col min="8708" max="8708" width="17" style="139" customWidth="1"/>
    <col min="8709" max="8711" width="14.5" style="139" customWidth="1"/>
    <col min="8712" max="8712" width="16.33203125" style="139" customWidth="1"/>
    <col min="8713" max="8713" width="23.33203125" style="139" customWidth="1"/>
    <col min="8714" max="8714" width="30.1640625" style="139" bestFit="1" customWidth="1"/>
    <col min="8715" max="8715" width="26.33203125" style="139" customWidth="1"/>
    <col min="8716" max="8716" width="16.5" style="139" customWidth="1"/>
    <col min="8717" max="8717" width="16.33203125" style="139" customWidth="1"/>
    <col min="8718" max="8718" width="21.5" style="139" customWidth="1"/>
    <col min="8719" max="8719" width="9.1640625" style="139" bestFit="1" customWidth="1"/>
    <col min="8720" max="8720" width="9.1640625" style="139" customWidth="1"/>
    <col min="8721" max="8960" width="10.5" style="139" hidden="1"/>
    <col min="8961" max="8961" width="3" style="139" customWidth="1"/>
    <col min="8962" max="8962" width="16.5" style="139" customWidth="1"/>
    <col min="8963" max="8963" width="11.5" style="139" customWidth="1"/>
    <col min="8964" max="8964" width="17" style="139" customWidth="1"/>
    <col min="8965" max="8967" width="14.5" style="139" customWidth="1"/>
    <col min="8968" max="8968" width="16.33203125" style="139" customWidth="1"/>
    <col min="8969" max="8969" width="23.33203125" style="139" customWidth="1"/>
    <col min="8970" max="8970" width="30.1640625" style="139" bestFit="1" customWidth="1"/>
    <col min="8971" max="8971" width="26.33203125" style="139" customWidth="1"/>
    <col min="8972" max="8972" width="16.5" style="139" customWidth="1"/>
    <col min="8973" max="8973" width="16.33203125" style="139" customWidth="1"/>
    <col min="8974" max="8974" width="21.5" style="139" customWidth="1"/>
    <col min="8975" max="8975" width="9.1640625" style="139" bestFit="1" customWidth="1"/>
    <col min="8976" max="8976" width="9.1640625" style="139" customWidth="1"/>
    <col min="8977" max="9216" width="10.5" style="139" hidden="1"/>
    <col min="9217" max="9217" width="3" style="139" customWidth="1"/>
    <col min="9218" max="9218" width="16.5" style="139" customWidth="1"/>
    <col min="9219" max="9219" width="11.5" style="139" customWidth="1"/>
    <col min="9220" max="9220" width="17" style="139" customWidth="1"/>
    <col min="9221" max="9223" width="14.5" style="139" customWidth="1"/>
    <col min="9224" max="9224" width="16.33203125" style="139" customWidth="1"/>
    <col min="9225" max="9225" width="23.33203125" style="139" customWidth="1"/>
    <col min="9226" max="9226" width="30.1640625" style="139" bestFit="1" customWidth="1"/>
    <col min="9227" max="9227" width="26.33203125" style="139" customWidth="1"/>
    <col min="9228" max="9228" width="16.5" style="139" customWidth="1"/>
    <col min="9229" max="9229" width="16.33203125" style="139" customWidth="1"/>
    <col min="9230" max="9230" width="21.5" style="139" customWidth="1"/>
    <col min="9231" max="9231" width="9.1640625" style="139" bestFit="1" customWidth="1"/>
    <col min="9232" max="9232" width="9.1640625" style="139" customWidth="1"/>
    <col min="9233" max="9472" width="10.5" style="139" hidden="1"/>
    <col min="9473" max="9473" width="3" style="139" customWidth="1"/>
    <col min="9474" max="9474" width="16.5" style="139" customWidth="1"/>
    <col min="9475" max="9475" width="11.5" style="139" customWidth="1"/>
    <col min="9476" max="9476" width="17" style="139" customWidth="1"/>
    <col min="9477" max="9479" width="14.5" style="139" customWidth="1"/>
    <col min="9480" max="9480" width="16.33203125" style="139" customWidth="1"/>
    <col min="9481" max="9481" width="23.33203125" style="139" customWidth="1"/>
    <col min="9482" max="9482" width="30.1640625" style="139" bestFit="1" customWidth="1"/>
    <col min="9483" max="9483" width="26.33203125" style="139" customWidth="1"/>
    <col min="9484" max="9484" width="16.5" style="139" customWidth="1"/>
    <col min="9485" max="9485" width="16.33203125" style="139" customWidth="1"/>
    <col min="9486" max="9486" width="21.5" style="139" customWidth="1"/>
    <col min="9487" max="9487" width="9.1640625" style="139" bestFit="1" customWidth="1"/>
    <col min="9488" max="9488" width="9.1640625" style="139" customWidth="1"/>
    <col min="9489" max="9728" width="10.5" style="139" hidden="1"/>
    <col min="9729" max="9729" width="3" style="139" customWidth="1"/>
    <col min="9730" max="9730" width="16.5" style="139" customWidth="1"/>
    <col min="9731" max="9731" width="11.5" style="139" customWidth="1"/>
    <col min="9732" max="9732" width="17" style="139" customWidth="1"/>
    <col min="9733" max="9735" width="14.5" style="139" customWidth="1"/>
    <col min="9736" max="9736" width="16.33203125" style="139" customWidth="1"/>
    <col min="9737" max="9737" width="23.33203125" style="139" customWidth="1"/>
    <col min="9738" max="9738" width="30.1640625" style="139" bestFit="1" customWidth="1"/>
    <col min="9739" max="9739" width="26.33203125" style="139" customWidth="1"/>
    <col min="9740" max="9740" width="16.5" style="139" customWidth="1"/>
    <col min="9741" max="9741" width="16.33203125" style="139" customWidth="1"/>
    <col min="9742" max="9742" width="21.5" style="139" customWidth="1"/>
    <col min="9743" max="9743" width="9.1640625" style="139" bestFit="1" customWidth="1"/>
    <col min="9744" max="9744" width="9.1640625" style="139" customWidth="1"/>
    <col min="9745" max="9984" width="10.5" style="139" hidden="1"/>
    <col min="9985" max="9985" width="3" style="139" customWidth="1"/>
    <col min="9986" max="9986" width="16.5" style="139" customWidth="1"/>
    <col min="9987" max="9987" width="11.5" style="139" customWidth="1"/>
    <col min="9988" max="9988" width="17" style="139" customWidth="1"/>
    <col min="9989" max="9991" width="14.5" style="139" customWidth="1"/>
    <col min="9992" max="9992" width="16.33203125" style="139" customWidth="1"/>
    <col min="9993" max="9993" width="23.33203125" style="139" customWidth="1"/>
    <col min="9994" max="9994" width="30.1640625" style="139" bestFit="1" customWidth="1"/>
    <col min="9995" max="9995" width="26.33203125" style="139" customWidth="1"/>
    <col min="9996" max="9996" width="16.5" style="139" customWidth="1"/>
    <col min="9997" max="9997" width="16.33203125" style="139" customWidth="1"/>
    <col min="9998" max="9998" width="21.5" style="139" customWidth="1"/>
    <col min="9999" max="9999" width="9.1640625" style="139" bestFit="1" customWidth="1"/>
    <col min="10000" max="10000" width="9.1640625" style="139" customWidth="1"/>
    <col min="10001" max="10240" width="10.5" style="139" hidden="1"/>
    <col min="10241" max="10241" width="3" style="139" customWidth="1"/>
    <col min="10242" max="10242" width="16.5" style="139" customWidth="1"/>
    <col min="10243" max="10243" width="11.5" style="139" customWidth="1"/>
    <col min="10244" max="10244" width="17" style="139" customWidth="1"/>
    <col min="10245" max="10247" width="14.5" style="139" customWidth="1"/>
    <col min="10248" max="10248" width="16.33203125" style="139" customWidth="1"/>
    <col min="10249" max="10249" width="23.33203125" style="139" customWidth="1"/>
    <col min="10250" max="10250" width="30.1640625" style="139" bestFit="1" customWidth="1"/>
    <col min="10251" max="10251" width="26.33203125" style="139" customWidth="1"/>
    <col min="10252" max="10252" width="16.5" style="139" customWidth="1"/>
    <col min="10253" max="10253" width="16.33203125" style="139" customWidth="1"/>
    <col min="10254" max="10254" width="21.5" style="139" customWidth="1"/>
    <col min="10255" max="10255" width="9.1640625" style="139" bestFit="1" customWidth="1"/>
    <col min="10256" max="10256" width="9.1640625" style="139" customWidth="1"/>
    <col min="10257" max="10496" width="10.5" style="139" hidden="1"/>
    <col min="10497" max="10497" width="3" style="139" customWidth="1"/>
    <col min="10498" max="10498" width="16.5" style="139" customWidth="1"/>
    <col min="10499" max="10499" width="11.5" style="139" customWidth="1"/>
    <col min="10500" max="10500" width="17" style="139" customWidth="1"/>
    <col min="10501" max="10503" width="14.5" style="139" customWidth="1"/>
    <col min="10504" max="10504" width="16.33203125" style="139" customWidth="1"/>
    <col min="10505" max="10505" width="23.33203125" style="139" customWidth="1"/>
    <col min="10506" max="10506" width="30.1640625" style="139" bestFit="1" customWidth="1"/>
    <col min="10507" max="10507" width="26.33203125" style="139" customWidth="1"/>
    <col min="10508" max="10508" width="16.5" style="139" customWidth="1"/>
    <col min="10509" max="10509" width="16.33203125" style="139" customWidth="1"/>
    <col min="10510" max="10510" width="21.5" style="139" customWidth="1"/>
    <col min="10511" max="10511" width="9.1640625" style="139" bestFit="1" customWidth="1"/>
    <col min="10512" max="10512" width="9.1640625" style="139" customWidth="1"/>
    <col min="10513" max="10752" width="10.5" style="139" hidden="1"/>
    <col min="10753" max="10753" width="3" style="139" customWidth="1"/>
    <col min="10754" max="10754" width="16.5" style="139" customWidth="1"/>
    <col min="10755" max="10755" width="11.5" style="139" customWidth="1"/>
    <col min="10756" max="10756" width="17" style="139" customWidth="1"/>
    <col min="10757" max="10759" width="14.5" style="139" customWidth="1"/>
    <col min="10760" max="10760" width="16.33203125" style="139" customWidth="1"/>
    <col min="10761" max="10761" width="23.33203125" style="139" customWidth="1"/>
    <col min="10762" max="10762" width="30.1640625" style="139" bestFit="1" customWidth="1"/>
    <col min="10763" max="10763" width="26.33203125" style="139" customWidth="1"/>
    <col min="10764" max="10764" width="16.5" style="139" customWidth="1"/>
    <col min="10765" max="10765" width="16.33203125" style="139" customWidth="1"/>
    <col min="10766" max="10766" width="21.5" style="139" customWidth="1"/>
    <col min="10767" max="10767" width="9.1640625" style="139" bestFit="1" customWidth="1"/>
    <col min="10768" max="10768" width="9.1640625" style="139" customWidth="1"/>
    <col min="10769" max="11008" width="10.5" style="139" hidden="1"/>
    <col min="11009" max="11009" width="3" style="139" customWidth="1"/>
    <col min="11010" max="11010" width="16.5" style="139" customWidth="1"/>
    <col min="11011" max="11011" width="11.5" style="139" customWidth="1"/>
    <col min="11012" max="11012" width="17" style="139" customWidth="1"/>
    <col min="11013" max="11015" width="14.5" style="139" customWidth="1"/>
    <col min="11016" max="11016" width="16.33203125" style="139" customWidth="1"/>
    <col min="11017" max="11017" width="23.33203125" style="139" customWidth="1"/>
    <col min="11018" max="11018" width="30.1640625" style="139" bestFit="1" customWidth="1"/>
    <col min="11019" max="11019" width="26.33203125" style="139" customWidth="1"/>
    <col min="11020" max="11020" width="16.5" style="139" customWidth="1"/>
    <col min="11021" max="11021" width="16.33203125" style="139" customWidth="1"/>
    <col min="11022" max="11022" width="21.5" style="139" customWidth="1"/>
    <col min="11023" max="11023" width="9.1640625" style="139" bestFit="1" customWidth="1"/>
    <col min="11024" max="11024" width="9.1640625" style="139" customWidth="1"/>
    <col min="11025" max="11264" width="10.5" style="139" hidden="1"/>
    <col min="11265" max="11265" width="3" style="139" customWidth="1"/>
    <col min="11266" max="11266" width="16.5" style="139" customWidth="1"/>
    <col min="11267" max="11267" width="11.5" style="139" customWidth="1"/>
    <col min="11268" max="11268" width="17" style="139" customWidth="1"/>
    <col min="11269" max="11271" width="14.5" style="139" customWidth="1"/>
    <col min="11272" max="11272" width="16.33203125" style="139" customWidth="1"/>
    <col min="11273" max="11273" width="23.33203125" style="139" customWidth="1"/>
    <col min="11274" max="11274" width="30.1640625" style="139" bestFit="1" customWidth="1"/>
    <col min="11275" max="11275" width="26.33203125" style="139" customWidth="1"/>
    <col min="11276" max="11276" width="16.5" style="139" customWidth="1"/>
    <col min="11277" max="11277" width="16.33203125" style="139" customWidth="1"/>
    <col min="11278" max="11278" width="21.5" style="139" customWidth="1"/>
    <col min="11279" max="11279" width="9.1640625" style="139" bestFit="1" customWidth="1"/>
    <col min="11280" max="11280" width="9.1640625" style="139" customWidth="1"/>
    <col min="11281" max="11520" width="10.5" style="139" hidden="1"/>
    <col min="11521" max="11521" width="3" style="139" customWidth="1"/>
    <col min="11522" max="11522" width="16.5" style="139" customWidth="1"/>
    <col min="11523" max="11523" width="11.5" style="139" customWidth="1"/>
    <col min="11524" max="11524" width="17" style="139" customWidth="1"/>
    <col min="11525" max="11527" width="14.5" style="139" customWidth="1"/>
    <col min="11528" max="11528" width="16.33203125" style="139" customWidth="1"/>
    <col min="11529" max="11529" width="23.33203125" style="139" customWidth="1"/>
    <col min="11530" max="11530" width="30.1640625" style="139" bestFit="1" customWidth="1"/>
    <col min="11531" max="11531" width="26.33203125" style="139" customWidth="1"/>
    <col min="11532" max="11532" width="16.5" style="139" customWidth="1"/>
    <col min="11533" max="11533" width="16.33203125" style="139" customWidth="1"/>
    <col min="11534" max="11534" width="21.5" style="139" customWidth="1"/>
    <col min="11535" max="11535" width="9.1640625" style="139" bestFit="1" customWidth="1"/>
    <col min="11536" max="11536" width="9.1640625" style="139" customWidth="1"/>
    <col min="11537" max="11776" width="10.5" style="139" hidden="1"/>
    <col min="11777" max="11777" width="3" style="139" customWidth="1"/>
    <col min="11778" max="11778" width="16.5" style="139" customWidth="1"/>
    <col min="11779" max="11779" width="11.5" style="139" customWidth="1"/>
    <col min="11780" max="11780" width="17" style="139" customWidth="1"/>
    <col min="11781" max="11783" width="14.5" style="139" customWidth="1"/>
    <col min="11784" max="11784" width="16.33203125" style="139" customWidth="1"/>
    <col min="11785" max="11785" width="23.33203125" style="139" customWidth="1"/>
    <col min="11786" max="11786" width="30.1640625" style="139" bestFit="1" customWidth="1"/>
    <col min="11787" max="11787" width="26.33203125" style="139" customWidth="1"/>
    <col min="11788" max="11788" width="16.5" style="139" customWidth="1"/>
    <col min="11789" max="11789" width="16.33203125" style="139" customWidth="1"/>
    <col min="11790" max="11790" width="21.5" style="139" customWidth="1"/>
    <col min="11791" max="11791" width="9.1640625" style="139" bestFit="1" customWidth="1"/>
    <col min="11792" max="11792" width="9.1640625" style="139" customWidth="1"/>
    <col min="11793" max="12032" width="10.5" style="139" hidden="1"/>
    <col min="12033" max="12033" width="3" style="139" customWidth="1"/>
    <col min="12034" max="12034" width="16.5" style="139" customWidth="1"/>
    <col min="12035" max="12035" width="11.5" style="139" customWidth="1"/>
    <col min="12036" max="12036" width="17" style="139" customWidth="1"/>
    <col min="12037" max="12039" width="14.5" style="139" customWidth="1"/>
    <col min="12040" max="12040" width="16.33203125" style="139" customWidth="1"/>
    <col min="12041" max="12041" width="23.33203125" style="139" customWidth="1"/>
    <col min="12042" max="12042" width="30.1640625" style="139" bestFit="1" customWidth="1"/>
    <col min="12043" max="12043" width="26.33203125" style="139" customWidth="1"/>
    <col min="12044" max="12044" width="16.5" style="139" customWidth="1"/>
    <col min="12045" max="12045" width="16.33203125" style="139" customWidth="1"/>
    <col min="12046" max="12046" width="21.5" style="139" customWidth="1"/>
    <col min="12047" max="12047" width="9.1640625" style="139" bestFit="1" customWidth="1"/>
    <col min="12048" max="12048" width="9.1640625" style="139" customWidth="1"/>
    <col min="12049" max="12288" width="10.5" style="139" hidden="1"/>
    <col min="12289" max="12289" width="3" style="139" customWidth="1"/>
    <col min="12290" max="12290" width="16.5" style="139" customWidth="1"/>
    <col min="12291" max="12291" width="11.5" style="139" customWidth="1"/>
    <col min="12292" max="12292" width="17" style="139" customWidth="1"/>
    <col min="12293" max="12295" width="14.5" style="139" customWidth="1"/>
    <col min="12296" max="12296" width="16.33203125" style="139" customWidth="1"/>
    <col min="12297" max="12297" width="23.33203125" style="139" customWidth="1"/>
    <col min="12298" max="12298" width="30.1640625" style="139" bestFit="1" customWidth="1"/>
    <col min="12299" max="12299" width="26.33203125" style="139" customWidth="1"/>
    <col min="12300" max="12300" width="16.5" style="139" customWidth="1"/>
    <col min="12301" max="12301" width="16.33203125" style="139" customWidth="1"/>
    <col min="12302" max="12302" width="21.5" style="139" customWidth="1"/>
    <col min="12303" max="12303" width="9.1640625" style="139" bestFit="1" customWidth="1"/>
    <col min="12304" max="12304" width="9.1640625" style="139" customWidth="1"/>
    <col min="12305" max="12544" width="10.5" style="139" hidden="1"/>
    <col min="12545" max="12545" width="3" style="139" customWidth="1"/>
    <col min="12546" max="12546" width="16.5" style="139" customWidth="1"/>
    <col min="12547" max="12547" width="11.5" style="139" customWidth="1"/>
    <col min="12548" max="12548" width="17" style="139" customWidth="1"/>
    <col min="12549" max="12551" width="14.5" style="139" customWidth="1"/>
    <col min="12552" max="12552" width="16.33203125" style="139" customWidth="1"/>
    <col min="12553" max="12553" width="23.33203125" style="139" customWidth="1"/>
    <col min="12554" max="12554" width="30.1640625" style="139" bestFit="1" customWidth="1"/>
    <col min="12555" max="12555" width="26.33203125" style="139" customWidth="1"/>
    <col min="12556" max="12556" width="16.5" style="139" customWidth="1"/>
    <col min="12557" max="12557" width="16.33203125" style="139" customWidth="1"/>
    <col min="12558" max="12558" width="21.5" style="139" customWidth="1"/>
    <col min="12559" max="12559" width="9.1640625" style="139" bestFit="1" customWidth="1"/>
    <col min="12560" max="12560" width="9.1640625" style="139" customWidth="1"/>
    <col min="12561" max="12800" width="10.5" style="139" hidden="1"/>
    <col min="12801" max="12801" width="3" style="139" customWidth="1"/>
    <col min="12802" max="12802" width="16.5" style="139" customWidth="1"/>
    <col min="12803" max="12803" width="11.5" style="139" customWidth="1"/>
    <col min="12804" max="12804" width="17" style="139" customWidth="1"/>
    <col min="12805" max="12807" width="14.5" style="139" customWidth="1"/>
    <col min="12808" max="12808" width="16.33203125" style="139" customWidth="1"/>
    <col min="12809" max="12809" width="23.33203125" style="139" customWidth="1"/>
    <col min="12810" max="12810" width="30.1640625" style="139" bestFit="1" customWidth="1"/>
    <col min="12811" max="12811" width="26.33203125" style="139" customWidth="1"/>
    <col min="12812" max="12812" width="16.5" style="139" customWidth="1"/>
    <col min="12813" max="12813" width="16.33203125" style="139" customWidth="1"/>
    <col min="12814" max="12814" width="21.5" style="139" customWidth="1"/>
    <col min="12815" max="12815" width="9.1640625" style="139" bestFit="1" customWidth="1"/>
    <col min="12816" max="12816" width="9.1640625" style="139" customWidth="1"/>
    <col min="12817" max="13056" width="10.5" style="139" hidden="1"/>
    <col min="13057" max="13057" width="3" style="139" customWidth="1"/>
    <col min="13058" max="13058" width="16.5" style="139" customWidth="1"/>
    <col min="13059" max="13059" width="11.5" style="139" customWidth="1"/>
    <col min="13060" max="13060" width="17" style="139" customWidth="1"/>
    <col min="13061" max="13063" width="14.5" style="139" customWidth="1"/>
    <col min="13064" max="13064" width="16.33203125" style="139" customWidth="1"/>
    <col min="13065" max="13065" width="23.33203125" style="139" customWidth="1"/>
    <col min="13066" max="13066" width="30.1640625" style="139" bestFit="1" customWidth="1"/>
    <col min="13067" max="13067" width="26.33203125" style="139" customWidth="1"/>
    <col min="13068" max="13068" width="16.5" style="139" customWidth="1"/>
    <col min="13069" max="13069" width="16.33203125" style="139" customWidth="1"/>
    <col min="13070" max="13070" width="21.5" style="139" customWidth="1"/>
    <col min="13071" max="13071" width="9.1640625" style="139" bestFit="1" customWidth="1"/>
    <col min="13072" max="13072" width="9.1640625" style="139" customWidth="1"/>
    <col min="13073" max="13312" width="10.5" style="139" hidden="1"/>
    <col min="13313" max="13313" width="3" style="139" customWidth="1"/>
    <col min="13314" max="13314" width="16.5" style="139" customWidth="1"/>
    <col min="13315" max="13315" width="11.5" style="139" customWidth="1"/>
    <col min="13316" max="13316" width="17" style="139" customWidth="1"/>
    <col min="13317" max="13319" width="14.5" style="139" customWidth="1"/>
    <col min="13320" max="13320" width="16.33203125" style="139" customWidth="1"/>
    <col min="13321" max="13321" width="23.33203125" style="139" customWidth="1"/>
    <col min="13322" max="13322" width="30.1640625" style="139" bestFit="1" customWidth="1"/>
    <col min="13323" max="13323" width="26.33203125" style="139" customWidth="1"/>
    <col min="13324" max="13324" width="16.5" style="139" customWidth="1"/>
    <col min="13325" max="13325" width="16.33203125" style="139" customWidth="1"/>
    <col min="13326" max="13326" width="21.5" style="139" customWidth="1"/>
    <col min="13327" max="13327" width="9.1640625" style="139" bestFit="1" customWidth="1"/>
    <col min="13328" max="13328" width="9.1640625" style="139" customWidth="1"/>
    <col min="13329" max="13568" width="10.5" style="139" hidden="1"/>
    <col min="13569" max="13569" width="3" style="139" customWidth="1"/>
    <col min="13570" max="13570" width="16.5" style="139" customWidth="1"/>
    <col min="13571" max="13571" width="11.5" style="139" customWidth="1"/>
    <col min="13572" max="13572" width="17" style="139" customWidth="1"/>
    <col min="13573" max="13575" width="14.5" style="139" customWidth="1"/>
    <col min="13576" max="13576" width="16.33203125" style="139" customWidth="1"/>
    <col min="13577" max="13577" width="23.33203125" style="139" customWidth="1"/>
    <col min="13578" max="13578" width="30.1640625" style="139" bestFit="1" customWidth="1"/>
    <col min="13579" max="13579" width="26.33203125" style="139" customWidth="1"/>
    <col min="13580" max="13580" width="16.5" style="139" customWidth="1"/>
    <col min="13581" max="13581" width="16.33203125" style="139" customWidth="1"/>
    <col min="13582" max="13582" width="21.5" style="139" customWidth="1"/>
    <col min="13583" max="13583" width="9.1640625" style="139" bestFit="1" customWidth="1"/>
    <col min="13584" max="13584" width="9.1640625" style="139" customWidth="1"/>
    <col min="13585" max="13824" width="10.5" style="139" hidden="1"/>
    <col min="13825" max="13825" width="3" style="139" customWidth="1"/>
    <col min="13826" max="13826" width="16.5" style="139" customWidth="1"/>
    <col min="13827" max="13827" width="11.5" style="139" customWidth="1"/>
    <col min="13828" max="13828" width="17" style="139" customWidth="1"/>
    <col min="13829" max="13831" width="14.5" style="139" customWidth="1"/>
    <col min="13832" max="13832" width="16.33203125" style="139" customWidth="1"/>
    <col min="13833" max="13833" width="23.33203125" style="139" customWidth="1"/>
    <col min="13834" max="13834" width="30.1640625" style="139" bestFit="1" customWidth="1"/>
    <col min="13835" max="13835" width="26.33203125" style="139" customWidth="1"/>
    <col min="13836" max="13836" width="16.5" style="139" customWidth="1"/>
    <col min="13837" max="13837" width="16.33203125" style="139" customWidth="1"/>
    <col min="13838" max="13838" width="21.5" style="139" customWidth="1"/>
    <col min="13839" max="13839" width="9.1640625" style="139" bestFit="1" customWidth="1"/>
    <col min="13840" max="13840" width="9.1640625" style="139" customWidth="1"/>
    <col min="13841" max="14080" width="10.5" style="139" hidden="1"/>
    <col min="14081" max="14081" width="3" style="139" customWidth="1"/>
    <col min="14082" max="14082" width="16.5" style="139" customWidth="1"/>
    <col min="14083" max="14083" width="11.5" style="139" customWidth="1"/>
    <col min="14084" max="14084" width="17" style="139" customWidth="1"/>
    <col min="14085" max="14087" width="14.5" style="139" customWidth="1"/>
    <col min="14088" max="14088" width="16.33203125" style="139" customWidth="1"/>
    <col min="14089" max="14089" width="23.33203125" style="139" customWidth="1"/>
    <col min="14090" max="14090" width="30.1640625" style="139" bestFit="1" customWidth="1"/>
    <col min="14091" max="14091" width="26.33203125" style="139" customWidth="1"/>
    <col min="14092" max="14092" width="16.5" style="139" customWidth="1"/>
    <col min="14093" max="14093" width="16.33203125" style="139" customWidth="1"/>
    <col min="14094" max="14094" width="21.5" style="139" customWidth="1"/>
    <col min="14095" max="14095" width="9.1640625" style="139" bestFit="1" customWidth="1"/>
    <col min="14096" max="14096" width="9.1640625" style="139" customWidth="1"/>
    <col min="14097" max="14336" width="10.5" style="139" hidden="1"/>
    <col min="14337" max="14337" width="3" style="139" customWidth="1"/>
    <col min="14338" max="14338" width="16.5" style="139" customWidth="1"/>
    <col min="14339" max="14339" width="11.5" style="139" customWidth="1"/>
    <col min="14340" max="14340" width="17" style="139" customWidth="1"/>
    <col min="14341" max="14343" width="14.5" style="139" customWidth="1"/>
    <col min="14344" max="14344" width="16.33203125" style="139" customWidth="1"/>
    <col min="14345" max="14345" width="23.33203125" style="139" customWidth="1"/>
    <col min="14346" max="14346" width="30.1640625" style="139" bestFit="1" customWidth="1"/>
    <col min="14347" max="14347" width="26.33203125" style="139" customWidth="1"/>
    <col min="14348" max="14348" width="16.5" style="139" customWidth="1"/>
    <col min="14349" max="14349" width="16.33203125" style="139" customWidth="1"/>
    <col min="14350" max="14350" width="21.5" style="139" customWidth="1"/>
    <col min="14351" max="14351" width="9.1640625" style="139" bestFit="1" customWidth="1"/>
    <col min="14352" max="14352" width="9.1640625" style="139" customWidth="1"/>
    <col min="14353" max="14592" width="10.5" style="139" hidden="1"/>
    <col min="14593" max="14593" width="3" style="139" customWidth="1"/>
    <col min="14594" max="14594" width="16.5" style="139" customWidth="1"/>
    <col min="14595" max="14595" width="11.5" style="139" customWidth="1"/>
    <col min="14596" max="14596" width="17" style="139" customWidth="1"/>
    <col min="14597" max="14599" width="14.5" style="139" customWidth="1"/>
    <col min="14600" max="14600" width="16.33203125" style="139" customWidth="1"/>
    <col min="14601" max="14601" width="23.33203125" style="139" customWidth="1"/>
    <col min="14602" max="14602" width="30.1640625" style="139" bestFit="1" customWidth="1"/>
    <col min="14603" max="14603" width="26.33203125" style="139" customWidth="1"/>
    <col min="14604" max="14604" width="16.5" style="139" customWidth="1"/>
    <col min="14605" max="14605" width="16.33203125" style="139" customWidth="1"/>
    <col min="14606" max="14606" width="21.5" style="139" customWidth="1"/>
    <col min="14607" max="14607" width="9.1640625" style="139" bestFit="1" customWidth="1"/>
    <col min="14608" max="14608" width="9.1640625" style="139" customWidth="1"/>
    <col min="14609" max="14848" width="10.5" style="139" hidden="1"/>
    <col min="14849" max="14849" width="3" style="139" customWidth="1"/>
    <col min="14850" max="14850" width="16.5" style="139" customWidth="1"/>
    <col min="14851" max="14851" width="11.5" style="139" customWidth="1"/>
    <col min="14852" max="14852" width="17" style="139" customWidth="1"/>
    <col min="14853" max="14855" width="14.5" style="139" customWidth="1"/>
    <col min="14856" max="14856" width="16.33203125" style="139" customWidth="1"/>
    <col min="14857" max="14857" width="23.33203125" style="139" customWidth="1"/>
    <col min="14858" max="14858" width="30.1640625" style="139" bestFit="1" customWidth="1"/>
    <col min="14859" max="14859" width="26.33203125" style="139" customWidth="1"/>
    <col min="14860" max="14860" width="16.5" style="139" customWidth="1"/>
    <col min="14861" max="14861" width="16.33203125" style="139" customWidth="1"/>
    <col min="14862" max="14862" width="21.5" style="139" customWidth="1"/>
    <col min="14863" max="14863" width="9.1640625" style="139" bestFit="1" customWidth="1"/>
    <col min="14864" max="14864" width="9.1640625" style="139" customWidth="1"/>
    <col min="14865" max="15104" width="10.5" style="139" hidden="1"/>
    <col min="15105" max="15105" width="3" style="139" customWidth="1"/>
    <col min="15106" max="15106" width="16.5" style="139" customWidth="1"/>
    <col min="15107" max="15107" width="11.5" style="139" customWidth="1"/>
    <col min="15108" max="15108" width="17" style="139" customWidth="1"/>
    <col min="15109" max="15111" width="14.5" style="139" customWidth="1"/>
    <col min="15112" max="15112" width="16.33203125" style="139" customWidth="1"/>
    <col min="15113" max="15113" width="23.33203125" style="139" customWidth="1"/>
    <col min="15114" max="15114" width="30.1640625" style="139" bestFit="1" customWidth="1"/>
    <col min="15115" max="15115" width="26.33203125" style="139" customWidth="1"/>
    <col min="15116" max="15116" width="16.5" style="139" customWidth="1"/>
    <col min="15117" max="15117" width="16.33203125" style="139" customWidth="1"/>
    <col min="15118" max="15118" width="21.5" style="139" customWidth="1"/>
    <col min="15119" max="15119" width="9.1640625" style="139" bestFit="1" customWidth="1"/>
    <col min="15120" max="15120" width="9.1640625" style="139" customWidth="1"/>
    <col min="15121" max="15360" width="10.5" style="139" hidden="1"/>
    <col min="15361" max="15361" width="3" style="139" customWidth="1"/>
    <col min="15362" max="15362" width="16.5" style="139" customWidth="1"/>
    <col min="15363" max="15363" width="11.5" style="139" customWidth="1"/>
    <col min="15364" max="15364" width="17" style="139" customWidth="1"/>
    <col min="15365" max="15367" width="14.5" style="139" customWidth="1"/>
    <col min="15368" max="15368" width="16.33203125" style="139" customWidth="1"/>
    <col min="15369" max="15369" width="23.33203125" style="139" customWidth="1"/>
    <col min="15370" max="15370" width="30.1640625" style="139" bestFit="1" customWidth="1"/>
    <col min="15371" max="15371" width="26.33203125" style="139" customWidth="1"/>
    <col min="15372" max="15372" width="16.5" style="139" customWidth="1"/>
    <col min="15373" max="15373" width="16.33203125" style="139" customWidth="1"/>
    <col min="15374" max="15374" width="21.5" style="139" customWidth="1"/>
    <col min="15375" max="15375" width="9.1640625" style="139" bestFit="1" customWidth="1"/>
    <col min="15376" max="15376" width="9.1640625" style="139" customWidth="1"/>
    <col min="15377" max="15616" width="10.5" style="139" hidden="1"/>
    <col min="15617" max="15617" width="3" style="139" customWidth="1"/>
    <col min="15618" max="15618" width="16.5" style="139" customWidth="1"/>
    <col min="15619" max="15619" width="11.5" style="139" customWidth="1"/>
    <col min="15620" max="15620" width="17" style="139" customWidth="1"/>
    <col min="15621" max="15623" width="14.5" style="139" customWidth="1"/>
    <col min="15624" max="15624" width="16.33203125" style="139" customWidth="1"/>
    <col min="15625" max="15625" width="23.33203125" style="139" customWidth="1"/>
    <col min="15626" max="15626" width="30.1640625" style="139" bestFit="1" customWidth="1"/>
    <col min="15627" max="15627" width="26.33203125" style="139" customWidth="1"/>
    <col min="15628" max="15628" width="16.5" style="139" customWidth="1"/>
    <col min="15629" max="15629" width="16.33203125" style="139" customWidth="1"/>
    <col min="15630" max="15630" width="21.5" style="139" customWidth="1"/>
    <col min="15631" max="15631" width="9.1640625" style="139" bestFit="1" customWidth="1"/>
    <col min="15632" max="15632" width="9.1640625" style="139" customWidth="1"/>
    <col min="15633" max="15872" width="10.5" style="139" hidden="1"/>
    <col min="15873" max="15873" width="3" style="139" customWidth="1"/>
    <col min="15874" max="15874" width="16.5" style="139" customWidth="1"/>
    <col min="15875" max="15875" width="11.5" style="139" customWidth="1"/>
    <col min="15876" max="15876" width="17" style="139" customWidth="1"/>
    <col min="15877" max="15879" width="14.5" style="139" customWidth="1"/>
    <col min="15880" max="15880" width="16.33203125" style="139" customWidth="1"/>
    <col min="15881" max="15881" width="23.33203125" style="139" customWidth="1"/>
    <col min="15882" max="15882" width="30.1640625" style="139" bestFit="1" customWidth="1"/>
    <col min="15883" max="15883" width="26.33203125" style="139" customWidth="1"/>
    <col min="15884" max="15884" width="16.5" style="139" customWidth="1"/>
    <col min="15885" max="15885" width="16.33203125" style="139" customWidth="1"/>
    <col min="15886" max="15886" width="21.5" style="139" customWidth="1"/>
    <col min="15887" max="15887" width="9.1640625" style="139" bestFit="1" customWidth="1"/>
    <col min="15888" max="15888" width="9.1640625" style="139" customWidth="1"/>
    <col min="15889" max="16128" width="10.5" style="139" hidden="1"/>
    <col min="16129" max="16129" width="3" style="139" customWidth="1"/>
    <col min="16130" max="16130" width="16.5" style="139" customWidth="1"/>
    <col min="16131" max="16131" width="11.5" style="139" customWidth="1"/>
    <col min="16132" max="16132" width="17" style="139" customWidth="1"/>
    <col min="16133" max="16135" width="14.5" style="139" customWidth="1"/>
    <col min="16136" max="16136" width="16.33203125" style="139" customWidth="1"/>
    <col min="16137" max="16137" width="23.33203125" style="139" customWidth="1"/>
    <col min="16138" max="16138" width="30.1640625" style="139" bestFit="1" customWidth="1"/>
    <col min="16139" max="16139" width="26.33203125" style="139" customWidth="1"/>
    <col min="16140" max="16140" width="16.5" style="139" customWidth="1"/>
    <col min="16141" max="16141" width="16.33203125" style="139" customWidth="1"/>
    <col min="16142" max="16142" width="21.5" style="139" customWidth="1"/>
    <col min="16143" max="16143" width="9.1640625" style="139" bestFit="1" customWidth="1"/>
    <col min="16144" max="16144" width="9.1640625" style="139" customWidth="1"/>
    <col min="16145" max="16384" width="10.5" style="139" hidden="1"/>
  </cols>
  <sheetData>
    <row r="1" spans="1:14" s="68" customFormat="1" ht="18.75" customHeight="1" x14ac:dyDescent="0.25">
      <c r="A1" s="67"/>
      <c r="B1" s="321"/>
      <c r="C1" s="324"/>
      <c r="D1" s="324"/>
      <c r="E1" s="324"/>
      <c r="F1" s="324"/>
      <c r="G1" s="324"/>
      <c r="H1" s="324"/>
      <c r="I1" s="324"/>
      <c r="J1" s="325"/>
      <c r="K1" s="326" t="s">
        <v>49</v>
      </c>
      <c r="L1" s="328" t="s">
        <v>50</v>
      </c>
      <c r="M1" s="329"/>
      <c r="N1" s="334" t="e">
        <v>#VALUE!</v>
      </c>
    </row>
    <row r="2" spans="1:14" s="68" customFormat="1" ht="20" x14ac:dyDescent="0.25">
      <c r="A2" s="67"/>
      <c r="B2" s="322"/>
      <c r="C2" s="337" t="s">
        <v>0</v>
      </c>
      <c r="D2" s="337"/>
      <c r="E2" s="337"/>
      <c r="F2" s="337"/>
      <c r="G2" s="337"/>
      <c r="H2" s="337"/>
      <c r="I2" s="337"/>
      <c r="J2" s="338"/>
      <c r="K2" s="327"/>
      <c r="L2" s="330"/>
      <c r="M2" s="331"/>
      <c r="N2" s="335"/>
    </row>
    <row r="3" spans="1:14" s="68" customFormat="1" ht="18.75" customHeight="1" x14ac:dyDescent="0.25">
      <c r="A3" s="67"/>
      <c r="B3" s="322"/>
      <c r="C3" s="339" t="s">
        <v>129</v>
      </c>
      <c r="D3" s="339"/>
      <c r="E3" s="339"/>
      <c r="F3" s="339"/>
      <c r="G3" s="339"/>
      <c r="H3" s="339"/>
      <c r="I3" s="339"/>
      <c r="J3" s="340"/>
      <c r="K3" s="341" t="s">
        <v>51</v>
      </c>
      <c r="L3" s="342">
        <v>2021</v>
      </c>
      <c r="M3" s="343"/>
      <c r="N3" s="335"/>
    </row>
    <row r="4" spans="1:14" s="68" customFormat="1" ht="2.25" customHeight="1" x14ac:dyDescent="0.25">
      <c r="A4" s="67"/>
      <c r="B4" s="322"/>
      <c r="C4" s="339"/>
      <c r="D4" s="339"/>
      <c r="E4" s="339"/>
      <c r="F4" s="339"/>
      <c r="G4" s="339"/>
      <c r="H4" s="339"/>
      <c r="I4" s="339"/>
      <c r="J4" s="340"/>
      <c r="K4" s="327"/>
      <c r="L4" s="330"/>
      <c r="M4" s="331"/>
      <c r="N4" s="335"/>
    </row>
    <row r="5" spans="1:14" s="68" customFormat="1" ht="20" x14ac:dyDescent="0.25">
      <c r="A5" s="67"/>
      <c r="B5" s="322"/>
      <c r="C5" s="339" t="s">
        <v>52</v>
      </c>
      <c r="D5" s="339"/>
      <c r="E5" s="339"/>
      <c r="F5" s="339"/>
      <c r="G5" s="339"/>
      <c r="H5" s="339"/>
      <c r="I5" s="339"/>
      <c r="J5" s="340"/>
      <c r="K5" s="341" t="s">
        <v>53</v>
      </c>
      <c r="L5" s="345"/>
      <c r="M5" s="345"/>
      <c r="N5" s="335"/>
    </row>
    <row r="6" spans="1:14" s="68" customFormat="1" ht="3.75" customHeight="1" thickBot="1" x14ac:dyDescent="0.3">
      <c r="A6" s="67"/>
      <c r="B6" s="323"/>
      <c r="C6" s="347"/>
      <c r="D6" s="347"/>
      <c r="E6" s="347"/>
      <c r="F6" s="347"/>
      <c r="G6" s="347"/>
      <c r="H6" s="347"/>
      <c r="I6" s="347"/>
      <c r="J6" s="348"/>
      <c r="K6" s="344"/>
      <c r="L6" s="346"/>
      <c r="M6" s="346"/>
      <c r="N6" s="336"/>
    </row>
    <row r="7" spans="1:14" s="68" customFormat="1" ht="5.5" customHeight="1" thickBot="1" x14ac:dyDescent="0.3">
      <c r="A7" s="67"/>
      <c r="B7" s="69"/>
      <c r="C7" s="70"/>
      <c r="D7" s="70"/>
      <c r="E7" s="70"/>
      <c r="F7" s="70"/>
      <c r="G7" s="70"/>
      <c r="H7" s="70"/>
      <c r="I7" s="70"/>
      <c r="J7" s="70"/>
      <c r="K7" s="70"/>
      <c r="L7" s="71"/>
      <c r="M7" s="71"/>
      <c r="N7" s="72"/>
    </row>
    <row r="8" spans="1:14" s="68" customFormat="1" ht="19" x14ac:dyDescent="0.25">
      <c r="A8" s="73"/>
      <c r="B8" s="74"/>
      <c r="C8" s="75"/>
      <c r="D8" s="75"/>
      <c r="E8" s="75"/>
      <c r="F8" s="315"/>
      <c r="G8" s="315"/>
      <c r="H8" s="315"/>
      <c r="I8" s="315"/>
      <c r="J8" s="75"/>
      <c r="K8" s="76" t="s">
        <v>54</v>
      </c>
      <c r="L8" s="77"/>
      <c r="M8" s="77"/>
      <c r="N8" s="78"/>
    </row>
    <row r="9" spans="1:14" s="68" customFormat="1" ht="19" x14ac:dyDescent="0.25">
      <c r="A9" s="73"/>
      <c r="B9" s="79"/>
      <c r="C9" s="80"/>
      <c r="D9" s="80"/>
      <c r="E9" s="80"/>
      <c r="F9" s="316"/>
      <c r="G9" s="316"/>
      <c r="H9" s="316"/>
      <c r="I9" s="316"/>
      <c r="J9" s="80"/>
      <c r="K9" s="81"/>
      <c r="L9" s="82" t="s">
        <v>55</v>
      </c>
      <c r="M9" s="82" t="s">
        <v>56</v>
      </c>
      <c r="N9" s="83" t="s">
        <v>57</v>
      </c>
    </row>
    <row r="10" spans="1:14" s="68" customFormat="1" ht="20" x14ac:dyDescent="0.25">
      <c r="A10" s="73"/>
      <c r="B10" s="317" t="s">
        <v>58</v>
      </c>
      <c r="C10" s="318"/>
      <c r="D10" s="318"/>
      <c r="E10" s="86" t="s">
        <v>59</v>
      </c>
      <c r="F10" s="319" t="s">
        <v>60</v>
      </c>
      <c r="G10" s="319"/>
      <c r="H10" s="320" t="s">
        <v>137</v>
      </c>
      <c r="I10" s="320"/>
      <c r="J10" s="80"/>
      <c r="K10" s="87"/>
      <c r="L10" s="82"/>
      <c r="M10" s="82"/>
      <c r="N10" s="83"/>
    </row>
    <row r="11" spans="1:14" s="68" customFormat="1" ht="5.75" customHeight="1" x14ac:dyDescent="0.25">
      <c r="A11" s="73"/>
      <c r="B11" s="84"/>
      <c r="C11" s="85"/>
      <c r="D11" s="85"/>
      <c r="E11" s="85"/>
      <c r="F11" s="80"/>
      <c r="G11" s="80"/>
      <c r="H11" s="88"/>
      <c r="I11" s="80"/>
      <c r="J11" s="80"/>
      <c r="K11" s="87"/>
      <c r="L11" s="82"/>
      <c r="M11" s="82"/>
      <c r="N11" s="83"/>
    </row>
    <row r="12" spans="1:14" s="68" customFormat="1" ht="20" x14ac:dyDescent="0.25">
      <c r="A12" s="73"/>
      <c r="B12" s="356" t="s">
        <v>61</v>
      </c>
      <c r="C12" s="357"/>
      <c r="D12" s="357"/>
      <c r="E12" s="357"/>
      <c r="F12" s="80"/>
      <c r="G12" s="80"/>
      <c r="H12" s="80"/>
      <c r="I12" s="80"/>
      <c r="J12" s="80"/>
      <c r="K12" s="81"/>
      <c r="L12" s="82"/>
      <c r="M12" s="82"/>
      <c r="N12" s="83"/>
    </row>
    <row r="13" spans="1:14" s="68" customFormat="1" ht="34" x14ac:dyDescent="0.25">
      <c r="A13" s="73"/>
      <c r="B13" s="317" t="s">
        <v>62</v>
      </c>
      <c r="C13" s="318"/>
      <c r="D13" s="318"/>
      <c r="E13" s="89" t="s">
        <v>63</v>
      </c>
      <c r="F13" s="90"/>
      <c r="G13" s="80"/>
      <c r="H13" s="358" t="s">
        <v>64</v>
      </c>
      <c r="I13" s="358"/>
      <c r="J13" s="91" t="s">
        <v>63</v>
      </c>
      <c r="K13" s="358" t="s">
        <v>65</v>
      </c>
      <c r="L13" s="358"/>
      <c r="M13" s="91" t="s">
        <v>63</v>
      </c>
      <c r="N13" s="83"/>
    </row>
    <row r="14" spans="1:14" s="68" customFormat="1" ht="20" x14ac:dyDescent="0.25">
      <c r="A14" s="73"/>
      <c r="B14" s="92" t="s">
        <v>66</v>
      </c>
      <c r="C14" s="93"/>
      <c r="D14" s="359"/>
      <c r="E14" s="359"/>
      <c r="F14" s="94"/>
      <c r="G14" s="94"/>
      <c r="H14" s="360" t="s">
        <v>67</v>
      </c>
      <c r="I14" s="360"/>
      <c r="J14" s="95" t="str">
        <f>+[20]PORTADA!D21</f>
        <v>MAGDALENA</v>
      </c>
      <c r="K14" s="96" t="s">
        <v>138</v>
      </c>
      <c r="L14" s="361" t="str">
        <f>+[20]PORTADA!CL21</f>
        <v>CENTRO</v>
      </c>
      <c r="M14" s="361"/>
      <c r="N14" s="97"/>
    </row>
    <row r="15" spans="1:14" s="68" customFormat="1" ht="14.25" customHeight="1" thickBot="1" x14ac:dyDescent="0.3">
      <c r="A15" s="73"/>
      <c r="B15" s="98"/>
      <c r="C15" s="99"/>
      <c r="D15" s="100"/>
      <c r="E15" s="100"/>
      <c r="F15" s="100"/>
      <c r="G15" s="100"/>
      <c r="H15" s="99"/>
      <c r="I15" s="100"/>
      <c r="J15" s="99"/>
      <c r="K15" s="100"/>
      <c r="L15" s="332"/>
      <c r="M15" s="332"/>
      <c r="N15" s="333"/>
    </row>
    <row r="16" spans="1:14" s="68" customFormat="1" ht="8.75" customHeight="1" x14ac:dyDescent="0.25">
      <c r="A16" s="73"/>
      <c r="B16" s="101"/>
      <c r="C16" s="102"/>
      <c r="D16" s="102"/>
      <c r="E16" s="102"/>
      <c r="F16" s="102"/>
      <c r="G16" s="102"/>
      <c r="H16" s="102"/>
      <c r="I16" s="102"/>
      <c r="J16" s="102"/>
      <c r="K16" s="102"/>
      <c r="L16" s="102"/>
      <c r="M16" s="102"/>
      <c r="N16" s="103"/>
    </row>
    <row r="17" spans="1:14" s="111" customFormat="1" ht="20" x14ac:dyDescent="0.15">
      <c r="A17" s="104"/>
      <c r="B17" s="105" t="s">
        <v>68</v>
      </c>
      <c r="C17" s="106"/>
      <c r="D17" s="107" t="s">
        <v>69</v>
      </c>
      <c r="E17" s="108"/>
      <c r="F17" s="109"/>
      <c r="G17" s="109"/>
      <c r="H17" s="109"/>
      <c r="I17" s="109"/>
      <c r="J17" s="109"/>
      <c r="K17" s="109"/>
      <c r="L17" s="109"/>
      <c r="M17" s="109"/>
      <c r="N17" s="110"/>
    </row>
    <row r="18" spans="1:14" s="111" customFormat="1" ht="20" x14ac:dyDescent="0.25">
      <c r="A18" s="104"/>
      <c r="B18" s="112" t="s">
        <v>70</v>
      </c>
      <c r="C18" s="113"/>
      <c r="D18" s="114"/>
      <c r="E18" s="114"/>
      <c r="F18" s="114"/>
      <c r="G18" s="114"/>
      <c r="H18" s="114"/>
      <c r="I18" s="114"/>
      <c r="J18" s="114"/>
      <c r="K18" s="114"/>
      <c r="L18" s="114"/>
      <c r="M18" s="114"/>
      <c r="N18" s="110"/>
    </row>
    <row r="19" spans="1:14" s="111" customFormat="1" ht="20" x14ac:dyDescent="0.15">
      <c r="A19" s="104"/>
      <c r="B19" s="115"/>
      <c r="C19" s="113"/>
      <c r="D19" s="116"/>
      <c r="E19" s="114"/>
      <c r="F19" s="114"/>
      <c r="G19" s="114"/>
      <c r="H19" s="114"/>
      <c r="I19" s="114"/>
      <c r="J19" s="114"/>
      <c r="K19" s="114"/>
      <c r="L19" s="114"/>
      <c r="M19" s="114"/>
      <c r="N19" s="110"/>
    </row>
    <row r="20" spans="1:14" s="111" customFormat="1" ht="20" x14ac:dyDescent="0.15">
      <c r="A20" s="104"/>
      <c r="B20" s="115"/>
      <c r="C20" s="113"/>
      <c r="D20" s="117"/>
      <c r="E20" s="117"/>
      <c r="F20" s="117"/>
      <c r="G20" s="117"/>
      <c r="H20" s="117"/>
      <c r="I20" s="117"/>
      <c r="J20" s="117"/>
      <c r="K20" s="117"/>
      <c r="L20" s="117"/>
      <c r="M20" s="117"/>
      <c r="N20" s="118"/>
    </row>
    <row r="21" spans="1:14" s="111" customFormat="1" ht="20" x14ac:dyDescent="0.15">
      <c r="A21" s="104"/>
      <c r="B21" s="115" t="s">
        <v>71</v>
      </c>
      <c r="C21" s="119"/>
      <c r="D21" s="114"/>
      <c r="E21" s="114"/>
      <c r="F21" s="114"/>
      <c r="G21" s="114"/>
      <c r="H21" s="114"/>
      <c r="I21" s="108"/>
      <c r="J21" s="120" t="s">
        <v>72</v>
      </c>
      <c r="K21" s="114"/>
      <c r="L21" s="114"/>
      <c r="M21" s="114"/>
      <c r="N21" s="118"/>
    </row>
    <row r="22" spans="1:14" s="111" customFormat="1" ht="20" x14ac:dyDescent="0.15">
      <c r="A22" s="104"/>
      <c r="B22" s="115"/>
      <c r="C22" s="113"/>
      <c r="D22" s="117"/>
      <c r="E22" s="117"/>
      <c r="F22" s="117"/>
      <c r="G22" s="117"/>
      <c r="H22" s="117"/>
      <c r="I22" s="117"/>
      <c r="J22" s="117"/>
      <c r="K22" s="117"/>
      <c r="L22" s="117"/>
      <c r="M22" s="117"/>
      <c r="N22" s="118"/>
    </row>
    <row r="23" spans="1:14" s="111" customFormat="1" ht="20" x14ac:dyDescent="0.15">
      <c r="A23" s="104"/>
      <c r="B23" s="115" t="s">
        <v>73</v>
      </c>
      <c r="C23" s="119"/>
      <c r="D23" s="114"/>
      <c r="E23" s="114"/>
      <c r="F23" s="114"/>
      <c r="G23" s="114"/>
      <c r="H23" s="114"/>
      <c r="I23" s="114"/>
      <c r="J23" s="114"/>
      <c r="K23" s="114"/>
      <c r="L23" s="114"/>
      <c r="M23" s="114"/>
      <c r="N23" s="121"/>
    </row>
    <row r="24" spans="1:14" s="111" customFormat="1" ht="20" x14ac:dyDescent="0.15">
      <c r="A24" s="104"/>
      <c r="B24" s="115"/>
      <c r="C24" s="113"/>
      <c r="D24" s="117"/>
      <c r="E24" s="117"/>
      <c r="F24" s="117"/>
      <c r="G24" s="117"/>
      <c r="H24" s="117"/>
      <c r="I24" s="117"/>
      <c r="J24" s="117"/>
      <c r="K24" s="117"/>
      <c r="L24" s="117"/>
      <c r="M24" s="117"/>
      <c r="N24" s="118"/>
    </row>
    <row r="25" spans="1:14" s="111" customFormat="1" ht="20" x14ac:dyDescent="0.15">
      <c r="A25" s="104"/>
      <c r="B25" s="115" t="s">
        <v>74</v>
      </c>
      <c r="C25" s="119"/>
      <c r="D25" s="114"/>
      <c r="E25" s="114"/>
      <c r="F25" s="114"/>
      <c r="G25" s="114"/>
      <c r="H25" s="114"/>
      <c r="I25" s="114"/>
      <c r="J25" s="114"/>
      <c r="K25" s="122" t="s">
        <v>68</v>
      </c>
      <c r="L25" s="123"/>
      <c r="M25" s="124" t="s">
        <v>69</v>
      </c>
      <c r="N25" s="125"/>
    </row>
    <row r="26" spans="1:14" s="111" customFormat="1" ht="19" x14ac:dyDescent="0.15">
      <c r="A26" s="104"/>
      <c r="B26" s="126"/>
      <c r="C26" s="127"/>
      <c r="D26" s="128"/>
      <c r="E26" s="128"/>
      <c r="F26" s="128"/>
      <c r="G26" s="128"/>
      <c r="H26" s="128"/>
      <c r="I26" s="128"/>
      <c r="J26" s="128"/>
      <c r="K26" s="128"/>
      <c r="L26" s="128"/>
      <c r="M26" s="128"/>
      <c r="N26" s="129"/>
    </row>
    <row r="27" spans="1:14" s="111" customFormat="1" ht="20" x14ac:dyDescent="0.15">
      <c r="A27" s="104"/>
      <c r="B27" s="115" t="s">
        <v>75</v>
      </c>
      <c r="C27" s="127"/>
      <c r="D27" s="128"/>
      <c r="E27" s="128"/>
      <c r="F27" s="128"/>
      <c r="G27" s="128"/>
      <c r="H27" s="130"/>
      <c r="I27" s="131" t="s">
        <v>76</v>
      </c>
      <c r="J27" s="131" t="s">
        <v>76</v>
      </c>
      <c r="K27" s="132"/>
      <c r="L27" s="128"/>
      <c r="M27" s="128"/>
      <c r="N27" s="129"/>
    </row>
    <row r="28" spans="1:14" s="111" customFormat="1" ht="19" x14ac:dyDescent="0.15">
      <c r="A28" s="104"/>
      <c r="B28" s="126"/>
      <c r="C28" s="127"/>
      <c r="D28" s="128"/>
      <c r="E28" s="128"/>
      <c r="F28" s="132" t="s">
        <v>77</v>
      </c>
      <c r="G28" s="133"/>
      <c r="H28" s="128" t="s">
        <v>55</v>
      </c>
      <c r="I28" s="128" t="s">
        <v>56</v>
      </c>
      <c r="J28" s="134" t="s">
        <v>57</v>
      </c>
      <c r="K28" s="132"/>
      <c r="L28" s="128"/>
      <c r="M28" s="128"/>
      <c r="N28" s="129"/>
    </row>
    <row r="29" spans="1:14" ht="4.5" customHeight="1" thickBot="1" x14ac:dyDescent="0.25">
      <c r="A29" s="135"/>
      <c r="B29" s="136"/>
      <c r="C29" s="137"/>
      <c r="D29" s="137"/>
      <c r="E29" s="137"/>
      <c r="F29" s="137"/>
      <c r="G29" s="137"/>
      <c r="H29" s="137"/>
      <c r="I29" s="137"/>
      <c r="J29" s="137"/>
      <c r="K29" s="137"/>
      <c r="L29" s="137"/>
      <c r="M29" s="137"/>
      <c r="N29" s="138"/>
    </row>
    <row r="30" spans="1:14" s="142" customFormat="1" ht="25.5" customHeight="1" thickBot="1" x14ac:dyDescent="0.2">
      <c r="A30" s="140"/>
      <c r="B30" s="349" t="s">
        <v>78</v>
      </c>
      <c r="C30" s="350"/>
      <c r="D30" s="350"/>
      <c r="E30" s="350"/>
      <c r="F30" s="350"/>
      <c r="G30" s="350"/>
      <c r="H30" s="350"/>
      <c r="I30" s="350"/>
      <c r="J30" s="350"/>
      <c r="K30" s="350"/>
      <c r="L30" s="350"/>
      <c r="M30" s="350"/>
      <c r="N30" s="351"/>
    </row>
    <row r="31" spans="1:14" ht="5.25" customHeight="1" thickBot="1" x14ac:dyDescent="0.25">
      <c r="A31" s="143"/>
      <c r="B31" s="144"/>
      <c r="C31" s="145"/>
      <c r="D31" s="145"/>
      <c r="E31" s="145"/>
      <c r="F31" s="145"/>
      <c r="G31" s="145"/>
      <c r="H31" s="145"/>
      <c r="I31" s="145"/>
      <c r="J31" s="145"/>
      <c r="K31" s="145"/>
      <c r="L31" s="145"/>
      <c r="M31" s="145"/>
      <c r="N31" s="146"/>
    </row>
    <row r="32" spans="1:14" ht="47" customHeight="1" thickBot="1" x14ac:dyDescent="0.25">
      <c r="A32" s="143"/>
      <c r="B32" s="147" t="s">
        <v>79</v>
      </c>
      <c r="C32" s="352" t="s">
        <v>80</v>
      </c>
      <c r="D32" s="352"/>
      <c r="E32" s="352"/>
      <c r="F32" s="352"/>
      <c r="G32" s="352"/>
      <c r="H32" s="352"/>
      <c r="I32" s="352"/>
      <c r="J32" s="352"/>
      <c r="K32" s="141" t="s">
        <v>139</v>
      </c>
      <c r="L32" s="353" t="s">
        <v>48</v>
      </c>
      <c r="M32" s="353"/>
      <c r="N32" s="148" t="s">
        <v>6</v>
      </c>
    </row>
    <row r="33" spans="1:21" ht="109.25" customHeight="1" thickBot="1" x14ac:dyDescent="0.25">
      <c r="A33" s="135"/>
      <c r="B33" s="149" t="s">
        <v>140</v>
      </c>
      <c r="C33" s="354" t="s">
        <v>146</v>
      </c>
      <c r="D33" s="354"/>
      <c r="E33" s="354"/>
      <c r="F33" s="354"/>
      <c r="G33" s="354"/>
      <c r="H33" s="354"/>
      <c r="I33" s="354"/>
      <c r="J33" s="354"/>
      <c r="K33" s="150"/>
      <c r="L33" s="355" t="str">
        <f>VLOOKUP(B33,[20]ÍNDICE!B5:D994,3,FALSE)</f>
        <v>m3</v>
      </c>
      <c r="M33" s="355"/>
      <c r="N33" s="151"/>
    </row>
    <row r="34" spans="1:21" ht="4.5" customHeight="1" x14ac:dyDescent="0.2">
      <c r="A34" s="143"/>
      <c r="B34" s="152" t="s">
        <v>141</v>
      </c>
      <c r="C34" s="153"/>
      <c r="D34" s="153"/>
      <c r="E34" s="153"/>
      <c r="F34" s="153"/>
      <c r="G34" s="153"/>
      <c r="H34" s="153"/>
      <c r="I34" s="153"/>
      <c r="J34" s="153"/>
      <c r="K34" s="153"/>
      <c r="L34" s="153"/>
      <c r="M34" s="153"/>
      <c r="N34" s="154"/>
    </row>
    <row r="35" spans="1:21" ht="20" customHeight="1" x14ac:dyDescent="0.2">
      <c r="A35" s="143"/>
      <c r="B35" s="367" t="s">
        <v>81</v>
      </c>
      <c r="C35" s="368"/>
      <c r="D35" s="368"/>
      <c r="E35" s="368"/>
      <c r="F35" s="368"/>
      <c r="G35" s="368"/>
      <c r="H35" s="368"/>
      <c r="I35" s="368"/>
      <c r="J35" s="368"/>
      <c r="K35" s="368"/>
      <c r="L35" s="368"/>
      <c r="M35" s="368"/>
      <c r="N35" s="369"/>
    </row>
    <row r="36" spans="1:21" ht="5.25" customHeight="1" thickBot="1" x14ac:dyDescent="0.25">
      <c r="A36" s="143"/>
      <c r="B36" s="370"/>
      <c r="C36" s="371"/>
      <c r="D36" s="371"/>
      <c r="E36" s="371"/>
      <c r="F36" s="371"/>
      <c r="G36" s="371"/>
      <c r="H36" s="371"/>
      <c r="I36" s="371"/>
      <c r="J36" s="371"/>
      <c r="K36" s="371"/>
      <c r="L36" s="371"/>
      <c r="M36" s="371"/>
      <c r="N36" s="372"/>
    </row>
    <row r="37" spans="1:21" ht="21" customHeight="1" thickBot="1" x14ac:dyDescent="0.25">
      <c r="A37" s="143"/>
      <c r="B37" s="155" t="s">
        <v>49</v>
      </c>
      <c r="C37" s="373" t="s">
        <v>80</v>
      </c>
      <c r="D37" s="373"/>
      <c r="E37" s="373"/>
      <c r="F37" s="373"/>
      <c r="G37" s="373"/>
      <c r="H37" s="373"/>
      <c r="I37" s="373"/>
      <c r="J37" s="156" t="s">
        <v>82</v>
      </c>
      <c r="K37" s="156" t="s">
        <v>83</v>
      </c>
      <c r="L37" s="373" t="s">
        <v>84</v>
      </c>
      <c r="M37" s="373"/>
      <c r="N37" s="157" t="s">
        <v>85</v>
      </c>
      <c r="O37" s="158"/>
      <c r="P37" s="158"/>
    </row>
    <row r="38" spans="1:21" ht="17" x14ac:dyDescent="0.2">
      <c r="A38" s="135"/>
      <c r="B38" s="159" t="str">
        <f>IF(IFERROR(VLOOKUP(B$33,[20]APU´S!C$4:CO$996,6,FALSE),"")="","",VLOOKUP(B$33,[20]APU´S!C$4:CO$996,6,FALSE))</f>
        <v>C0010150</v>
      </c>
      <c r="C38" s="374" t="s">
        <v>142</v>
      </c>
      <c r="D38" s="374"/>
      <c r="E38" s="374"/>
      <c r="F38" s="374"/>
      <c r="G38" s="374"/>
      <c r="H38" s="374"/>
      <c r="I38" s="374"/>
      <c r="J38" s="160"/>
      <c r="K38" s="161">
        <f>IFERROR(VLOOKUP(B38,[20]EQUIPO!C$6:G$164,5,FALSE),"")</f>
        <v>100545.1997368</v>
      </c>
      <c r="L38" s="375">
        <f>IF(B38="","",VLOOKUP(B$33,[20]APU´S!C$4:CO$996,7,FALSE)*((1/(VLOOKUP(B$33,'[20]HOJA DE CALCULOS '!FQ$5:FU$499,5,FALSE)))))</f>
        <v>2.2222222222222223E-2</v>
      </c>
      <c r="M38" s="375"/>
      <c r="N38" s="162">
        <f>IF(L38="","",ROUND(L38*K38,2))</f>
        <v>2234.34</v>
      </c>
      <c r="Q38" s="163"/>
      <c r="U38" s="139">
        <f>+T38*Q38</f>
        <v>0</v>
      </c>
    </row>
    <row r="39" spans="1:21" ht="14.25" customHeight="1" x14ac:dyDescent="0.2">
      <c r="A39" s="135"/>
      <c r="B39" s="164" t="str">
        <f>IF(IFERROR(VLOOKUP(B$33,[20]APU´S!C$4:CO$996,8,FALSE),"")="","",VLOOKUP(B$33,[20]APU´S!C$4:CO$996,8,FALSE))</f>
        <v>C0010610</v>
      </c>
      <c r="C39" s="362" t="s">
        <v>143</v>
      </c>
      <c r="D39" s="363"/>
      <c r="E39" s="363"/>
      <c r="F39" s="363"/>
      <c r="G39" s="363"/>
      <c r="H39" s="363"/>
      <c r="I39" s="364"/>
      <c r="J39" s="165"/>
      <c r="K39" s="166">
        <f>IFERROR(VLOOKUP(B39,[20]EQUIPO!C$6:G$164,5,FALSE),"")</f>
        <v>269993.124275173</v>
      </c>
      <c r="L39" s="365">
        <f>IF(B39="","",VLOOKUP(B$33,[20]APU´S!C$4:CO$996,9,FALSE)*(1/(VLOOKUP(B$33,'[20]HOJA DE CALCULOS '!FQ$5:FU$499,5,FALSE))))</f>
        <v>2.2222222222222223E-2</v>
      </c>
      <c r="M39" s="365"/>
      <c r="N39" s="167">
        <f t="shared" ref="N39:N51" si="0">IF(L39="","",ROUND(L39*K39,2))</f>
        <v>5999.85</v>
      </c>
      <c r="O39" s="168"/>
      <c r="P39" s="168"/>
    </row>
    <row r="40" spans="1:21" ht="17" x14ac:dyDescent="0.2">
      <c r="A40" s="135"/>
      <c r="B40" s="164" t="str">
        <f>IF(IFERROR(VLOOKUP(B$33,[20]APU´S!C$4:CO$996,10,FALSE),"")="","",VLOOKUP(B$33,[20]APU´S!C$4:CO$996,10,FALSE))</f>
        <v>C0010923</v>
      </c>
      <c r="C40" s="366" t="str">
        <f>IFERROR(VLOOKUP(B40,[20]EQUIPO!C$6:E$164,3,FALSE),"")</f>
        <v>Vibrocompactador, potencia 153 HP, peso 10 ton</v>
      </c>
      <c r="D40" s="366"/>
      <c r="E40" s="366"/>
      <c r="F40" s="366"/>
      <c r="G40" s="366"/>
      <c r="H40" s="366"/>
      <c r="I40" s="366"/>
      <c r="J40" s="165"/>
      <c r="K40" s="166">
        <f>IFERROR(VLOOKUP(B40,[20]EQUIPO!C$6:G$164,5,FALSE),"")</f>
        <v>177683.28797885001</v>
      </c>
      <c r="L40" s="365">
        <f>IF(B40="","",VLOOKUP(B$33,[20]APU´S!C$4:CO$996,11,FALSE)*((1/VLOOKUP(B$33,'[20]HOJA DE CALCULOS '!FQ$5:FU$499,5,FALSE))))</f>
        <v>2.2222222222222223E-2</v>
      </c>
      <c r="M40" s="365"/>
      <c r="N40" s="167">
        <f t="shared" si="0"/>
        <v>3948.52</v>
      </c>
      <c r="O40" s="168"/>
      <c r="P40" s="168"/>
      <c r="U40" s="139" t="e">
        <f>1/U38</f>
        <v>#DIV/0!</v>
      </c>
    </row>
    <row r="41" spans="1:21" ht="17" x14ac:dyDescent="0.2">
      <c r="A41" s="135"/>
      <c r="B41" s="164" t="str">
        <f>IF(IFERROR(VLOOKUP(B$33,[20]APU´S!C$4:CO$996,12,FALSE),"")="","",VLOOKUP(B$33,[20]APU´S!C$4:CO$996,12,FALSE))</f>
        <v/>
      </c>
      <c r="C41" s="366" t="str">
        <f>IFERROR(VLOOKUP(B41,[20]EQUIPO!C$6:E$164,3,FALSE),"")</f>
        <v/>
      </c>
      <c r="D41" s="366"/>
      <c r="E41" s="366"/>
      <c r="F41" s="366"/>
      <c r="G41" s="366"/>
      <c r="H41" s="366"/>
      <c r="I41" s="366"/>
      <c r="J41" s="165"/>
      <c r="K41" s="166" t="str">
        <f>IFERROR(VLOOKUP(B41,[20]EQUIPO!C$6:G$164,5,FALSE),"")</f>
        <v/>
      </c>
      <c r="L41" s="365" t="str">
        <f>IF(B41="","",VLOOKUP(B$33,[20]APU´S!C$4:CO$996,13,FALSE)*((1/VLOOKUP(B$33,'[20]HOJA DE CALCULOS '!FQ$5:FU$499,5,FALSE))))</f>
        <v/>
      </c>
      <c r="M41" s="365"/>
      <c r="N41" s="167" t="str">
        <f t="shared" si="0"/>
        <v/>
      </c>
      <c r="O41" s="168"/>
      <c r="P41" s="168"/>
      <c r="Q41" s="169"/>
      <c r="U41" s="139" t="e">
        <f>+U40*7.6667</f>
        <v>#DIV/0!</v>
      </c>
    </row>
    <row r="42" spans="1:21" ht="17" x14ac:dyDescent="0.2">
      <c r="A42" s="135"/>
      <c r="B42" s="164" t="str">
        <f>IF(IFERROR(VLOOKUP(B$33,[20]APU´S!C$4:CO$996,14,FALSE),"")="","",VLOOKUP(B$33,[20]APU´S!C$4:CO$996,14,FALSE))</f>
        <v/>
      </c>
      <c r="C42" s="366" t="str">
        <f>IFERROR(VLOOKUP(B42,[20]EQUIPO!C$6:E$164,3,FALSE),"")</f>
        <v/>
      </c>
      <c r="D42" s="366"/>
      <c r="E42" s="366"/>
      <c r="F42" s="366"/>
      <c r="G42" s="366"/>
      <c r="H42" s="366"/>
      <c r="I42" s="366"/>
      <c r="J42" s="165"/>
      <c r="K42" s="166" t="str">
        <f>IFERROR(VLOOKUP(B42,[20]EQUIPO!C$6:G$164,5,FALSE),"")</f>
        <v/>
      </c>
      <c r="L42" s="365" t="str">
        <f>IF(B42="","",VLOOKUP(B$33,[20]APU´S!C$4:CO$996,15,FALSE)*((1/VLOOKUP(B$33,'[20]HOJA DE CALCULOS '!FQ$5:FU$499,5,FALSE))))</f>
        <v/>
      </c>
      <c r="M42" s="365"/>
      <c r="N42" s="167" t="str">
        <f t="shared" si="0"/>
        <v/>
      </c>
    </row>
    <row r="43" spans="1:21" ht="17" x14ac:dyDescent="0.2">
      <c r="A43" s="135"/>
      <c r="B43" s="164" t="str">
        <f>IF(IFERROR(VLOOKUP(B$33,[20]APU´S!C$4:CO$996,16,FALSE),"")="","",VLOOKUP(B$33,[20]APU´S!C$4:CO$996,16,FALSE))</f>
        <v/>
      </c>
      <c r="C43" s="366" t="str">
        <f>IFERROR(VLOOKUP(B43,[20]EQUIPO!C$6:E$164,3,FALSE),"")</f>
        <v/>
      </c>
      <c r="D43" s="366"/>
      <c r="E43" s="366"/>
      <c r="F43" s="366"/>
      <c r="G43" s="366"/>
      <c r="H43" s="366"/>
      <c r="I43" s="366"/>
      <c r="J43" s="165"/>
      <c r="K43" s="166" t="str">
        <f>IFERROR(VLOOKUP(B43,[20]EQUIPO!C$6:G$164,5,FALSE),"")</f>
        <v/>
      </c>
      <c r="L43" s="365" t="str">
        <f>IF(B43="","",VLOOKUP(B$33,[20]APU´S!C$4:CO$996,17,FALSE)*((1/VLOOKUP(B$33,'[20]HOJA DE CALCULOS '!FQ$5:FU$499,5,FALSE))))</f>
        <v/>
      </c>
      <c r="M43" s="365"/>
      <c r="N43" s="167" t="str">
        <f t="shared" si="0"/>
        <v/>
      </c>
    </row>
    <row r="44" spans="1:21" ht="17" x14ac:dyDescent="0.2">
      <c r="A44" s="135"/>
      <c r="B44" s="164" t="str">
        <f>IF(IFERROR(VLOOKUP(B$33,[20]APU´S!C$4:CO$996,18,FALSE),"")="","",VLOOKUP(B$33,[20]APU´S!C$4:CO$996,18,FALSE))</f>
        <v/>
      </c>
      <c r="C44" s="366" t="str">
        <f>IFERROR(VLOOKUP(B44,[20]EQUIPO!C$6:E$164,3,FALSE),"")</f>
        <v/>
      </c>
      <c r="D44" s="366"/>
      <c r="E44" s="366"/>
      <c r="F44" s="366"/>
      <c r="G44" s="366"/>
      <c r="H44" s="366"/>
      <c r="I44" s="366"/>
      <c r="J44" s="165"/>
      <c r="K44" s="166" t="str">
        <f>IFERROR(VLOOKUP(B44,[20]EQUIPO!C$6:G$164,5,FALSE),"")</f>
        <v/>
      </c>
      <c r="L44" s="365" t="str">
        <f>IF(B44="","",VLOOKUP(B$33,[20]APU´S!C$4:CO$996,19,FALSE)*((1/VLOOKUP(B$33,'[20]HOJA DE CALCULOS '!FQ$5:FU$499,5,FALSE))))</f>
        <v/>
      </c>
      <c r="M44" s="365"/>
      <c r="N44" s="167" t="str">
        <f t="shared" si="0"/>
        <v/>
      </c>
    </row>
    <row r="45" spans="1:21" ht="17" x14ac:dyDescent="0.2">
      <c r="A45" s="135"/>
      <c r="B45" s="164" t="str">
        <f>IF(IFERROR(VLOOKUP(B$33,[20]APU´S!C$4:CO$996,20,FALSE),"")="","",VLOOKUP(B$33,[20]APU´S!C$4:CO$996,20,FALSE))</f>
        <v/>
      </c>
      <c r="C45" s="366" t="str">
        <f>IFERROR(VLOOKUP(B45,[20]EQUIPO!C$6:E$164,3,FALSE),"")</f>
        <v/>
      </c>
      <c r="D45" s="366"/>
      <c r="E45" s="366"/>
      <c r="F45" s="366"/>
      <c r="G45" s="366"/>
      <c r="H45" s="366"/>
      <c r="I45" s="366"/>
      <c r="J45" s="165"/>
      <c r="K45" s="166" t="str">
        <f>IFERROR(VLOOKUP(B45,[20]EQUIPO!C$6:G$164,5,FALSE),"")</f>
        <v/>
      </c>
      <c r="L45" s="365" t="str">
        <f>IF(B45="","",VLOOKUP(B$33,[20]APU´S!C$4:CO$996,21,FALSE)*((1/VLOOKUP(B$33,'[20]HOJA DE CALCULOS '!FQ$5:FU$499,5,FALSE))))</f>
        <v/>
      </c>
      <c r="M45" s="365"/>
      <c r="N45" s="167" t="str">
        <f t="shared" si="0"/>
        <v/>
      </c>
    </row>
    <row r="46" spans="1:21" ht="17" x14ac:dyDescent="0.2">
      <c r="A46" s="135"/>
      <c r="B46" s="164" t="str">
        <f>IF(IFERROR(VLOOKUP(B$33,[20]APU´S!C$4:CO$996,22,FALSE),"")="","",VLOOKUP(B$33,[20]APU´S!C$4:CO$996,22,FALSE))</f>
        <v/>
      </c>
      <c r="C46" s="366" t="str">
        <f>IFERROR(VLOOKUP(B46,[20]EQUIPO!C$6:E$164,3,FALSE),"")</f>
        <v/>
      </c>
      <c r="D46" s="366"/>
      <c r="E46" s="366"/>
      <c r="F46" s="366"/>
      <c r="G46" s="366"/>
      <c r="H46" s="366"/>
      <c r="I46" s="366"/>
      <c r="J46" s="165"/>
      <c r="K46" s="166" t="str">
        <f>IFERROR(VLOOKUP(B46,[20]EQUIPO!C$6:G$164,5,FALSE),"")</f>
        <v/>
      </c>
      <c r="L46" s="365" t="str">
        <f>IF(B46="","",VLOOKUP(B$33,[20]APU´S!C$4:CO$996,23,FALSE)*((1/VLOOKUP(B$33,'[20]HOJA DE CALCULOS '!FQ$5:FU$499,5,FALSE))))</f>
        <v/>
      </c>
      <c r="M46" s="365"/>
      <c r="N46" s="167" t="str">
        <f t="shared" si="0"/>
        <v/>
      </c>
    </row>
    <row r="47" spans="1:21" ht="17" x14ac:dyDescent="0.2">
      <c r="A47" s="135"/>
      <c r="B47" s="164" t="str">
        <f>IF(IFERROR(VLOOKUP(B$33,[20]APU´S!C$4:CO$996,24,FALSE),"")="","",VLOOKUP(B$33,[20]APU´S!C$4:CO$996,24,FALSE))</f>
        <v/>
      </c>
      <c r="C47" s="366" t="str">
        <f>IFERROR(VLOOKUP(B47,[20]EQUIPO!C$6:E$164,3,FALSE),"")</f>
        <v/>
      </c>
      <c r="D47" s="366"/>
      <c r="E47" s="366"/>
      <c r="F47" s="366"/>
      <c r="G47" s="366"/>
      <c r="H47" s="366"/>
      <c r="I47" s="366"/>
      <c r="J47" s="165"/>
      <c r="K47" s="166" t="str">
        <f>IFERROR(VLOOKUP(B47,[20]EQUIPO!C$6:G$164,5,FALSE),"")</f>
        <v/>
      </c>
      <c r="L47" s="365" t="str">
        <f>IF(B47="","",VLOOKUP(B$33,[20]APU´S!C$4:CO$996,25,FALSE)*((1/VLOOKUP(B$33,'[20]HOJA DE CALCULOS '!FQ$5:FU$499,5,FALSE))))</f>
        <v/>
      </c>
      <c r="M47" s="365"/>
      <c r="N47" s="167" t="str">
        <f t="shared" si="0"/>
        <v/>
      </c>
    </row>
    <row r="48" spans="1:21" ht="17" x14ac:dyDescent="0.2">
      <c r="A48" s="135"/>
      <c r="B48" s="164" t="str">
        <f>IF(IFERROR(VLOOKUP(B$33,[20]APU´S!C$4:CO$996,26,FALSE),"")="","",VLOOKUP(B$33,[20]APU´S!C$4:CO$996,26,FALSE))</f>
        <v/>
      </c>
      <c r="C48" s="366" t="str">
        <f>IFERROR(VLOOKUP(B48,[20]EQUIPO!C$6:E$164,3,FALSE),"")</f>
        <v/>
      </c>
      <c r="D48" s="366"/>
      <c r="E48" s="366"/>
      <c r="F48" s="366"/>
      <c r="G48" s="366"/>
      <c r="H48" s="366"/>
      <c r="I48" s="366"/>
      <c r="J48" s="165"/>
      <c r="K48" s="166" t="str">
        <f>IFERROR(VLOOKUP(B48,[20]EQUIPO!C$6:G$164,5,FALSE),"")</f>
        <v/>
      </c>
      <c r="L48" s="365" t="str">
        <f>IF(B48="","",VLOOKUP(B$33,[20]APU´S!C$4:CO$996,27,FALSE)*((1/VLOOKUP(B$33,'[20]HOJA DE CALCULOS '!FQ$5:FU$499,5,FALSE))))</f>
        <v/>
      </c>
      <c r="M48" s="365"/>
      <c r="N48" s="167" t="str">
        <f t="shared" si="0"/>
        <v/>
      </c>
    </row>
    <row r="49" spans="1:16" ht="17" x14ac:dyDescent="0.2">
      <c r="A49" s="135"/>
      <c r="B49" s="164" t="str">
        <f>IF(IFERROR(VLOOKUP(B$33,[20]APU´S!C$4:CO$996,28,FALSE),"")="","",VLOOKUP(B$33,[20]APU´S!C$4:CO$996,28,FALSE))</f>
        <v/>
      </c>
      <c r="C49" s="366" t="str">
        <f>IFERROR(VLOOKUP(B49,[20]EQUIPO!C$6:E$164,3,FALSE),"")</f>
        <v/>
      </c>
      <c r="D49" s="366"/>
      <c r="E49" s="366"/>
      <c r="F49" s="366"/>
      <c r="G49" s="366"/>
      <c r="H49" s="366"/>
      <c r="I49" s="366"/>
      <c r="J49" s="165"/>
      <c r="K49" s="166" t="str">
        <f>IFERROR(VLOOKUP(B49,[20]EQUIPO!C$6:G$164,5,FALSE),"")</f>
        <v/>
      </c>
      <c r="L49" s="365" t="str">
        <f>IF(B49="","",VLOOKUP(B$33,[20]APU´S!C$4:CO$996,29,FALSE)*((1/VLOOKUP(B$33,'[20]HOJA DE CALCULOS '!FQ$5:FU$499,5,FALSE))))</f>
        <v/>
      </c>
      <c r="M49" s="365"/>
      <c r="N49" s="167" t="str">
        <f t="shared" si="0"/>
        <v/>
      </c>
    </row>
    <row r="50" spans="1:16" ht="17" x14ac:dyDescent="0.2">
      <c r="A50" s="135"/>
      <c r="B50" s="164" t="str">
        <f>IF(IFERROR(VLOOKUP(B$33,[20]APU´S!C$4:CO$996,30,FALSE),"")="","",VLOOKUP(B$33,[20]APU´S!C$4:CO$996,30,FALSE))</f>
        <v/>
      </c>
      <c r="C50" s="366" t="str">
        <f>IFERROR(VLOOKUP(B50,[20]EQUIPO!C$6:E$164,3,FALSE),"")</f>
        <v/>
      </c>
      <c r="D50" s="366"/>
      <c r="E50" s="366"/>
      <c r="F50" s="366"/>
      <c r="G50" s="366"/>
      <c r="H50" s="366"/>
      <c r="I50" s="366"/>
      <c r="J50" s="165"/>
      <c r="K50" s="166" t="str">
        <f>IFERROR(VLOOKUP(B50,[20]EQUIPO!C$6:G$164,5,FALSE),"")</f>
        <v/>
      </c>
      <c r="L50" s="365" t="str">
        <f>IF(B50="","",VLOOKUP(B$33,[20]APU´S!C$4:CO$996,31,FALSE)*((1/VLOOKUP(B$33,'[20]HOJA DE CALCULOS '!FQ$5:FU$499,5,FALSE))))</f>
        <v/>
      </c>
      <c r="M50" s="365"/>
      <c r="N50" s="167" t="str">
        <f t="shared" si="0"/>
        <v/>
      </c>
    </row>
    <row r="51" spans="1:16" ht="18" thickBot="1" x14ac:dyDescent="0.25">
      <c r="A51" s="135"/>
      <c r="B51" s="170"/>
      <c r="C51" s="376" t="str">
        <f>IFERROR(VLOOKUP(B51,[20]EQUIPO!C$6:E$164,3,FALSE),"")</f>
        <v/>
      </c>
      <c r="D51" s="376"/>
      <c r="E51" s="376"/>
      <c r="F51" s="376"/>
      <c r="G51" s="376"/>
      <c r="H51" s="376"/>
      <c r="I51" s="376"/>
      <c r="J51" s="171"/>
      <c r="K51" s="172" t="str">
        <f>IFERROR(VLOOKUP(B51,[20]EQUIPO!C$6:G$164,5,FALSE),"")</f>
        <v/>
      </c>
      <c r="L51" s="377" t="str">
        <f>IF(B51="","",VLOOKUP(B$33,[20]APU´S!C$4:CO$996,33,FALSE)*((1/VLOOKUP(B$33,'[20]HOJA DE CALCULOS '!FQ$5:FU$499,5,FALSE))))</f>
        <v/>
      </c>
      <c r="M51" s="377"/>
      <c r="N51" s="173" t="str">
        <f t="shared" si="0"/>
        <v/>
      </c>
    </row>
    <row r="52" spans="1:16" ht="18" thickBot="1" x14ac:dyDescent="0.25">
      <c r="A52" s="135"/>
      <c r="B52" s="174" t="str">
        <f>IF(IFERROR(VLOOKUP(B$33,[20]APU´S!C$4:CO$996,4,FALSE),"")="","",VLOOKUP(B$33,[20]APU´S!C$4:CO$996,4,FALSE))</f>
        <v>HERMENINV</v>
      </c>
      <c r="C52" s="378" t="s">
        <v>144</v>
      </c>
      <c r="D52" s="378"/>
      <c r="E52" s="378"/>
      <c r="F52" s="378"/>
      <c r="G52" s="378"/>
      <c r="H52" s="378"/>
      <c r="I52" s="378"/>
      <c r="J52" s="175" t="str">
        <f>IFERROR(VLOOKUP(B52,[20]EQUIPO!C$6:E$164,2,FALSE),"")</f>
        <v>%</v>
      </c>
      <c r="K52" s="176">
        <v>15000</v>
      </c>
      <c r="L52" s="379">
        <f>IF(B52="","",VLOOKUP(B$33,[20]APU´S!C$4:CO$996,5,FALSE))</f>
        <v>0.05</v>
      </c>
      <c r="M52" s="379"/>
      <c r="N52" s="177">
        <f>IF(K52="","",ROUND(L52*K52,2))</f>
        <v>750</v>
      </c>
    </row>
    <row r="53" spans="1:16" ht="17" thickBot="1" x14ac:dyDescent="0.25">
      <c r="A53" s="143"/>
      <c r="B53" s="380" t="s">
        <v>86</v>
      </c>
      <c r="C53" s="381"/>
      <c r="D53" s="381"/>
      <c r="E53" s="381"/>
      <c r="F53" s="381"/>
      <c r="G53" s="381"/>
      <c r="H53" s="381"/>
      <c r="I53" s="381"/>
      <c r="J53" s="381"/>
      <c r="K53" s="381"/>
      <c r="L53" s="381"/>
      <c r="M53" s="382"/>
      <c r="N53" s="178">
        <f>ROUND(SUM(N38:N52),2)</f>
        <v>12932.71</v>
      </c>
      <c r="O53" s="179"/>
      <c r="P53" s="179"/>
    </row>
    <row r="54" spans="1:16" ht="3" customHeight="1" x14ac:dyDescent="0.2">
      <c r="A54" s="143"/>
      <c r="B54" s="180"/>
      <c r="C54" s="145"/>
      <c r="D54" s="145"/>
      <c r="E54" s="145"/>
      <c r="F54" s="145"/>
      <c r="G54" s="145"/>
      <c r="H54" s="145"/>
      <c r="I54" s="145"/>
      <c r="J54" s="145"/>
      <c r="K54" s="145"/>
      <c r="L54" s="145"/>
      <c r="M54" s="145"/>
      <c r="N54" s="146"/>
    </row>
    <row r="55" spans="1:16" ht="20" customHeight="1" x14ac:dyDescent="0.2">
      <c r="A55" s="143"/>
      <c r="B55" s="383" t="s">
        <v>87</v>
      </c>
      <c r="C55" s="384"/>
      <c r="D55" s="384"/>
      <c r="E55" s="384"/>
      <c r="F55" s="384"/>
      <c r="G55" s="384"/>
      <c r="H55" s="384"/>
      <c r="I55" s="384"/>
      <c r="J55" s="384"/>
      <c r="K55" s="384"/>
      <c r="L55" s="384"/>
      <c r="M55" s="384"/>
      <c r="N55" s="385"/>
    </row>
    <row r="56" spans="1:16" ht="6.75" customHeight="1" thickBot="1" x14ac:dyDescent="0.25">
      <c r="A56" s="143"/>
      <c r="B56" s="387"/>
      <c r="C56" s="388"/>
      <c r="D56" s="388"/>
      <c r="E56" s="388"/>
      <c r="F56" s="388"/>
      <c r="G56" s="388"/>
      <c r="H56" s="388"/>
      <c r="I56" s="388"/>
      <c r="J56" s="388"/>
      <c r="K56" s="388"/>
      <c r="L56" s="388"/>
      <c r="M56" s="388"/>
      <c r="N56" s="389"/>
    </row>
    <row r="57" spans="1:16" ht="21" customHeight="1" thickBot="1" x14ac:dyDescent="0.25">
      <c r="A57" s="143"/>
      <c r="B57" s="155" t="s">
        <v>49</v>
      </c>
      <c r="C57" s="373" t="s">
        <v>80</v>
      </c>
      <c r="D57" s="373"/>
      <c r="E57" s="373"/>
      <c r="F57" s="373"/>
      <c r="G57" s="373"/>
      <c r="H57" s="373"/>
      <c r="I57" s="373"/>
      <c r="J57" s="156" t="s">
        <v>48</v>
      </c>
      <c r="K57" s="156" t="s">
        <v>6</v>
      </c>
      <c r="L57" s="373" t="s">
        <v>88</v>
      </c>
      <c r="M57" s="373"/>
      <c r="N57" s="157" t="s">
        <v>85</v>
      </c>
    </row>
    <row r="58" spans="1:16" ht="25.25" customHeight="1" x14ac:dyDescent="0.2">
      <c r="A58" s="135"/>
      <c r="B58" s="159" t="str">
        <f>IF(IFERROR(VLOOKUP(B$33,[20]APU´S!C$4:CO$996,32,FALSE),"")="","",VLOOKUP(B$33,[20]APU´S!C$4:CO$996,32,FALSE))</f>
        <v>B0063200</v>
      </c>
      <c r="C58" s="374" t="str">
        <f>IFERROR(VLOOKUP(B58,[20]MATERIALES!C$7:E$494,3,FALSE),"")</f>
        <v>Agua</v>
      </c>
      <c r="D58" s="374"/>
      <c r="E58" s="374"/>
      <c r="F58" s="374"/>
      <c r="G58" s="374"/>
      <c r="H58" s="374"/>
      <c r="I58" s="374"/>
      <c r="J58" s="160" t="str">
        <f>IFERROR(VLOOKUP(B58,[20]MATERIALES!C$7:E$494,2,FALSE),"")</f>
        <v>L</v>
      </c>
      <c r="K58" s="181">
        <f>IF(B58="","",VLOOKUP(B$33,[20]APU´S!C$4:CO$996,33,FALSE))</f>
        <v>22</v>
      </c>
      <c r="L58" s="390">
        <f>IFERROR(VLOOKUP(B58,[20]MATERIALES!C$7:I$494,4,FALSE),"")</f>
        <v>142.51293314560701</v>
      </c>
      <c r="M58" s="390"/>
      <c r="N58" s="162">
        <f>IF(L58="","",ROUND(L58*K58,2))</f>
        <v>3135.28</v>
      </c>
      <c r="O58" s="182"/>
      <c r="P58" s="182"/>
    </row>
    <row r="59" spans="1:16" ht="17" x14ac:dyDescent="0.2">
      <c r="A59" s="135"/>
      <c r="B59" s="164" t="str">
        <f>IF(IFERROR(VLOOKUP(B$33,[20]APU´S!C$4:CO$996,34,FALSE),"")="","",VLOOKUP(B$33,[20]APU´S!C$4:CO$996,34,FALSE))</f>
        <v>B0014270</v>
      </c>
      <c r="C59" s="366" t="str">
        <f>IFERROR(VLOOKUP(B59,[20]MATERIALES!C$7:E$494,3,FALSE),"")</f>
        <v>Material de afirmado CBR ≥ 15%</v>
      </c>
      <c r="D59" s="366"/>
      <c r="E59" s="366"/>
      <c r="F59" s="366"/>
      <c r="G59" s="366"/>
      <c r="H59" s="366"/>
      <c r="I59" s="366"/>
      <c r="J59" s="165" t="str">
        <f>IFERROR(VLOOKUP(B59,[20]MATERIALES!C$7:E$494,2,FALSE),"")</f>
        <v>m3</v>
      </c>
      <c r="K59" s="183">
        <v>1.3</v>
      </c>
      <c r="L59" s="386">
        <v>42000</v>
      </c>
      <c r="M59" s="386"/>
      <c r="N59" s="167">
        <f>IF(L59="","",ROUND(L59*K59,2))</f>
        <v>54600</v>
      </c>
      <c r="O59" s="182"/>
      <c r="P59" s="182"/>
    </row>
    <row r="60" spans="1:16" ht="21" customHeight="1" x14ac:dyDescent="0.2">
      <c r="A60" s="135"/>
      <c r="B60" s="164" t="str">
        <f>IF(IFERROR(VLOOKUP(B$33,[20]APU´S!C$4:CO$996,36,FALSE),"")="","",VLOOKUP(B$33,[20]APU´S!C$4:CO$996,36,FALSE))</f>
        <v/>
      </c>
      <c r="C60" s="366" t="str">
        <f>IFERROR(VLOOKUP(B60,[20]MATERIALES!C$7:E$494,3,FALSE),"")</f>
        <v/>
      </c>
      <c r="D60" s="366"/>
      <c r="E60" s="366"/>
      <c r="F60" s="366"/>
      <c r="G60" s="366"/>
      <c r="H60" s="366"/>
      <c r="I60" s="366"/>
      <c r="J60" s="165" t="str">
        <f>IFERROR(VLOOKUP(B60,[20]MATERIALES!C$7:E$494,2,FALSE),"")</f>
        <v/>
      </c>
      <c r="K60" s="183" t="str">
        <f>IF(B60="","",VLOOKUP(B$33,[20]APU´S!C$4:CO$996,37,FALSE))</f>
        <v/>
      </c>
      <c r="L60" s="386" t="str">
        <f>IFERROR(VLOOKUP(B60,[20]MATERIALES!C$7:I$494,4,FALSE),"")</f>
        <v/>
      </c>
      <c r="M60" s="386"/>
      <c r="N60" s="167" t="str">
        <f t="shared" ref="N60:N73" si="1">IF(L60="","",ROUND(L60*K60,2))</f>
        <v/>
      </c>
    </row>
    <row r="61" spans="1:16" ht="17" x14ac:dyDescent="0.2">
      <c r="A61" s="135"/>
      <c r="B61" s="164" t="str">
        <f>IF(IFERROR(VLOOKUP(B$33,[20]APU´S!C$4:CO$996,38,FALSE),"")="","",VLOOKUP(B$33,[20]APU´S!C$4:CO$996,38,FALSE))</f>
        <v/>
      </c>
      <c r="C61" s="366" t="str">
        <f>IFERROR(VLOOKUP(B61,[20]MATERIALES!C$7:E$494,3,FALSE),"")</f>
        <v/>
      </c>
      <c r="D61" s="366"/>
      <c r="E61" s="366"/>
      <c r="F61" s="366"/>
      <c r="G61" s="366"/>
      <c r="H61" s="366"/>
      <c r="I61" s="366"/>
      <c r="J61" s="165" t="str">
        <f>IFERROR(VLOOKUP(B61,[20]MATERIALES!C$7:E$494,2,FALSE),"")</f>
        <v/>
      </c>
      <c r="K61" s="183" t="str">
        <f>IF(B61="","",VLOOKUP(B$33,[20]APU´S!C$4:CO$996,39,FALSE))</f>
        <v/>
      </c>
      <c r="L61" s="386" t="str">
        <f>IFERROR(VLOOKUP(B61,[20]MATERIALES!C$7:I$494,4,FALSE),"")</f>
        <v/>
      </c>
      <c r="M61" s="386"/>
      <c r="N61" s="167" t="str">
        <f t="shared" si="1"/>
        <v/>
      </c>
    </row>
    <row r="62" spans="1:16" ht="12" customHeight="1" x14ac:dyDescent="0.2">
      <c r="A62" s="135"/>
      <c r="B62" s="164" t="str">
        <f>IF(IFERROR(VLOOKUP(B$33,[20]APU´S!C$4:CO$996,40,FALSE),"")="","",VLOOKUP(B$33,[20]APU´S!C$4:CO$996,40,FALSE))</f>
        <v/>
      </c>
      <c r="C62" s="366" t="str">
        <f>IFERROR(VLOOKUP(B62,[20]MATERIALES!C$7:E$494,3,FALSE),"")</f>
        <v/>
      </c>
      <c r="D62" s="366"/>
      <c r="E62" s="366"/>
      <c r="F62" s="366"/>
      <c r="G62" s="366"/>
      <c r="H62" s="366"/>
      <c r="I62" s="366"/>
      <c r="J62" s="165" t="str">
        <f>IFERROR(VLOOKUP(B62,[20]MATERIALES!C$7:E$494,2,FALSE),"")</f>
        <v/>
      </c>
      <c r="K62" s="183" t="str">
        <f>IF(B62="","",VLOOKUP(B$33,[20]APU´S!C$4:CO$996,41,FALSE))</f>
        <v/>
      </c>
      <c r="L62" s="386" t="str">
        <f>IFERROR(VLOOKUP(B62,[20]MATERIALES!C$7:I$494,4,FALSE),"")</f>
        <v/>
      </c>
      <c r="M62" s="386"/>
      <c r="N62" s="167" t="str">
        <f t="shared" si="1"/>
        <v/>
      </c>
    </row>
    <row r="63" spans="1:16" ht="17" x14ac:dyDescent="0.2">
      <c r="A63" s="135"/>
      <c r="B63" s="164" t="str">
        <f>IF(IFERROR(VLOOKUP(B$33,[20]APU´S!C$4:CO$996,42,FALSE),"")="","",VLOOKUP(B$33,[20]APU´S!C$4:CO$996,42,FALSE))</f>
        <v/>
      </c>
      <c r="C63" s="366" t="str">
        <f>IFERROR(VLOOKUP(B63,[20]MATERIALES!C$7:E$494,3,FALSE),"")</f>
        <v/>
      </c>
      <c r="D63" s="366"/>
      <c r="E63" s="366"/>
      <c r="F63" s="366"/>
      <c r="G63" s="366"/>
      <c r="H63" s="366"/>
      <c r="I63" s="366"/>
      <c r="J63" s="165" t="str">
        <f>IFERROR(VLOOKUP(B63,[20]MATERIALES!C$7:E$494,2,FALSE),"")</f>
        <v/>
      </c>
      <c r="K63" s="183" t="str">
        <f>IF(B63="","",VLOOKUP(B$33,[20]APU´S!C$4:CO$996,43,FALSE))</f>
        <v/>
      </c>
      <c r="L63" s="386" t="str">
        <f>IFERROR(VLOOKUP(B63,[20]MATERIALES!C$7:I$494,4,FALSE),"")</f>
        <v/>
      </c>
      <c r="M63" s="386"/>
      <c r="N63" s="167" t="str">
        <f t="shared" si="1"/>
        <v/>
      </c>
    </row>
    <row r="64" spans="1:16" ht="17" x14ac:dyDescent="0.2">
      <c r="A64" s="135"/>
      <c r="B64" s="164" t="str">
        <f>IF(IFERROR(VLOOKUP(B$33,[20]APU´S!C$4:CO$996,44,FALSE),"")="","",VLOOKUP(B$33,[20]APU´S!C$4:CO$996,44,FALSE))</f>
        <v/>
      </c>
      <c r="C64" s="366" t="str">
        <f>IFERROR(VLOOKUP(B64,[20]MATERIALES!C$7:E$494,3,FALSE),"")</f>
        <v/>
      </c>
      <c r="D64" s="366"/>
      <c r="E64" s="366"/>
      <c r="F64" s="366"/>
      <c r="G64" s="366"/>
      <c r="H64" s="366"/>
      <c r="I64" s="366"/>
      <c r="J64" s="165" t="str">
        <f>IFERROR(VLOOKUP(B64,[20]MATERIALES!C$7:E$494,2,FALSE),"")</f>
        <v/>
      </c>
      <c r="K64" s="183" t="str">
        <f>IF(B64="","",VLOOKUP(B$33,[20]APU´S!C$4:CO$996,45,FALSE))</f>
        <v/>
      </c>
      <c r="L64" s="386" t="str">
        <f>IFERROR(VLOOKUP(B64,[20]MATERIALES!C$7:I$494,4,FALSE),"")</f>
        <v/>
      </c>
      <c r="M64" s="386"/>
      <c r="N64" s="167" t="str">
        <f t="shared" si="1"/>
        <v/>
      </c>
    </row>
    <row r="65" spans="1:16" ht="17" x14ac:dyDescent="0.2">
      <c r="A65" s="135"/>
      <c r="B65" s="164" t="str">
        <f>IF(IFERROR(VLOOKUP(B$33,[20]APU´S!C$4:CO$996,46,FALSE),"")="","",VLOOKUP(B$33,[20]APU´S!C$4:CO$996,46,FALSE))</f>
        <v/>
      </c>
      <c r="C65" s="366" t="str">
        <f>IFERROR(VLOOKUP(B65,[20]MATERIALES!C$7:E$494,3,FALSE),"")</f>
        <v/>
      </c>
      <c r="D65" s="366"/>
      <c r="E65" s="366"/>
      <c r="F65" s="366"/>
      <c r="G65" s="366"/>
      <c r="H65" s="366"/>
      <c r="I65" s="366"/>
      <c r="J65" s="165" t="str">
        <f>IFERROR(VLOOKUP(B65,[20]MATERIALES!C$7:E$494,2,FALSE),"")</f>
        <v/>
      </c>
      <c r="K65" s="183" t="str">
        <f>IF(B65="","",VLOOKUP(B$33,[20]APU´S!C$4:CO$996,47,FALSE))</f>
        <v/>
      </c>
      <c r="L65" s="386" t="str">
        <f>IFERROR(VLOOKUP(B65,[20]MATERIALES!C$7:I$494,4,FALSE),"")</f>
        <v/>
      </c>
      <c r="M65" s="386"/>
      <c r="N65" s="167" t="str">
        <f t="shared" si="1"/>
        <v/>
      </c>
    </row>
    <row r="66" spans="1:16" ht="17" x14ac:dyDescent="0.2">
      <c r="A66" s="135"/>
      <c r="B66" s="164" t="str">
        <f>IF(IFERROR(VLOOKUP(B$33,[20]APU´S!C$4:CO$996,48,FALSE),"")="","",VLOOKUP(B$33,[20]APU´S!C$4:CO$996,48,FALSE))</f>
        <v/>
      </c>
      <c r="C66" s="366" t="str">
        <f>IFERROR(VLOOKUP(B66,[20]MATERIALES!C$7:E$494,3,FALSE),"")</f>
        <v/>
      </c>
      <c r="D66" s="366"/>
      <c r="E66" s="366"/>
      <c r="F66" s="366"/>
      <c r="G66" s="366"/>
      <c r="H66" s="366"/>
      <c r="I66" s="366"/>
      <c r="J66" s="165" t="str">
        <f>IFERROR(VLOOKUP(B66,[20]MATERIALES!C$7:E$494,2,FALSE),"")</f>
        <v/>
      </c>
      <c r="K66" s="183" t="str">
        <f>IF(B66="","",VLOOKUP(B$33,[20]APU´S!C$4:CO$996,49,FALSE))</f>
        <v/>
      </c>
      <c r="L66" s="386" t="str">
        <f>IFERROR(VLOOKUP(B66,[20]MATERIALES!C$7:I$494,4,FALSE),"")</f>
        <v/>
      </c>
      <c r="M66" s="386"/>
      <c r="N66" s="167" t="str">
        <f t="shared" si="1"/>
        <v/>
      </c>
    </row>
    <row r="67" spans="1:16" ht="17" x14ac:dyDescent="0.2">
      <c r="A67" s="135"/>
      <c r="B67" s="164" t="str">
        <f>IF(IFERROR(VLOOKUP(B$33,[20]APU´S!C$4:CO$996,50,FALSE),"")="","",VLOOKUP(B$33,[20]APU´S!C$4:CO$996,50,FALSE))</f>
        <v/>
      </c>
      <c r="C67" s="366" t="str">
        <f>IFERROR(VLOOKUP(B67,[20]MATERIALES!C$7:E$494,3,FALSE),"")</f>
        <v/>
      </c>
      <c r="D67" s="366"/>
      <c r="E67" s="366"/>
      <c r="F67" s="366"/>
      <c r="G67" s="366"/>
      <c r="H67" s="366"/>
      <c r="I67" s="366"/>
      <c r="J67" s="165" t="str">
        <f>IFERROR(VLOOKUP(B67,[20]MATERIALES!C$7:E$494,2,FALSE),"")</f>
        <v/>
      </c>
      <c r="K67" s="183" t="str">
        <f>IF(B67="","",VLOOKUP(B$33,[20]APU´S!C$4:CO$996,51,FALSE))</f>
        <v/>
      </c>
      <c r="L67" s="386" t="str">
        <f>IFERROR(VLOOKUP(B67,[20]MATERIALES!C$7:I$494,4,FALSE),"")</f>
        <v/>
      </c>
      <c r="M67" s="386"/>
      <c r="N67" s="167" t="str">
        <f t="shared" si="1"/>
        <v/>
      </c>
    </row>
    <row r="68" spans="1:16" ht="17" x14ac:dyDescent="0.2">
      <c r="A68" s="135"/>
      <c r="B68" s="164" t="str">
        <f>IF(IFERROR(VLOOKUP(B$33,[20]APU´S!C$4:CO$996,52,FALSE),"")="","",VLOOKUP(B$33,[20]APU´S!C$4:CO$996,52,FALSE))</f>
        <v/>
      </c>
      <c r="C68" s="366" t="str">
        <f>IFERROR(VLOOKUP(B68,[20]MATERIALES!C$7:E$494,3,FALSE),"")</f>
        <v/>
      </c>
      <c r="D68" s="366"/>
      <c r="E68" s="366"/>
      <c r="F68" s="366"/>
      <c r="G68" s="366"/>
      <c r="H68" s="366"/>
      <c r="I68" s="366"/>
      <c r="J68" s="165" t="str">
        <f>IFERROR(VLOOKUP(B68,[20]MATERIALES!C$7:E$494,2,FALSE),"")</f>
        <v/>
      </c>
      <c r="K68" s="183" t="str">
        <f>IF(B68="","",VLOOKUP(B$33,[20]APU´S!C$4:CO$996,53,FALSE))</f>
        <v/>
      </c>
      <c r="L68" s="386" t="str">
        <f>IFERROR(VLOOKUP(B68,[20]MATERIALES!C$7:I$494,4,FALSE),"")</f>
        <v/>
      </c>
      <c r="M68" s="386"/>
      <c r="N68" s="167" t="str">
        <f t="shared" si="1"/>
        <v/>
      </c>
    </row>
    <row r="69" spans="1:16" ht="17" x14ac:dyDescent="0.2">
      <c r="A69" s="135"/>
      <c r="B69" s="164" t="str">
        <f>IF(IFERROR(VLOOKUP(B$33,[20]APU´S!C$4:CO$996,54,FALSE),"")="","",VLOOKUP(B$33,[20]APU´S!C$4:CO$996,54,FALSE))</f>
        <v/>
      </c>
      <c r="C69" s="366" t="str">
        <f>IFERROR(VLOOKUP(B69,[20]MATERIALES!C$7:E$494,3,FALSE),"")</f>
        <v/>
      </c>
      <c r="D69" s="366"/>
      <c r="E69" s="366"/>
      <c r="F69" s="366"/>
      <c r="G69" s="366"/>
      <c r="H69" s="366"/>
      <c r="I69" s="366"/>
      <c r="J69" s="165" t="str">
        <f>IFERROR(VLOOKUP(B69,[20]MATERIALES!C$7:E$494,2,FALSE),"")</f>
        <v/>
      </c>
      <c r="K69" s="183" t="str">
        <f>IF(B69="","",VLOOKUP(B$33,[20]APU´S!C$4:CO$996,55,FALSE))</f>
        <v/>
      </c>
      <c r="L69" s="386" t="str">
        <f>IFERROR(VLOOKUP(B69,[20]MATERIALES!C$7:I$494,4,FALSE),"")</f>
        <v/>
      </c>
      <c r="M69" s="386"/>
      <c r="N69" s="167" t="str">
        <f t="shared" si="1"/>
        <v/>
      </c>
    </row>
    <row r="70" spans="1:16" ht="17" x14ac:dyDescent="0.2">
      <c r="A70" s="135"/>
      <c r="B70" s="164" t="str">
        <f>IF(IFERROR(VLOOKUP(B$33,[20]APU´S!C$4:CO$996,56,FALSE),"")="","",VLOOKUP(B$33,[20]APU´S!C$4:CO$996,56,FALSE))</f>
        <v/>
      </c>
      <c r="C70" s="366" t="str">
        <f>IFERROR(VLOOKUP(B70,[20]MATERIALES!C$7:E$494,3,FALSE),"")</f>
        <v/>
      </c>
      <c r="D70" s="366"/>
      <c r="E70" s="366"/>
      <c r="F70" s="366"/>
      <c r="G70" s="366"/>
      <c r="H70" s="366"/>
      <c r="I70" s="366"/>
      <c r="J70" s="165" t="str">
        <f>IFERROR(VLOOKUP(B70,[20]MATERIALES!C$7:E$494,2,FALSE),"")</f>
        <v/>
      </c>
      <c r="K70" s="183" t="str">
        <f>IF(B70="","",VLOOKUP(B$33,[20]APU´S!C$4:CO$996,57,FALSE))</f>
        <v/>
      </c>
      <c r="L70" s="386" t="str">
        <f>IFERROR(VLOOKUP(B70,[20]MATERIALES!C$7:I$494,4,FALSE),"")</f>
        <v/>
      </c>
      <c r="M70" s="386"/>
      <c r="N70" s="167" t="str">
        <f t="shared" si="1"/>
        <v/>
      </c>
    </row>
    <row r="71" spans="1:16" ht="17" x14ac:dyDescent="0.2">
      <c r="A71" s="135"/>
      <c r="B71" s="164" t="str">
        <f>IF(IFERROR(VLOOKUP(B$33,[20]APU´S!C$4:CO$996,58,FALSE),"")="","",VLOOKUP(B$33,[20]APU´S!C$4:CO$996,58,FALSE))</f>
        <v/>
      </c>
      <c r="C71" s="366" t="str">
        <f>IFERROR(VLOOKUP(B71,[20]MATERIALES!C$7:E$494,3,FALSE),"")</f>
        <v/>
      </c>
      <c r="D71" s="366"/>
      <c r="E71" s="366"/>
      <c r="F71" s="366"/>
      <c r="G71" s="366"/>
      <c r="H71" s="366"/>
      <c r="I71" s="366"/>
      <c r="J71" s="165" t="str">
        <f>IFERROR(VLOOKUP(B71,[20]MATERIALES!C$7:E$494,2,FALSE),"")</f>
        <v/>
      </c>
      <c r="K71" s="183" t="str">
        <f>IF(B71="","",VLOOKUP(B$33,[20]APU´S!C$4:CO$996,59,FALSE))</f>
        <v/>
      </c>
      <c r="L71" s="386" t="str">
        <f>IFERROR(VLOOKUP(B71,[20]MATERIALES!C$7:I$494,4,FALSE),"")</f>
        <v/>
      </c>
      <c r="M71" s="386"/>
      <c r="N71" s="167" t="str">
        <f t="shared" si="1"/>
        <v/>
      </c>
    </row>
    <row r="72" spans="1:16" ht="17" x14ac:dyDescent="0.2">
      <c r="A72" s="135"/>
      <c r="B72" s="164" t="str">
        <f>IF(IFERROR(VLOOKUP(B$33,[20]APU´S!C$4:CO$996,60,FALSE),"")="","",VLOOKUP(B$33,[20]APU´S!C$4:CO$996,60,FALSE))</f>
        <v/>
      </c>
      <c r="C72" s="366" t="str">
        <f>IFERROR(VLOOKUP(B72,[20]MATERIALES!C$7:E$494,3,FALSE),"")</f>
        <v/>
      </c>
      <c r="D72" s="366"/>
      <c r="E72" s="366"/>
      <c r="F72" s="366"/>
      <c r="G72" s="366"/>
      <c r="H72" s="366"/>
      <c r="I72" s="366"/>
      <c r="J72" s="165" t="str">
        <f>IFERROR(VLOOKUP(B72,[20]MATERIALES!C$7:E$494,2,FALSE),"")</f>
        <v/>
      </c>
      <c r="K72" s="183" t="str">
        <f>IF(B72="","",VLOOKUP(B$33,[20]APU´S!C$4:CO$996,61,FALSE))</f>
        <v/>
      </c>
      <c r="L72" s="386" t="str">
        <f>IFERROR(VLOOKUP(B72,[20]MATERIALES!C$7:I$494,4,FALSE),"")</f>
        <v/>
      </c>
      <c r="M72" s="386"/>
      <c r="N72" s="167" t="str">
        <f t="shared" si="1"/>
        <v/>
      </c>
    </row>
    <row r="73" spans="1:16" ht="18" thickBot="1" x14ac:dyDescent="0.25">
      <c r="A73" s="135"/>
      <c r="B73" s="170" t="str">
        <f>IF(IFERROR(VLOOKUP(B$33,[20]APU´S!C$4:CO$996,62,FALSE),"")="","",VLOOKUP(B$33,[20]APU´S!C$4:CO$996,62,FALSE))</f>
        <v/>
      </c>
      <c r="C73" s="376" t="str">
        <f>IFERROR(VLOOKUP(B73,[20]MATERIALES!C$7:E$494,3,FALSE),"")</f>
        <v/>
      </c>
      <c r="D73" s="376"/>
      <c r="E73" s="376"/>
      <c r="F73" s="376"/>
      <c r="G73" s="376"/>
      <c r="H73" s="376"/>
      <c r="I73" s="376"/>
      <c r="J73" s="171" t="str">
        <f>IFERROR(VLOOKUP(B73,[20]MATERIALES!C$7:E$494,2,FALSE),"")</f>
        <v/>
      </c>
      <c r="K73" s="184" t="str">
        <f>IF(B73="","",VLOOKUP(B$33,[20]APU´S!C$4:CO$996,63,FALSE))</f>
        <v/>
      </c>
      <c r="L73" s="391" t="str">
        <f>IFERROR(VLOOKUP(B73,[20]MATERIALES!C$7:I$494,4,FALSE),"")</f>
        <v/>
      </c>
      <c r="M73" s="391"/>
      <c r="N73" s="173" t="str">
        <f t="shared" si="1"/>
        <v/>
      </c>
    </row>
    <row r="74" spans="1:16" ht="17" thickBot="1" x14ac:dyDescent="0.25">
      <c r="A74" s="143"/>
      <c r="B74" s="392" t="s">
        <v>86</v>
      </c>
      <c r="C74" s="393"/>
      <c r="D74" s="393"/>
      <c r="E74" s="393"/>
      <c r="F74" s="393"/>
      <c r="G74" s="393"/>
      <c r="H74" s="393"/>
      <c r="I74" s="393"/>
      <c r="J74" s="393"/>
      <c r="K74" s="393"/>
      <c r="L74" s="393"/>
      <c r="M74" s="393"/>
      <c r="N74" s="185">
        <f>ROUND(SUM(N58:N73),2)</f>
        <v>57735.28</v>
      </c>
    </row>
    <row r="75" spans="1:16" ht="4.5" customHeight="1" x14ac:dyDescent="0.2">
      <c r="A75" s="143"/>
      <c r="B75" s="144"/>
      <c r="C75" s="145"/>
      <c r="D75" s="145"/>
      <c r="E75" s="145"/>
      <c r="F75" s="145"/>
      <c r="G75" s="145"/>
      <c r="H75" s="145"/>
      <c r="I75" s="145"/>
      <c r="J75" s="145"/>
      <c r="K75" s="145"/>
      <c r="L75" s="145"/>
      <c r="M75" s="145"/>
      <c r="N75" s="146"/>
    </row>
    <row r="76" spans="1:16" s="142" customFormat="1" ht="19.25" customHeight="1" x14ac:dyDescent="0.15">
      <c r="A76" s="140"/>
      <c r="B76" s="383" t="s">
        <v>89</v>
      </c>
      <c r="C76" s="384"/>
      <c r="D76" s="384"/>
      <c r="E76" s="384"/>
      <c r="F76" s="384"/>
      <c r="G76" s="384"/>
      <c r="H76" s="384"/>
      <c r="I76" s="384"/>
      <c r="J76" s="384"/>
      <c r="K76" s="384"/>
      <c r="L76" s="384"/>
      <c r="M76" s="384"/>
      <c r="N76" s="385"/>
    </row>
    <row r="77" spans="1:16" ht="6.75" customHeight="1" thickBot="1" x14ac:dyDescent="0.25">
      <c r="A77" s="143"/>
      <c r="B77" s="398"/>
      <c r="C77" s="399"/>
      <c r="D77" s="399"/>
      <c r="E77" s="399"/>
      <c r="F77" s="399"/>
      <c r="G77" s="399"/>
      <c r="H77" s="399"/>
      <c r="I77" s="399"/>
      <c r="J77" s="399"/>
      <c r="K77" s="399"/>
      <c r="L77" s="399"/>
      <c r="M77" s="399"/>
      <c r="N77" s="400"/>
    </row>
    <row r="78" spans="1:16" ht="21" customHeight="1" thickBot="1" x14ac:dyDescent="0.25">
      <c r="A78" s="143"/>
      <c r="B78" s="155" t="s">
        <v>49</v>
      </c>
      <c r="C78" s="373" t="s">
        <v>80</v>
      </c>
      <c r="D78" s="373"/>
      <c r="E78" s="373"/>
      <c r="F78" s="373"/>
      <c r="G78" s="373"/>
      <c r="H78" s="373"/>
      <c r="I78" s="156" t="s">
        <v>48</v>
      </c>
      <c r="J78" s="156" t="s">
        <v>90</v>
      </c>
      <c r="K78" s="156" t="s">
        <v>91</v>
      </c>
      <c r="L78" s="156" t="s">
        <v>92</v>
      </c>
      <c r="M78" s="156" t="s">
        <v>93</v>
      </c>
      <c r="N78" s="157" t="s">
        <v>85</v>
      </c>
    </row>
    <row r="79" spans="1:16" x14ac:dyDescent="0.2">
      <c r="A79" s="135"/>
      <c r="B79" s="186" t="str">
        <f>IF(IFERROR(VLOOKUP(B$33,[20]APU´S!C$4:CO$996,64,FALSE),"")="","",VLOOKUP(B$33,[20]APU´S!C$4:CO$996,64,FALSE))</f>
        <v>T0010010</v>
      </c>
      <c r="C79" s="401" t="str">
        <f>IFERROR(VLOOKUP(B79,[20]TRANSPORTE!C$7:E$67,3,FALSE),"")</f>
        <v>Transporte de material de afirmado</v>
      </c>
      <c r="D79" s="401"/>
      <c r="E79" s="401"/>
      <c r="F79" s="401"/>
      <c r="G79" s="401"/>
      <c r="H79" s="401"/>
      <c r="I79" s="187" t="str">
        <f>IFERROR(VLOOKUP(B79,[20]TRANSPORTE!C$7:E$67,2,FALSE),"")</f>
        <v>m3-km</v>
      </c>
      <c r="J79" s="188">
        <v>1</v>
      </c>
      <c r="K79" s="189">
        <v>145</v>
      </c>
      <c r="L79" s="189">
        <f>IF(C79="","",K79*J79)</f>
        <v>145</v>
      </c>
      <c r="M79" s="190">
        <f>IFERROR(VLOOKUP(B79,[20]TRANSPORTE!C$7:I$67,4,FALSE),"")</f>
        <v>1248.7198029131143</v>
      </c>
      <c r="N79" s="162">
        <f>IF(B79="","",ROUND(L79*M79,2))</f>
        <v>181064.37</v>
      </c>
      <c r="O79" s="191"/>
      <c r="P79" s="191"/>
    </row>
    <row r="80" spans="1:16" x14ac:dyDescent="0.2">
      <c r="A80" s="135"/>
      <c r="B80" s="192" t="str">
        <f>IF(IFERROR(VLOOKUP(B$33,[20]APU´S!C$4:CO$996,66,FALSE),"")="","",VLOOKUP(B$33,[20]APU´S!C$4:CO$996,66,FALSE))</f>
        <v/>
      </c>
      <c r="C80" s="402" t="s">
        <v>145</v>
      </c>
      <c r="D80" s="402"/>
      <c r="E80" s="402"/>
      <c r="F80" s="402"/>
      <c r="G80" s="402"/>
      <c r="H80" s="402"/>
      <c r="I80" s="193" t="str">
        <f>IFERROR(VLOOKUP(B80,[20]TRANSPORTE!C$7:E$67,2,FALSE),"")</f>
        <v/>
      </c>
      <c r="J80" s="194" t="str">
        <f>IF(B80="","",VLOOKUP(B$33,[20]APU´S!C$4:CO$996,67,FALSE))</f>
        <v/>
      </c>
      <c r="K80" s="194" t="str">
        <f>IF(B80="","",1)</f>
        <v/>
      </c>
      <c r="L80" s="194"/>
      <c r="M80" s="195" t="str">
        <f>IFERROR(VLOOKUP(B80,[20]TRANSPORTE!C$7:I$67,4,FALSE),"")</f>
        <v/>
      </c>
      <c r="N80" s="167">
        <v>55000</v>
      </c>
    </row>
    <row r="81" spans="1:17" ht="17" x14ac:dyDescent="0.2">
      <c r="A81" s="135"/>
      <c r="B81" s="192" t="str">
        <f>IF(IFERROR(VLOOKUP(B$33,[20]APU´S!C$4:CO$996,68,FALSE),"")="","",VLOOKUP(B$33,[20]APU´S!C$4:CO$996,68,FALSE))</f>
        <v/>
      </c>
      <c r="C81" s="402" t="str">
        <f>IFERROR(VLOOKUP(B81,[20]TRANSPORTE!C$7:E$67,3,FALSE),"")</f>
        <v/>
      </c>
      <c r="D81" s="402"/>
      <c r="E81" s="402"/>
      <c r="F81" s="402"/>
      <c r="G81" s="402"/>
      <c r="H81" s="402"/>
      <c r="I81" s="193" t="str">
        <f>IFERROR(VLOOKUP(B81,[20]TRANSPORTE!C$7:E$67,2,FALSE),"")</f>
        <v/>
      </c>
      <c r="J81" s="194" t="str">
        <f>IF(B81="","",VLOOKUP(B$33,[20]APU´S!C$4:CO$996,69,FALSE))</f>
        <v/>
      </c>
      <c r="K81" s="194" t="str">
        <f>IF(B81="","",1)</f>
        <v/>
      </c>
      <c r="L81" s="194" t="str">
        <f>IF(C81="","",K81*J81)</f>
        <v/>
      </c>
      <c r="M81" s="195" t="str">
        <f>IFERROR(VLOOKUP(B81,[20]TRANSPORTE!C$7:I$67,4,FALSE),"")</f>
        <v/>
      </c>
      <c r="N81" s="167" t="str">
        <f>IF(B81="","",ROUND(L81*M81,2))</f>
        <v/>
      </c>
    </row>
    <row r="82" spans="1:17" ht="17" x14ac:dyDescent="0.2">
      <c r="A82" s="135"/>
      <c r="B82" s="192" t="str">
        <f>IF(IFERROR(VLOOKUP(B$33,[20]APU´S!C$4:CO$996,70,FALSE),"")="","",VLOOKUP(B$33,[20]APU´S!C$4:CO$996,70,FALSE))</f>
        <v/>
      </c>
      <c r="C82" s="402" t="str">
        <f>IFERROR(VLOOKUP(B82,[20]TRANSPORTE!C$7:E$67,3,FALSE),"")</f>
        <v/>
      </c>
      <c r="D82" s="402"/>
      <c r="E82" s="402"/>
      <c r="F82" s="402"/>
      <c r="G82" s="402"/>
      <c r="H82" s="402"/>
      <c r="I82" s="193" t="str">
        <f>IFERROR(VLOOKUP(B82,[20]TRANSPORTE!C$7:E$67,2,FALSE),"")</f>
        <v/>
      </c>
      <c r="J82" s="194" t="str">
        <f>IF(B82="","",VLOOKUP(B$33,[20]APU´S!C$4:CO$996,71,FALSE))</f>
        <v/>
      </c>
      <c r="K82" s="194" t="str">
        <f>IF(B82="","",1)</f>
        <v/>
      </c>
      <c r="L82" s="194" t="str">
        <f>IF(C82="","",K82*J82)</f>
        <v/>
      </c>
      <c r="M82" s="195" t="str">
        <f>IFERROR(VLOOKUP(B82,[20]TRANSPORTE!C$7:I$67,4,FALSE),"")</f>
        <v/>
      </c>
      <c r="N82" s="167" t="str">
        <f>IF(B82="","",ROUND(L82*M82,2))</f>
        <v/>
      </c>
    </row>
    <row r="83" spans="1:17" ht="15.75" customHeight="1" thickBot="1" x14ac:dyDescent="0.25">
      <c r="A83" s="135"/>
      <c r="B83" s="196" t="str">
        <f>IF(IFERROR(VLOOKUP(B$33,[20]APU´S!C$4:CO$996,72,FALSE),"")="","",VLOOKUP(B$33,[20]APU´S!C$4:CO$996,72,FALSE))</f>
        <v/>
      </c>
      <c r="C83" s="394" t="str">
        <f>IFERROR(VLOOKUP(B83,[20]TRANSPORTE!C$7:E$67,3,FALSE),"")</f>
        <v/>
      </c>
      <c r="D83" s="394"/>
      <c r="E83" s="394"/>
      <c r="F83" s="394"/>
      <c r="G83" s="394"/>
      <c r="H83" s="394"/>
      <c r="I83" s="197" t="str">
        <f>IFERROR(VLOOKUP(B83,[20]TRANSPORTE!C$7:E$67,2,FALSE),"")</f>
        <v/>
      </c>
      <c r="J83" s="198" t="str">
        <f>IF(B83="","",VLOOKUP(B$33,[20]APU´S!C$4:CO$996,73,FALSE))</f>
        <v/>
      </c>
      <c r="K83" s="198" t="str">
        <f>IF(B83="","",1)</f>
        <v/>
      </c>
      <c r="L83" s="198" t="str">
        <f>IF(C83="","",K83*J83)</f>
        <v/>
      </c>
      <c r="M83" s="199" t="str">
        <f>IFERROR(VLOOKUP(B83,[20]TRANSPORTE!C$7:I$67,4,FALSE),"")</f>
        <v/>
      </c>
      <c r="N83" s="173" t="str">
        <f>IF(B83="","",ROUND(L83*M83,2))</f>
        <v/>
      </c>
    </row>
    <row r="84" spans="1:17" ht="17" thickBot="1" x14ac:dyDescent="0.25">
      <c r="A84" s="143"/>
      <c r="B84" s="392" t="s">
        <v>86</v>
      </c>
      <c r="C84" s="393"/>
      <c r="D84" s="393"/>
      <c r="E84" s="393"/>
      <c r="F84" s="393"/>
      <c r="G84" s="393"/>
      <c r="H84" s="393"/>
      <c r="I84" s="393"/>
      <c r="J84" s="393"/>
      <c r="K84" s="393"/>
      <c r="L84" s="393"/>
      <c r="M84" s="393"/>
      <c r="N84" s="185">
        <f>ROUND(SUM(N79:N83),2)</f>
        <v>236064.37</v>
      </c>
    </row>
    <row r="85" spans="1:17" ht="3.75" customHeight="1" x14ac:dyDescent="0.2">
      <c r="A85" s="143"/>
      <c r="B85" s="144"/>
      <c r="C85" s="145"/>
      <c r="D85" s="145"/>
      <c r="E85" s="145"/>
      <c r="F85" s="145"/>
      <c r="G85" s="145"/>
      <c r="H85" s="145"/>
      <c r="I85" s="145"/>
      <c r="J85" s="145"/>
      <c r="K85" s="145"/>
      <c r="L85" s="145"/>
      <c r="M85" s="145"/>
      <c r="N85" s="146"/>
    </row>
    <row r="86" spans="1:17" ht="20" customHeight="1" x14ac:dyDescent="0.2">
      <c r="A86" s="143"/>
      <c r="B86" s="367" t="s">
        <v>94</v>
      </c>
      <c r="C86" s="368"/>
      <c r="D86" s="368"/>
      <c r="E86" s="368"/>
      <c r="F86" s="368"/>
      <c r="G86" s="368"/>
      <c r="H86" s="368"/>
      <c r="I86" s="368"/>
      <c r="J86" s="368"/>
      <c r="K86" s="368"/>
      <c r="L86" s="368"/>
      <c r="M86" s="368"/>
      <c r="N86" s="369"/>
    </row>
    <row r="87" spans="1:17" ht="5.25" customHeight="1" thickBot="1" x14ac:dyDescent="0.25">
      <c r="A87" s="143"/>
      <c r="B87" s="395"/>
      <c r="C87" s="396"/>
      <c r="D87" s="396"/>
      <c r="E87" s="396"/>
      <c r="F87" s="396"/>
      <c r="G87" s="396"/>
      <c r="H87" s="396"/>
      <c r="I87" s="396"/>
      <c r="J87" s="396"/>
      <c r="K87" s="396"/>
      <c r="L87" s="396"/>
      <c r="M87" s="396"/>
      <c r="N87" s="397"/>
    </row>
    <row r="88" spans="1:17" ht="39" customHeight="1" thickBot="1" x14ac:dyDescent="0.25">
      <c r="A88" s="143"/>
      <c r="B88" s="155" t="s">
        <v>49</v>
      </c>
      <c r="C88" s="373" t="s">
        <v>80</v>
      </c>
      <c r="D88" s="373"/>
      <c r="E88" s="373"/>
      <c r="F88" s="373"/>
      <c r="G88" s="373"/>
      <c r="H88" s="373"/>
      <c r="I88" s="156" t="s">
        <v>95</v>
      </c>
      <c r="J88" s="156" t="s">
        <v>96</v>
      </c>
      <c r="K88" s="156" t="s">
        <v>97</v>
      </c>
      <c r="L88" s="373" t="s">
        <v>84</v>
      </c>
      <c r="M88" s="373"/>
      <c r="N88" s="157" t="s">
        <v>85</v>
      </c>
    </row>
    <row r="89" spans="1:17" x14ac:dyDescent="0.2">
      <c r="A89" s="135"/>
      <c r="B89" s="200"/>
      <c r="C89" s="405"/>
      <c r="D89" s="405"/>
      <c r="E89" s="405"/>
      <c r="F89" s="405"/>
      <c r="G89" s="405"/>
      <c r="H89" s="405"/>
      <c r="I89" s="201"/>
      <c r="J89" s="202"/>
      <c r="K89" s="203"/>
      <c r="L89" s="406"/>
      <c r="M89" s="406"/>
      <c r="N89" s="204"/>
      <c r="O89" s="205"/>
      <c r="P89" s="205"/>
      <c r="Q89" s="169"/>
    </row>
    <row r="90" spans="1:17" x14ac:dyDescent="0.2">
      <c r="A90" s="135"/>
      <c r="B90" s="206"/>
      <c r="C90" s="403"/>
      <c r="D90" s="403"/>
      <c r="E90" s="403"/>
      <c r="F90" s="403"/>
      <c r="G90" s="403"/>
      <c r="H90" s="403"/>
      <c r="I90" s="207"/>
      <c r="J90" s="208"/>
      <c r="K90" s="209"/>
      <c r="L90" s="404"/>
      <c r="M90" s="404"/>
      <c r="N90" s="210"/>
    </row>
    <row r="91" spans="1:17" ht="20.5" customHeight="1" x14ac:dyDescent="0.2">
      <c r="A91" s="135"/>
      <c r="B91" s="206"/>
      <c r="C91" s="403"/>
      <c r="D91" s="403"/>
      <c r="E91" s="403"/>
      <c r="F91" s="403"/>
      <c r="G91" s="403"/>
      <c r="H91" s="403"/>
      <c r="I91" s="207"/>
      <c r="J91" s="208"/>
      <c r="K91" s="209"/>
      <c r="L91" s="404"/>
      <c r="M91" s="404"/>
      <c r="N91" s="210"/>
    </row>
    <row r="92" spans="1:17" x14ac:dyDescent="0.2">
      <c r="A92" s="135"/>
      <c r="B92" s="206"/>
      <c r="C92" s="403"/>
      <c r="D92" s="403"/>
      <c r="E92" s="403"/>
      <c r="F92" s="403"/>
      <c r="G92" s="403"/>
      <c r="H92" s="403"/>
      <c r="I92" s="207"/>
      <c r="J92" s="208"/>
      <c r="K92" s="209"/>
      <c r="L92" s="404"/>
      <c r="M92" s="404"/>
      <c r="N92" s="210"/>
    </row>
    <row r="93" spans="1:17" ht="17" x14ac:dyDescent="0.2">
      <c r="A93" s="135"/>
      <c r="B93" s="206" t="str">
        <f>IF(IFERROR(VLOOKUP(B$33,[20]APU´S!C$4:CO$996,82,FALSE),"")="","",VLOOKUP(B$33,[20]APU´S!C$4:CO$996,82,FALSE))</f>
        <v/>
      </c>
      <c r="C93" s="403" t="str">
        <f>IFERROR(VLOOKUP(B93,'[20]MANO DE OBRA'!C$12:E$110,2,FALSE),"")</f>
        <v/>
      </c>
      <c r="D93" s="403"/>
      <c r="E93" s="403"/>
      <c r="F93" s="403"/>
      <c r="G93" s="403"/>
      <c r="H93" s="403"/>
      <c r="I93" s="207" t="str">
        <f>(IFERROR(VLOOKUP(B93,'[20]MANO DE OBRA'!C$12:G$110,3,FALSE)/30,""))</f>
        <v/>
      </c>
      <c r="J93" s="208" t="str">
        <f>(IFERROR(VLOOKUP(B93,'[20]MANO DE OBRA'!C$12:G$110,4,FALSE),""))</f>
        <v/>
      </c>
      <c r="K93" s="209" t="str">
        <f t="shared" ref="K93:K98" si="2">IF(B93="","",(I93*J93))</f>
        <v/>
      </c>
      <c r="L93" s="404" t="str">
        <f>IF(B93="","",(VLOOKUP(B$33,[20]APU´S!C$4:CO$996,83,FALSE)*((VLOOKUP(B$33,'[20]HOJA DE CALCULOS '!FQ$5:FU$1022,5,FALSE))*('[20]HOJA DE CALCULOS '!R9/8))))</f>
        <v/>
      </c>
      <c r="M93" s="404"/>
      <c r="N93" s="210"/>
    </row>
    <row r="94" spans="1:17" ht="17" x14ac:dyDescent="0.2">
      <c r="A94" s="135"/>
      <c r="B94" s="206" t="str">
        <f>IF(IFERROR(VLOOKUP(B$33,[20]APU´S!C$4:CO$996,84,FALSE),"")="","",VLOOKUP(B$33,[20]APU´S!C$4:CO$996,84,FALSE))</f>
        <v/>
      </c>
      <c r="C94" s="403" t="str">
        <f>IFERROR(VLOOKUP(B94,'[20]MANO DE OBRA'!C$12:E$110,2,FALSE),"")</f>
        <v/>
      </c>
      <c r="D94" s="403"/>
      <c r="E94" s="403"/>
      <c r="F94" s="403"/>
      <c r="G94" s="403"/>
      <c r="H94" s="403"/>
      <c r="I94" s="207" t="str">
        <f>(IFERROR(VLOOKUP(B94,'[20]MANO DE OBRA'!C$12:G$110,3,FALSE)/30,""))</f>
        <v/>
      </c>
      <c r="J94" s="208" t="str">
        <f>(IFERROR(VLOOKUP(B94,'[20]MANO DE OBRA'!C$12:G$110,4,FALSE),""))</f>
        <v/>
      </c>
      <c r="K94" s="209" t="str">
        <f t="shared" si="2"/>
        <v/>
      </c>
      <c r="L94" s="404" t="str">
        <f>IF(B94="","",(VLOOKUP(B$33,[20]APU´S!C$4:CO$996,85,FALSE)*((VLOOKUP(B$33,'[20]HOJA DE CALCULOS '!FQ$5:FU$1022,5,FALSE))*('[20]HOJA DE CALCULOS '!R9/8))))</f>
        <v/>
      </c>
      <c r="M94" s="404"/>
      <c r="N94" s="210" t="str">
        <f t="shared" ref="N94:N98" si="3">IF(L94="","",ROUND(K94/L94,2))</f>
        <v/>
      </c>
    </row>
    <row r="95" spans="1:17" ht="17" x14ac:dyDescent="0.2">
      <c r="A95" s="135"/>
      <c r="B95" s="206" t="str">
        <f>IF(IFERROR(VLOOKUP(B$33,[20]APU´S!C$4:CO$996,86,FALSE),"")="","",VLOOKUP(B$33,[20]APU´S!C$4:CO$996,86,FALSE))</f>
        <v/>
      </c>
      <c r="C95" s="403" t="str">
        <f>IFERROR(VLOOKUP(B95,'[20]MANO DE OBRA'!C$12:E$110,2,FALSE),"")</f>
        <v/>
      </c>
      <c r="D95" s="403"/>
      <c r="E95" s="403"/>
      <c r="F95" s="403"/>
      <c r="G95" s="403"/>
      <c r="H95" s="403"/>
      <c r="I95" s="207" t="str">
        <f>(IFERROR(VLOOKUP(B95,'[20]MANO DE OBRA'!C$12:G$110,3,FALSE)/30,""))</f>
        <v/>
      </c>
      <c r="J95" s="208" t="str">
        <f>(IFERROR(VLOOKUP(B95,'[20]MANO DE OBRA'!C$12:G$110,4,FALSE),""))</f>
        <v/>
      </c>
      <c r="K95" s="209" t="str">
        <f t="shared" si="2"/>
        <v/>
      </c>
      <c r="L95" s="404" t="str">
        <f>IF(B95="","",(VLOOKUP(B$33,[20]APU´S!C$4:CO$996,87,FALSE)*((VLOOKUP(B$33,'[20]HOJA DE CALCULOS '!FQ$5:FU$1022,5,FALSE))*('[20]HOJA DE CALCULOS '!R9/8))))</f>
        <v/>
      </c>
      <c r="M95" s="404"/>
      <c r="N95" s="210" t="str">
        <f t="shared" si="3"/>
        <v/>
      </c>
    </row>
    <row r="96" spans="1:17" ht="17" x14ac:dyDescent="0.2">
      <c r="A96" s="135"/>
      <c r="B96" s="206" t="str">
        <f>IF(IFERROR(VLOOKUP(B$33,[20]APU´S!C$4:CO$996,88,FALSE),"")="","",VLOOKUP(B$33,[20]APU´S!C$4:CO$996,88,FALSE))</f>
        <v/>
      </c>
      <c r="C96" s="403" t="str">
        <f>IFERROR(VLOOKUP(B96,'[20]MANO DE OBRA'!C$12:E$110,2,FALSE),"")</f>
        <v/>
      </c>
      <c r="D96" s="403"/>
      <c r="E96" s="403"/>
      <c r="F96" s="403"/>
      <c r="G96" s="403"/>
      <c r="H96" s="403"/>
      <c r="I96" s="207" t="str">
        <f>(IFERROR(VLOOKUP(B96,'[20]MANO DE OBRA'!C$12:G$110,3,FALSE)/30,""))</f>
        <v/>
      </c>
      <c r="J96" s="208" t="str">
        <f>(IFERROR(VLOOKUP(B96,'[20]MANO DE OBRA'!C$12:G$110,4,FALSE),""))</f>
        <v/>
      </c>
      <c r="K96" s="209" t="str">
        <f t="shared" si="2"/>
        <v/>
      </c>
      <c r="L96" s="404" t="str">
        <f>IF(B96="","",(VLOOKUP(B$33,[20]APU´S!C$4:CO$996,89,FALSE)*((VLOOKUP(B$33,'[20]HOJA DE CALCULOS '!FQ$5:FU$1022,5,FALSE))*('[20]HOJA DE CALCULOS '!R9/8))))</f>
        <v/>
      </c>
      <c r="M96" s="404"/>
      <c r="N96" s="210" t="str">
        <f t="shared" si="3"/>
        <v/>
      </c>
    </row>
    <row r="97" spans="1:14" ht="17" x14ac:dyDescent="0.2">
      <c r="A97" s="135"/>
      <c r="B97" s="206" t="str">
        <f>IF(IFERROR(VLOOKUP(B$33,[20]APU´S!C$4:CO$996,90,FALSE),"")="","",VLOOKUP(B$33,[20]APU´S!C$4:CO$996,90,FALSE))</f>
        <v/>
      </c>
      <c r="C97" s="403" t="str">
        <f>IFERROR(VLOOKUP(B97,'[20]MANO DE OBRA'!C$12:E$110,2,FALSE),"")</f>
        <v/>
      </c>
      <c r="D97" s="403"/>
      <c r="E97" s="403"/>
      <c r="F97" s="403"/>
      <c r="G97" s="403"/>
      <c r="H97" s="403"/>
      <c r="I97" s="207" t="str">
        <f>(IFERROR(VLOOKUP(B97,'[20]MANO DE OBRA'!C$12:G$110,3,FALSE)/30,""))</f>
        <v/>
      </c>
      <c r="J97" s="208" t="str">
        <f>(IFERROR(VLOOKUP(B97,'[20]MANO DE OBRA'!C$12:G$110,4,FALSE),""))</f>
        <v/>
      </c>
      <c r="K97" s="209" t="str">
        <f t="shared" si="2"/>
        <v/>
      </c>
      <c r="L97" s="404" t="str">
        <f>IF(B97="","",(VLOOKUP(B$33,[20]APU´S!C$4:CO$996,91,FALSE)*((VLOOKUP(B$33,'[20]HOJA DE CALCULOS '!FQ$5:FU$1022,5,FALSE))*('[20]HOJA DE CALCULOS '!R9/8))))</f>
        <v/>
      </c>
      <c r="M97" s="404"/>
      <c r="N97" s="210" t="str">
        <f t="shared" si="3"/>
        <v/>
      </c>
    </row>
    <row r="98" spans="1:14" ht="18" thickBot="1" x14ac:dyDescent="0.25">
      <c r="A98" s="135"/>
      <c r="B98" s="211" t="str">
        <f>IF(IFERROR(VLOOKUP(B$33,[20]APU´S!C$4:CO$996,92,FALSE),"")="","",VLOOKUP(B$33,[20]APU´S!C$4:CO$996,92,FALSE))</f>
        <v/>
      </c>
      <c r="C98" s="407" t="str">
        <f>IFERROR(VLOOKUP(B98,'[20]MANO DE OBRA'!C$12:E$110,2,FALSE),"")</f>
        <v/>
      </c>
      <c r="D98" s="407"/>
      <c r="E98" s="407"/>
      <c r="F98" s="407"/>
      <c r="G98" s="407"/>
      <c r="H98" s="407"/>
      <c r="I98" s="212" t="str">
        <f>(IFERROR(VLOOKUP(B98,'[20]MANO DE OBRA'!C$12:G$110,3,FALSE)/30,""))</f>
        <v/>
      </c>
      <c r="J98" s="213" t="str">
        <f>(IFERROR(VLOOKUP(B98,'[20]MANO DE OBRA'!C$12:G$110,4,FALSE),""))</f>
        <v/>
      </c>
      <c r="K98" s="214" t="str">
        <f t="shared" si="2"/>
        <v/>
      </c>
      <c r="L98" s="408" t="str">
        <f>IF(B98="","",(VLOOKUP(B$33,[20]APU´S!C$4:CO$996,93,FALSE)*((VLOOKUP(B$33,'[20]HOJA DE CALCULOS '!FQ$5:FU$1022,5,FALSE))*('[20]HOJA DE CALCULOS '!R9/8))))</f>
        <v/>
      </c>
      <c r="M98" s="408"/>
      <c r="N98" s="215" t="str">
        <f t="shared" si="3"/>
        <v/>
      </c>
    </row>
    <row r="99" spans="1:14" ht="17" thickBot="1" x14ac:dyDescent="0.25">
      <c r="A99" s="143"/>
      <c r="B99" s="392" t="s">
        <v>86</v>
      </c>
      <c r="C99" s="393"/>
      <c r="D99" s="393"/>
      <c r="E99" s="393"/>
      <c r="F99" s="393"/>
      <c r="G99" s="393"/>
      <c r="H99" s="393"/>
      <c r="I99" s="393"/>
      <c r="J99" s="393"/>
      <c r="K99" s="393"/>
      <c r="L99" s="393"/>
      <c r="M99" s="393"/>
      <c r="N99" s="185">
        <f>IFERROR(ROUND(SUM(N89:N98),2),"")</f>
        <v>0</v>
      </c>
    </row>
    <row r="100" spans="1:14" ht="5.25" customHeight="1" thickBot="1" x14ac:dyDescent="0.25">
      <c r="A100" s="143"/>
      <c r="B100" s="144"/>
      <c r="C100" s="145"/>
      <c r="D100" s="145"/>
      <c r="E100" s="145"/>
      <c r="F100" s="145"/>
      <c r="G100" s="145"/>
      <c r="H100" s="145"/>
      <c r="I100" s="145"/>
      <c r="J100" s="145"/>
      <c r="K100" s="145"/>
      <c r="L100" s="145"/>
      <c r="M100" s="145"/>
      <c r="N100" s="146"/>
    </row>
    <row r="101" spans="1:14" ht="17" thickBot="1" x14ac:dyDescent="0.25">
      <c r="A101" s="143"/>
      <c r="B101" s="409" t="s">
        <v>98</v>
      </c>
      <c r="C101" s="410"/>
      <c r="D101" s="410"/>
      <c r="E101" s="410"/>
      <c r="F101" s="410"/>
      <c r="G101" s="410"/>
      <c r="H101" s="410"/>
      <c r="I101" s="410"/>
      <c r="J101" s="410"/>
      <c r="K101" s="410"/>
      <c r="L101" s="410"/>
      <c r="M101" s="411"/>
      <c r="N101" s="216">
        <f>ROUND((N99+N84+N74+N53),2)</f>
        <v>306732.36</v>
      </c>
    </row>
    <row r="102" spans="1:14" ht="5.25" customHeight="1" x14ac:dyDescent="0.2">
      <c r="A102" s="143"/>
      <c r="B102" s="144"/>
      <c r="C102" s="145"/>
      <c r="D102" s="145"/>
      <c r="E102" s="145"/>
      <c r="F102" s="145"/>
      <c r="G102" s="145"/>
      <c r="H102" s="145"/>
      <c r="I102" s="145"/>
      <c r="J102" s="145"/>
      <c r="K102" s="145"/>
      <c r="L102" s="145"/>
      <c r="M102" s="145"/>
      <c r="N102" s="146"/>
    </row>
    <row r="103" spans="1:14" ht="22.5" customHeight="1" x14ac:dyDescent="0.2">
      <c r="A103" s="143"/>
      <c r="B103" s="367" t="s">
        <v>99</v>
      </c>
      <c r="C103" s="368"/>
      <c r="D103" s="368"/>
      <c r="E103" s="368"/>
      <c r="F103" s="368"/>
      <c r="G103" s="368"/>
      <c r="H103" s="368"/>
      <c r="I103" s="368"/>
      <c r="J103" s="368"/>
      <c r="K103" s="368"/>
      <c r="L103" s="368"/>
      <c r="M103" s="368"/>
      <c r="N103" s="369"/>
    </row>
    <row r="104" spans="1:14" ht="6.75" customHeight="1" thickBot="1" x14ac:dyDescent="0.25">
      <c r="A104" s="143"/>
      <c r="B104" s="412"/>
      <c r="C104" s="413"/>
      <c r="D104" s="413"/>
      <c r="E104" s="413"/>
      <c r="F104" s="413"/>
      <c r="G104" s="413"/>
      <c r="H104" s="413"/>
      <c r="I104" s="413"/>
      <c r="J104" s="413"/>
      <c r="K104" s="413"/>
      <c r="L104" s="413"/>
      <c r="M104" s="413"/>
      <c r="N104" s="414"/>
    </row>
    <row r="105" spans="1:14" ht="17.25" customHeight="1" x14ac:dyDescent="0.2">
      <c r="A105" s="143"/>
      <c r="B105" s="448" t="s">
        <v>80</v>
      </c>
      <c r="C105" s="449"/>
      <c r="D105" s="449"/>
      <c r="E105" s="449"/>
      <c r="F105" s="449"/>
      <c r="G105" s="449"/>
      <c r="H105" s="449"/>
      <c r="I105" s="217"/>
      <c r="J105" s="218"/>
      <c r="K105" s="219" t="s">
        <v>100</v>
      </c>
      <c r="L105" s="450" t="s">
        <v>101</v>
      </c>
      <c r="M105" s="451"/>
      <c r="N105" s="452"/>
    </row>
    <row r="106" spans="1:14" x14ac:dyDescent="0.2">
      <c r="A106" s="135"/>
      <c r="B106" s="453" t="s">
        <v>39</v>
      </c>
      <c r="C106" s="454"/>
      <c r="D106" s="454"/>
      <c r="E106" s="454"/>
      <c r="F106" s="454"/>
      <c r="G106" s="454"/>
      <c r="H106" s="454"/>
      <c r="I106" s="220"/>
      <c r="J106" s="221"/>
      <c r="K106" s="222">
        <v>0.2</v>
      </c>
      <c r="L106" s="455">
        <f>+K106*N101</f>
        <v>61346.472000000002</v>
      </c>
      <c r="M106" s="456"/>
      <c r="N106" s="457"/>
    </row>
    <row r="107" spans="1:14" x14ac:dyDescent="0.2">
      <c r="A107" s="135"/>
      <c r="B107" s="223" t="s">
        <v>102</v>
      </c>
      <c r="C107" s="224"/>
      <c r="D107" s="224"/>
      <c r="E107" s="224"/>
      <c r="F107" s="224"/>
      <c r="G107" s="224"/>
      <c r="H107" s="224"/>
      <c r="I107" s="220"/>
      <c r="J107" s="221"/>
      <c r="K107" s="222"/>
      <c r="L107" s="455">
        <f>+K107*N101</f>
        <v>0</v>
      </c>
      <c r="M107" s="456"/>
      <c r="N107" s="457"/>
    </row>
    <row r="108" spans="1:14" ht="17" thickBot="1" x14ac:dyDescent="0.25">
      <c r="A108" s="135"/>
      <c r="B108" s="225" t="s">
        <v>103</v>
      </c>
      <c r="C108" s="226"/>
      <c r="D108" s="226"/>
      <c r="E108" s="226"/>
      <c r="F108" s="226"/>
      <c r="G108" s="226"/>
      <c r="H108" s="226"/>
      <c r="I108" s="227"/>
      <c r="J108" s="228"/>
      <c r="K108" s="229"/>
      <c r="L108" s="458"/>
      <c r="M108" s="459"/>
      <c r="N108" s="460"/>
    </row>
    <row r="109" spans="1:14" s="142" customFormat="1" ht="24.75" customHeight="1" thickBot="1" x14ac:dyDescent="0.2">
      <c r="A109" s="140"/>
      <c r="B109" s="418" t="s">
        <v>86</v>
      </c>
      <c r="C109" s="419"/>
      <c r="D109" s="419"/>
      <c r="E109" s="419"/>
      <c r="F109" s="419"/>
      <c r="G109" s="419"/>
      <c r="H109" s="419"/>
      <c r="I109" s="419"/>
      <c r="J109" s="419"/>
      <c r="K109" s="419"/>
      <c r="L109" s="419"/>
      <c r="M109" s="420"/>
      <c r="N109" s="230">
        <f>+L108+L107+L106</f>
        <v>61346.472000000002</v>
      </c>
    </row>
    <row r="110" spans="1:14" ht="6.75" customHeight="1" thickBot="1" x14ac:dyDescent="0.25">
      <c r="A110" s="143"/>
      <c r="B110" s="144"/>
      <c r="C110" s="145"/>
      <c r="D110" s="145"/>
      <c r="E110" s="145"/>
      <c r="F110" s="145"/>
      <c r="G110" s="145"/>
      <c r="H110" s="145"/>
      <c r="I110" s="145"/>
      <c r="J110" s="145"/>
      <c r="K110" s="145"/>
      <c r="L110" s="145"/>
      <c r="M110" s="145"/>
      <c r="N110" s="146"/>
    </row>
    <row r="111" spans="1:14" ht="22.5" customHeight="1" thickBot="1" x14ac:dyDescent="0.25">
      <c r="A111" s="143"/>
      <c r="B111" s="421" t="s">
        <v>104</v>
      </c>
      <c r="C111" s="422"/>
      <c r="D111" s="422"/>
      <c r="E111" s="422"/>
      <c r="F111" s="422"/>
      <c r="G111" s="422"/>
      <c r="H111" s="422"/>
      <c r="I111" s="422"/>
      <c r="J111" s="422"/>
      <c r="K111" s="422"/>
      <c r="L111" s="422"/>
      <c r="M111" s="423"/>
      <c r="N111" s="231">
        <f>+N109+N101</f>
        <v>368078.83199999999</v>
      </c>
    </row>
    <row r="112" spans="1:14" ht="7.5" customHeight="1" x14ac:dyDescent="0.2">
      <c r="A112" s="135"/>
      <c r="B112" s="232"/>
      <c r="C112" s="233"/>
      <c r="D112" s="233"/>
      <c r="E112" s="233"/>
      <c r="F112" s="233"/>
      <c r="G112" s="233"/>
      <c r="H112" s="233"/>
      <c r="I112" s="233"/>
      <c r="J112" s="233"/>
      <c r="K112" s="233"/>
      <c r="L112" s="233"/>
      <c r="M112" s="233"/>
      <c r="N112" s="234"/>
    </row>
    <row r="113" spans="1:14" ht="7.5" customHeight="1" x14ac:dyDescent="0.2">
      <c r="A113" s="135"/>
      <c r="B113" s="136"/>
      <c r="C113" s="137"/>
      <c r="D113" s="137"/>
      <c r="E113" s="137"/>
      <c r="F113" s="137"/>
      <c r="G113" s="137"/>
      <c r="H113" s="137"/>
      <c r="I113" s="137"/>
      <c r="J113" s="137"/>
      <c r="K113" s="137"/>
      <c r="L113" s="137"/>
      <c r="M113" s="137"/>
      <c r="N113" s="138"/>
    </row>
    <row r="114" spans="1:14" ht="10.5" customHeight="1" x14ac:dyDescent="0.2">
      <c r="A114" s="135"/>
      <c r="B114" s="136"/>
      <c r="C114" s="137"/>
      <c r="D114" s="137"/>
      <c r="E114" s="137"/>
      <c r="F114" s="137"/>
      <c r="G114" s="137"/>
      <c r="H114" s="137"/>
      <c r="I114" s="137"/>
      <c r="J114" s="137"/>
      <c r="K114" s="137"/>
      <c r="L114" s="137"/>
      <c r="M114" s="137"/>
      <c r="N114" s="138"/>
    </row>
    <row r="115" spans="1:14" ht="12" customHeight="1" x14ac:dyDescent="0.2">
      <c r="A115" s="135"/>
      <c r="B115" s="136"/>
      <c r="C115" s="137"/>
      <c r="D115" s="137"/>
      <c r="E115" s="137"/>
      <c r="F115" s="137"/>
      <c r="G115" s="137"/>
      <c r="H115" s="137"/>
      <c r="I115" s="137"/>
      <c r="J115" s="137"/>
      <c r="K115" s="137"/>
      <c r="L115" s="137"/>
      <c r="M115" s="137"/>
      <c r="N115" s="138"/>
    </row>
    <row r="116" spans="1:14" x14ac:dyDescent="0.2">
      <c r="A116" s="135"/>
      <c r="B116" s="136"/>
      <c r="C116" s="137"/>
      <c r="D116" s="137"/>
      <c r="E116" s="235" t="s">
        <v>105</v>
      </c>
      <c r="F116" s="235"/>
      <c r="G116" s="235"/>
      <c r="H116" s="235"/>
      <c r="I116" s="235"/>
      <c r="J116" s="235"/>
      <c r="K116" s="137"/>
      <c r="L116" s="137"/>
      <c r="M116" s="137"/>
      <c r="N116" s="138"/>
    </row>
    <row r="117" spans="1:14" x14ac:dyDescent="0.2">
      <c r="A117" s="135"/>
      <c r="B117" s="136"/>
      <c r="C117" s="137"/>
      <c r="D117" s="137"/>
      <c r="E117" s="137" t="s">
        <v>106</v>
      </c>
      <c r="F117" s="137"/>
      <c r="G117" s="137"/>
      <c r="H117" s="137"/>
      <c r="I117" s="137"/>
      <c r="J117" s="137"/>
      <c r="K117" s="137"/>
      <c r="L117" s="137"/>
      <c r="M117" s="137"/>
      <c r="N117" s="138"/>
    </row>
    <row r="118" spans="1:14" x14ac:dyDescent="0.2">
      <c r="A118" s="135"/>
      <c r="B118" s="136"/>
      <c r="C118" s="137"/>
      <c r="D118" s="137"/>
      <c r="E118" s="137" t="s">
        <v>107</v>
      </c>
      <c r="F118" s="137"/>
      <c r="G118" s="137"/>
      <c r="H118" s="137"/>
      <c r="I118" s="137"/>
      <c r="J118" s="137"/>
      <c r="K118" s="137"/>
      <c r="L118" s="137"/>
      <c r="M118" s="137"/>
      <c r="N118" s="138"/>
    </row>
    <row r="119" spans="1:14" x14ac:dyDescent="0.2">
      <c r="A119" s="135"/>
      <c r="B119" s="136"/>
      <c r="C119" s="137"/>
      <c r="D119" s="137"/>
      <c r="E119" s="137" t="s">
        <v>108</v>
      </c>
      <c r="F119" s="137"/>
      <c r="G119" s="137"/>
      <c r="H119" s="137"/>
      <c r="I119" s="137"/>
      <c r="J119" s="137"/>
      <c r="K119" s="137"/>
      <c r="L119" s="137"/>
      <c r="M119" s="137"/>
      <c r="N119" s="138"/>
    </row>
    <row r="120" spans="1:14" ht="10.5" customHeight="1" thickBot="1" x14ac:dyDescent="0.25">
      <c r="A120" s="135"/>
      <c r="B120" s="136"/>
      <c r="C120" s="137"/>
      <c r="D120" s="137"/>
      <c r="E120" s="137"/>
      <c r="F120" s="137" t="s">
        <v>109</v>
      </c>
      <c r="G120" s="137"/>
      <c r="H120" s="137"/>
      <c r="I120" s="137"/>
      <c r="J120" s="137"/>
      <c r="K120" s="137"/>
      <c r="L120" s="137"/>
      <c r="M120" s="137"/>
      <c r="N120" s="138"/>
    </row>
    <row r="121" spans="1:14" ht="25.25" customHeight="1" thickBot="1" x14ac:dyDescent="0.25">
      <c r="A121" s="135"/>
      <c r="B121" s="424" t="s">
        <v>110</v>
      </c>
      <c r="C121" s="425"/>
      <c r="D121" s="425"/>
      <c r="E121" s="425"/>
      <c r="F121" s="425"/>
      <c r="G121" s="425"/>
      <c r="H121" s="425"/>
      <c r="I121" s="425"/>
      <c r="J121" s="425"/>
      <c r="K121" s="425"/>
      <c r="L121" s="425"/>
      <c r="M121" s="425"/>
      <c r="N121" s="426"/>
    </row>
    <row r="122" spans="1:14" ht="24.75" customHeight="1" x14ac:dyDescent="0.2">
      <c r="A122" s="135"/>
      <c r="B122" s="427" t="str">
        <f>IF(IFERROR(VLOOKUP(B$33,[20]APU´S!#REF!,94,FALSE),"")="","",VLOOKUP(B$33,[20]APU´S!C$4:CT$996,94,FALSE))</f>
        <v/>
      </c>
      <c r="C122" s="428"/>
      <c r="D122" s="428"/>
      <c r="E122" s="428"/>
      <c r="F122" s="428"/>
      <c r="G122" s="428"/>
      <c r="H122" s="428"/>
      <c r="I122" s="428"/>
      <c r="J122" s="428"/>
      <c r="K122" s="428"/>
      <c r="L122" s="428"/>
      <c r="M122" s="428"/>
      <c r="N122" s="429"/>
    </row>
    <row r="123" spans="1:14" ht="27.75" customHeight="1" x14ac:dyDescent="0.2">
      <c r="A123" s="135"/>
      <c r="B123" s="430"/>
      <c r="C123" s="431"/>
      <c r="D123" s="431"/>
      <c r="E123" s="431"/>
      <c r="F123" s="431"/>
      <c r="G123" s="431"/>
      <c r="H123" s="431"/>
      <c r="I123" s="431"/>
      <c r="J123" s="431"/>
      <c r="K123" s="431"/>
      <c r="L123" s="431"/>
      <c r="M123" s="431"/>
      <c r="N123" s="432"/>
    </row>
    <row r="124" spans="1:14" ht="36.75" customHeight="1" thickBot="1" x14ac:dyDescent="0.25">
      <c r="A124" s="135"/>
      <c r="B124" s="433"/>
      <c r="C124" s="434"/>
      <c r="D124" s="434"/>
      <c r="E124" s="434"/>
      <c r="F124" s="434"/>
      <c r="G124" s="434"/>
      <c r="H124" s="434"/>
      <c r="I124" s="434"/>
      <c r="J124" s="434"/>
      <c r="K124" s="434"/>
      <c r="L124" s="434"/>
      <c r="M124" s="434"/>
      <c r="N124" s="435"/>
    </row>
    <row r="125" spans="1:14" ht="7.5" customHeight="1" thickBot="1" x14ac:dyDescent="0.25">
      <c r="A125" s="143"/>
      <c r="B125" s="236"/>
      <c r="C125" s="237"/>
      <c r="D125" s="237"/>
      <c r="E125" s="237"/>
      <c r="F125" s="237"/>
      <c r="G125" s="237"/>
      <c r="H125" s="237"/>
      <c r="I125" s="237"/>
      <c r="J125" s="237"/>
      <c r="K125" s="237"/>
      <c r="L125" s="237"/>
      <c r="M125" s="237"/>
      <c r="N125" s="238"/>
    </row>
    <row r="126" spans="1:14" ht="18" customHeight="1" thickBot="1" x14ac:dyDescent="0.25">
      <c r="A126" s="143"/>
      <c r="B126" s="436" t="s">
        <v>111</v>
      </c>
      <c r="C126" s="437"/>
      <c r="D126" s="437"/>
      <c r="E126" s="437"/>
      <c r="F126" s="437"/>
      <c r="G126" s="437"/>
      <c r="H126" s="437"/>
      <c r="I126" s="437"/>
      <c r="J126" s="437"/>
      <c r="K126" s="437"/>
      <c r="L126" s="437"/>
      <c r="M126" s="437"/>
      <c r="N126" s="438"/>
    </row>
    <row r="127" spans="1:14" x14ac:dyDescent="0.2">
      <c r="A127" s="143"/>
      <c r="B127" s="439" t="str">
        <f>IF(IFERROR(VLOOKUP(B$33,[20]APU´S!#REF!,95,FALSE),"")="","",VLOOKUP(B$33,[20]APU´S!C$4:CT$996,95,FALSE))</f>
        <v/>
      </c>
      <c r="C127" s="440"/>
      <c r="D127" s="440"/>
      <c r="E127" s="440"/>
      <c r="F127" s="440"/>
      <c r="G127" s="440"/>
      <c r="H127" s="440"/>
      <c r="I127" s="440"/>
      <c r="J127" s="440"/>
      <c r="K127" s="440"/>
      <c r="L127" s="440"/>
      <c r="M127" s="440"/>
      <c r="N127" s="441"/>
    </row>
    <row r="128" spans="1:14" ht="29.5" customHeight="1" x14ac:dyDescent="0.2">
      <c r="A128" s="143"/>
      <c r="B128" s="442"/>
      <c r="C128" s="443"/>
      <c r="D128" s="443"/>
      <c r="E128" s="443"/>
      <c r="F128" s="443"/>
      <c r="G128" s="443"/>
      <c r="H128" s="443"/>
      <c r="I128" s="443"/>
      <c r="J128" s="443"/>
      <c r="K128" s="443"/>
      <c r="L128" s="443"/>
      <c r="M128" s="443"/>
      <c r="N128" s="444"/>
    </row>
    <row r="129" spans="1:14" ht="21" customHeight="1" x14ac:dyDescent="0.2">
      <c r="A129" s="143"/>
      <c r="B129" s="442"/>
      <c r="C129" s="443"/>
      <c r="D129" s="443"/>
      <c r="E129" s="443"/>
      <c r="F129" s="443"/>
      <c r="G129" s="443"/>
      <c r="H129" s="443"/>
      <c r="I129" s="443"/>
      <c r="J129" s="443"/>
      <c r="K129" s="443"/>
      <c r="L129" s="443"/>
      <c r="M129" s="443"/>
      <c r="N129" s="444"/>
    </row>
    <row r="130" spans="1:14" ht="30.75" customHeight="1" thickBot="1" x14ac:dyDescent="0.25">
      <c r="A130" s="143"/>
      <c r="B130" s="445"/>
      <c r="C130" s="446"/>
      <c r="D130" s="446"/>
      <c r="E130" s="446"/>
      <c r="F130" s="446"/>
      <c r="G130" s="446"/>
      <c r="H130" s="446"/>
      <c r="I130" s="446"/>
      <c r="J130" s="446"/>
      <c r="K130" s="446"/>
      <c r="L130" s="446"/>
      <c r="M130" s="446"/>
      <c r="N130" s="447"/>
    </row>
    <row r="131" spans="1:14" ht="5.25" customHeight="1" x14ac:dyDescent="0.2">
      <c r="A131" s="143"/>
      <c r="B131" s="239"/>
      <c r="C131" s="240"/>
      <c r="D131" s="240"/>
      <c r="E131" s="240"/>
      <c r="F131" s="240"/>
      <c r="G131" s="240"/>
      <c r="H131" s="240"/>
      <c r="I131" s="240"/>
      <c r="J131" s="240"/>
      <c r="K131" s="240"/>
      <c r="L131" s="240"/>
      <c r="M131" s="240"/>
      <c r="N131" s="241"/>
    </row>
    <row r="132" spans="1:14" ht="5.25" customHeight="1" x14ac:dyDescent="0.2">
      <c r="A132" s="135"/>
      <c r="B132" s="242"/>
      <c r="C132" s="243"/>
      <c r="D132" s="243"/>
      <c r="E132" s="243"/>
      <c r="F132" s="243"/>
      <c r="G132" s="243"/>
      <c r="H132" s="243"/>
      <c r="I132" s="243"/>
      <c r="J132" s="243"/>
      <c r="K132" s="243"/>
      <c r="L132" s="243"/>
      <c r="M132" s="243"/>
      <c r="N132" s="244"/>
    </row>
    <row r="133" spans="1:14" ht="9.75" customHeight="1" x14ac:dyDescent="0.2">
      <c r="A133" s="135"/>
      <c r="B133" s="242"/>
      <c r="C133" s="243"/>
      <c r="D133" s="243"/>
      <c r="E133" s="243"/>
      <c r="F133" s="243"/>
      <c r="G133" s="243"/>
      <c r="H133" s="243"/>
      <c r="I133" s="243"/>
      <c r="J133" s="243"/>
      <c r="K133" s="243"/>
      <c r="L133" s="243"/>
      <c r="M133" s="243"/>
      <c r="N133" s="244"/>
    </row>
    <row r="134" spans="1:14" x14ac:dyDescent="0.2">
      <c r="A134" s="135"/>
      <c r="B134" s="245"/>
      <c r="C134" s="246"/>
      <c r="D134" s="246"/>
      <c r="E134" s="246"/>
      <c r="F134" s="246"/>
      <c r="G134" s="246"/>
      <c r="H134" s="246"/>
      <c r="I134" s="246"/>
      <c r="J134" s="246"/>
      <c r="K134" s="246"/>
      <c r="L134" s="246"/>
      <c r="M134" s="246"/>
      <c r="N134" s="247"/>
    </row>
    <row r="135" spans="1:14" x14ac:dyDescent="0.2">
      <c r="A135" s="135"/>
      <c r="B135" s="136"/>
      <c r="C135" s="137"/>
      <c r="D135" s="137"/>
      <c r="E135" s="137" t="s">
        <v>105</v>
      </c>
      <c r="F135" s="235"/>
      <c r="G135" s="235"/>
      <c r="H135" s="137"/>
      <c r="I135" s="137"/>
      <c r="J135" s="137"/>
      <c r="K135" s="137"/>
      <c r="L135" s="137"/>
      <c r="M135" s="137"/>
      <c r="N135" s="138"/>
    </row>
    <row r="136" spans="1:14" x14ac:dyDescent="0.2">
      <c r="A136" s="135"/>
      <c r="B136" s="136"/>
      <c r="C136" s="137"/>
      <c r="D136" s="137"/>
      <c r="E136" s="248" t="s">
        <v>106</v>
      </c>
      <c r="F136" s="137"/>
      <c r="G136" s="137"/>
      <c r="H136" s="248"/>
      <c r="I136" s="248"/>
      <c r="J136" s="248"/>
      <c r="K136" s="137"/>
      <c r="L136" s="137"/>
      <c r="M136" s="137"/>
      <c r="N136" s="138"/>
    </row>
    <row r="137" spans="1:14" x14ac:dyDescent="0.2">
      <c r="A137" s="135"/>
      <c r="B137" s="136"/>
      <c r="C137" s="137"/>
      <c r="D137" s="137"/>
      <c r="E137" s="249" t="s">
        <v>112</v>
      </c>
      <c r="F137" s="137"/>
      <c r="G137" s="137"/>
      <c r="H137" s="249"/>
      <c r="I137" s="249"/>
      <c r="J137" s="249"/>
      <c r="K137" s="137"/>
      <c r="L137" s="137"/>
      <c r="M137" s="137"/>
      <c r="N137" s="138"/>
    </row>
    <row r="138" spans="1:14" x14ac:dyDescent="0.2">
      <c r="A138" s="135"/>
      <c r="B138" s="250"/>
      <c r="C138" s="246"/>
      <c r="D138" s="246"/>
      <c r="E138" s="137" t="s">
        <v>108</v>
      </c>
      <c r="F138" s="137"/>
      <c r="G138" s="137"/>
      <c r="H138" s="137"/>
      <c r="I138" s="137"/>
      <c r="J138" s="137"/>
      <c r="K138" s="246"/>
      <c r="L138" s="246"/>
      <c r="M138" s="246"/>
      <c r="N138" s="247"/>
    </row>
    <row r="139" spans="1:14" ht="12.75" customHeight="1" x14ac:dyDescent="0.2">
      <c r="A139" s="135"/>
      <c r="B139" s="250"/>
      <c r="C139" s="246"/>
      <c r="D139" s="246"/>
      <c r="E139" s="246"/>
      <c r="F139" s="137"/>
      <c r="G139" s="137"/>
      <c r="H139" s="137"/>
      <c r="I139" s="137"/>
      <c r="J139" s="137"/>
      <c r="K139" s="246"/>
      <c r="L139" s="246"/>
      <c r="M139" s="246"/>
      <c r="N139" s="247"/>
    </row>
    <row r="140" spans="1:14" ht="24.75" customHeight="1" x14ac:dyDescent="0.2">
      <c r="A140" s="143"/>
      <c r="B140" s="415" t="s">
        <v>113</v>
      </c>
      <c r="C140" s="416"/>
      <c r="D140" s="416"/>
      <c r="E140" s="416"/>
      <c r="F140" s="416"/>
      <c r="G140" s="416"/>
      <c r="H140" s="416"/>
      <c r="I140" s="416"/>
      <c r="J140" s="416"/>
      <c r="K140" s="416"/>
      <c r="L140" s="416"/>
      <c r="M140" s="416"/>
      <c r="N140" s="417"/>
    </row>
    <row r="141" spans="1:14" ht="7.5" customHeight="1" thickBot="1" x14ac:dyDescent="0.25">
      <c r="A141" s="135"/>
      <c r="B141" s="251"/>
      <c r="C141" s="252"/>
      <c r="D141" s="252"/>
      <c r="E141" s="253"/>
      <c r="F141" s="253"/>
      <c r="G141" s="253"/>
      <c r="H141" s="253"/>
      <c r="I141" s="253"/>
      <c r="J141" s="253"/>
      <c r="K141" s="253"/>
      <c r="L141" s="253"/>
      <c r="M141" s="253"/>
      <c r="N141" s="254"/>
    </row>
    <row r="142" spans="1:14" x14ac:dyDescent="0.2"/>
  </sheetData>
  <mergeCells count="153">
    <mergeCell ref="B140:N140"/>
    <mergeCell ref="B109:M109"/>
    <mergeCell ref="B111:M111"/>
    <mergeCell ref="B121:N121"/>
    <mergeCell ref="B122:N124"/>
    <mergeCell ref="B126:N126"/>
    <mergeCell ref="B127:N130"/>
    <mergeCell ref="B105:H105"/>
    <mergeCell ref="L105:N105"/>
    <mergeCell ref="B106:H106"/>
    <mergeCell ref="L106:N106"/>
    <mergeCell ref="L107:N107"/>
    <mergeCell ref="L108:N108"/>
    <mergeCell ref="C98:H98"/>
    <mergeCell ref="L98:M98"/>
    <mergeCell ref="B99:M99"/>
    <mergeCell ref="B101:M101"/>
    <mergeCell ref="B103:N103"/>
    <mergeCell ref="B104:N104"/>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C83:H83"/>
    <mergeCell ref="B84:M84"/>
    <mergeCell ref="B86:N86"/>
    <mergeCell ref="B87:N87"/>
    <mergeCell ref="C88:H88"/>
    <mergeCell ref="L88:M88"/>
    <mergeCell ref="B77:N77"/>
    <mergeCell ref="C78:H78"/>
    <mergeCell ref="C79:H79"/>
    <mergeCell ref="C80:H80"/>
    <mergeCell ref="C81:H81"/>
    <mergeCell ref="C82:H82"/>
    <mergeCell ref="C72:I72"/>
    <mergeCell ref="L72:M72"/>
    <mergeCell ref="C73:I73"/>
    <mergeCell ref="L73:M73"/>
    <mergeCell ref="B74:M74"/>
    <mergeCell ref="B76:N76"/>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5:N35"/>
    <mergeCell ref="B36:N36"/>
    <mergeCell ref="C37:I37"/>
    <mergeCell ref="L37:M37"/>
    <mergeCell ref="C38:I38"/>
    <mergeCell ref="L38:M38"/>
    <mergeCell ref="B30:N30"/>
    <mergeCell ref="C32:J32"/>
    <mergeCell ref="L32:M32"/>
    <mergeCell ref="C33:J33"/>
    <mergeCell ref="L33:M33"/>
    <mergeCell ref="B12:E12"/>
    <mergeCell ref="B13:D13"/>
    <mergeCell ref="H13:I13"/>
    <mergeCell ref="K13:L13"/>
    <mergeCell ref="D14:E14"/>
    <mergeCell ref="H14:I14"/>
    <mergeCell ref="L14:M14"/>
    <mergeCell ref="F8:I9"/>
    <mergeCell ref="B10:D10"/>
    <mergeCell ref="F10:G10"/>
    <mergeCell ref="H10:I10"/>
    <mergeCell ref="B1:B6"/>
    <mergeCell ref="C1:J1"/>
    <mergeCell ref="K1:K2"/>
    <mergeCell ref="L1:M2"/>
    <mergeCell ref="L15:N15"/>
    <mergeCell ref="N1:N6"/>
    <mergeCell ref="C2:J2"/>
    <mergeCell ref="C3:J4"/>
    <mergeCell ref="K3:K4"/>
    <mergeCell ref="L3:M4"/>
    <mergeCell ref="C5:J5"/>
    <mergeCell ref="K5:K6"/>
    <mergeCell ref="L5:L6"/>
    <mergeCell ref="M5:M6"/>
    <mergeCell ref="C6:J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Ppto Mezcla Afirmado</vt:lpstr>
      <vt:lpstr>311.1P</vt:lpstr>
      <vt:lpstr>'Ppto Mezcla Afirmado'!Área_de_impresión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Mario Cesar Romero Lopez</dc:creator>
  <cp:lastModifiedBy>David Eduardo Vasquez Polo</cp:lastModifiedBy>
  <cp:lastPrinted>2020-12-22T16:21:54Z</cp:lastPrinted>
  <dcterms:created xsi:type="dcterms:W3CDTF">2020-03-25T15:54:24Z</dcterms:created>
  <dcterms:modified xsi:type="dcterms:W3CDTF">2025-11-14T14:29:16Z</dcterms:modified>
</cp:coreProperties>
</file>