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j\Downloads\"/>
    </mc:Choice>
  </mc:AlternateContent>
  <xr:revisionPtr revIDLastSave="77" documentId="13_ncr:1_{C3F0FEEB-45D3-4DA8-90CD-864D75A58674}" xr6:coauthVersionLast="47" xr6:coauthVersionMax="47" xr10:uidLastSave="{01B8D832-92C2-44D7-BC36-91023ECFFA06}"/>
  <bookViews>
    <workbookView xWindow="-110" yWindow="-110" windowWidth="19420" windowHeight="1030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externalReferences>
    <externalReference r:id="rId6"/>
  </externalReferences>
  <definedNames>
    <definedName name="_xlnm._FilterDatabase" localSheetId="4" hidden="1">'ASIGNACION Y TRATAMIENTO'!#REF!</definedName>
    <definedName name="_xlnm.Print_Area" localSheetId="4">'ASIGNACION Y TRATAMIENTO'!$B$2:$X$38</definedName>
    <definedName name="_xlnm.Print_Area" localSheetId="0">CONTEXTO!$B$2:$F$19</definedName>
    <definedName name="_xlnm.Print_Area" localSheetId="2">EVALUACION!$B$2:$L$53</definedName>
    <definedName name="_xlnm.Print_Area" localSheetId="3">'EVALUACION CON CONTROLES'!$B$2:$R$45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TRATAMIENTO'!$B$42:$B$44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6" l="1"/>
  <c r="C20" i="15"/>
  <c r="B6" i="15"/>
  <c r="B6" i="6"/>
  <c r="G14" i="6"/>
  <c r="G13" i="6"/>
  <c r="G12" i="6"/>
  <c r="G11" i="6"/>
  <c r="X20" i="6"/>
  <c r="V20" i="6"/>
  <c r="U20" i="6"/>
  <c r="T20" i="6"/>
  <c r="S20" i="6"/>
  <c r="X19" i="6"/>
  <c r="W19" i="6"/>
  <c r="V19" i="6"/>
  <c r="U19" i="6"/>
  <c r="T19" i="6"/>
  <c r="S19" i="6"/>
  <c r="X18" i="6"/>
  <c r="V18" i="6"/>
  <c r="U18" i="6"/>
  <c r="T18" i="6"/>
  <c r="S18" i="6"/>
  <c r="X17" i="6"/>
  <c r="W17" i="6"/>
  <c r="V17" i="6"/>
  <c r="U17" i="6"/>
  <c r="T17" i="6"/>
  <c r="S17" i="6"/>
  <c r="X16" i="6"/>
  <c r="W16" i="6"/>
  <c r="V16" i="6"/>
  <c r="U16" i="6"/>
  <c r="T16" i="6"/>
  <c r="S16" i="6"/>
  <c r="X15" i="6"/>
  <c r="W15" i="6"/>
  <c r="V15" i="6"/>
  <c r="U15" i="6"/>
  <c r="T15" i="6"/>
  <c r="S15" i="6"/>
  <c r="X14" i="6"/>
  <c r="W14" i="6"/>
  <c r="V14" i="6"/>
  <c r="U14" i="6"/>
  <c r="S14" i="6"/>
  <c r="X13" i="6"/>
  <c r="W13" i="6"/>
  <c r="V13" i="6"/>
  <c r="U13" i="6"/>
  <c r="T13" i="6"/>
  <c r="S13" i="6"/>
  <c r="X12" i="6"/>
  <c r="W12" i="6"/>
  <c r="V12" i="6"/>
  <c r="U12" i="6"/>
  <c r="T12" i="6"/>
  <c r="S12" i="6"/>
  <c r="X11" i="6"/>
  <c r="W11" i="6"/>
  <c r="V11" i="6"/>
  <c r="U11" i="6"/>
  <c r="T11" i="6"/>
  <c r="S11" i="6"/>
  <c r="I20" i="11" l="1"/>
  <c r="K20" i="11" s="1"/>
  <c r="L20" i="11" s="1"/>
  <c r="K26" i="11"/>
  <c r="L26" i="11" s="1"/>
  <c r="C26" i="11"/>
  <c r="B26" i="11"/>
  <c r="K25" i="11"/>
  <c r="L25" i="11" s="1"/>
  <c r="C25" i="11"/>
  <c r="B25" i="11"/>
  <c r="K24" i="11"/>
  <c r="L24" i="11" s="1"/>
  <c r="C24" i="11"/>
  <c r="B24" i="11"/>
  <c r="K23" i="11"/>
  <c r="L23" i="11" s="1"/>
  <c r="C23" i="11"/>
  <c r="B23" i="11"/>
  <c r="K22" i="11"/>
  <c r="L22" i="11" s="1"/>
  <c r="C22" i="11"/>
  <c r="B22" i="11"/>
  <c r="K21" i="11"/>
  <c r="L21" i="11" s="1"/>
  <c r="B21" i="11"/>
  <c r="I19" i="11"/>
  <c r="K19" i="11" s="1"/>
  <c r="L19" i="11" s="1"/>
  <c r="K18" i="11"/>
  <c r="L18" i="11" s="1"/>
  <c r="K17" i="11"/>
  <c r="L17" i="11" s="1"/>
  <c r="I16" i="15" l="1"/>
  <c r="O11" i="6" s="1"/>
  <c r="J16" i="15"/>
  <c r="P11" i="6" s="1"/>
  <c r="C16" i="15"/>
  <c r="C11" i="6" s="1"/>
  <c r="F11" i="6" s="1"/>
  <c r="J11" i="6"/>
  <c r="H12" i="6"/>
  <c r="I12" i="6"/>
  <c r="N12" i="6"/>
  <c r="H13" i="6"/>
  <c r="I13" i="6"/>
  <c r="N13" i="6"/>
  <c r="H14" i="6"/>
  <c r="I14" i="6"/>
  <c r="N14" i="6"/>
  <c r="I15" i="6"/>
  <c r="H16" i="6"/>
  <c r="I16" i="6"/>
  <c r="N16" i="6"/>
  <c r="H17" i="6"/>
  <c r="I17" i="6"/>
  <c r="N17" i="6"/>
  <c r="H18" i="6"/>
  <c r="I18" i="6"/>
  <c r="N18" i="6"/>
  <c r="H19" i="6"/>
  <c r="I19" i="6"/>
  <c r="N19" i="6"/>
  <c r="H20" i="6"/>
  <c r="I20" i="6"/>
  <c r="N20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15" i="6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17" i="15"/>
  <c r="D12" i="6" s="1"/>
  <c r="C17" i="15"/>
  <c r="C12" i="6" s="1"/>
  <c r="I17" i="15"/>
  <c r="J17" i="15"/>
  <c r="P12" i="6" s="1"/>
  <c r="J20" i="6"/>
  <c r="J19" i="6"/>
  <c r="K18" i="6"/>
  <c r="K17" i="6"/>
  <c r="K16" i="6"/>
  <c r="K15" i="6"/>
  <c r="K14" i="6"/>
  <c r="J13" i="6"/>
  <c r="J12" i="6"/>
  <c r="B16" i="15"/>
  <c r="D11" i="6" s="1"/>
  <c r="N11" i="6"/>
  <c r="I11" i="6"/>
  <c r="H11" i="6"/>
  <c r="O15" i="6"/>
  <c r="J16" i="6"/>
  <c r="K22" i="15" l="1"/>
  <c r="Q17" i="6" s="1"/>
  <c r="K19" i="6"/>
  <c r="K13" i="6"/>
  <c r="J17" i="6"/>
  <c r="K24" i="15"/>
  <c r="Q19" i="6" s="1"/>
  <c r="K12" i="6"/>
  <c r="F18" i="6"/>
  <c r="E18" i="6"/>
  <c r="F20" i="6"/>
  <c r="E20" i="6"/>
  <c r="E17" i="6"/>
  <c r="F17" i="6"/>
  <c r="F19" i="6"/>
  <c r="E19" i="6"/>
  <c r="K25" i="15"/>
  <c r="K23" i="15"/>
  <c r="L23" i="15" s="1"/>
  <c r="R18" i="6" s="1"/>
  <c r="K21" i="15"/>
  <c r="E11" i="6"/>
  <c r="K20" i="6"/>
  <c r="L22" i="15"/>
  <c r="R17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K11" i="6"/>
  <c r="O12" i="6"/>
  <c r="O13" i="6"/>
  <c r="J14" i="6"/>
  <c r="J18" i="6"/>
  <c r="L24" i="15" l="1"/>
  <c r="R19" i="6" s="1"/>
  <c r="Q18" i="6"/>
  <c r="Q15" i="6"/>
  <c r="L18" i="15"/>
  <c r="R13" i="6" s="1"/>
  <c r="Q12" i="6"/>
  <c r="L19" i="15"/>
  <c r="R14" i="6" s="1"/>
  <c r="Q16" i="6"/>
  <c r="L21" i="15"/>
  <c r="R16" i="6" s="1"/>
  <c r="Q20" i="6"/>
  <c r="L25" i="15"/>
  <c r="R20" i="6" s="1"/>
  <c r="Q11" i="6"/>
  <c r="L16" i="15"/>
  <c r="R11" i="6" s="1"/>
</calcChain>
</file>

<file path=xl/sharedStrings.xml><?xml version="1.0" encoding="utf-8"?>
<sst xmlns="http://schemas.openxmlformats.org/spreadsheetml/2006/main" count="551" uniqueCount="198">
  <si>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</si>
  <si>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</si>
  <si>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</si>
  <si>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</si>
  <si>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</si>
  <si>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</si>
  <si>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</si>
  <si>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</si>
  <si>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</si>
  <si>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</si>
  <si>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</si>
  <si>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</si>
  <si>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</si>
  <si>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</si>
  <si>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</si>
  <si>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</si>
  <si>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</si>
  <si>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</si>
  <si>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</si>
  <si>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</si>
  <si>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</si>
  <si>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</si>
  <si>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</si>
  <si>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</si>
  <si>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</si>
  <si>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</si>
  <si>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</si>
  <si>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</si>
  <si>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</si>
  <si>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</si>
  <si>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</si>
  <si>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</si>
  <si>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</si>
  <si>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</si>
  <si>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</si>
  <si>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</si>
  <si>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</si>
  <si>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</si>
  <si>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</si>
  <si>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</si>
  <si>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</si>
  <si>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</si>
  <si>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</si>
  <si>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Especifico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</si>
  <si>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</si>
  <si>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</si>
  <si>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</si>
  <si>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Estatal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</si>
  <si>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</si>
  <si>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</si>
  <si>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</si>
  <si>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</si>
  <si>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</si>
  <si>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</si>
  <si>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</si>
  <si>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</si>
  <si>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</si>
  <si>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</si>
  <si>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</si>
  <si>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</si>
  <si>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</si>
  <si>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</si>
  <si>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</si>
  <si>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</si>
  <si>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</si>
  <si>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</si>
  <si>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</si>
  <si>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</si>
  <si>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</si>
  <si>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</si>
  <si>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</si>
  <si>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</si>
  <si>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</si>
  <si>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</si>
  <si>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</si>
  <si>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</si>
  <si>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</si>
  <si>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</si>
  <si>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</si>
  <si>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</si>
  <si>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</si>
  <si>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</si>
  <si>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</si>
  <si>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</si>
  <si>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</si>
  <si>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</si>
  <si>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</si>
  <si>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</si>
  <si>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Objeto Contractual: "CONTRATAR LA ADQUISICIÓN DE EQUIPOS DE PRENSA PARA EL FORTALECIMIENTO TÉCNICO, LOGÍSTICO Y OPERATIVO DE LAS FUNCIONES DEL ÁREA DE COMUNICACIONES DEL FDLSC"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</si>
  <si>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</si>
  <si>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</si>
  <si>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</si>
  <si>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</si>
  <si>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</si>
  <si>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</si>
  <si>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</si>
  <si>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</si>
  <si>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</si>
  <si>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</si>
  <si>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</si>
  <si>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</si>
  <si>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</si>
  <si>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</si>
  <si>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</si>
  <si>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El proceso de planeación de los documentos de estudios y diseños se ven afectados por el desconocimiento de la normatividad legal vigente.</t>
  </si>
  <si>
    <t>Que se declare desierto el proceso de selección</t>
  </si>
  <si>
    <t>la adquisición de tecnología desactualizada o con poca vida útil, lo cual limita la eficiencia operativa, reduce la compatibilidad con nuevos sistemas y herramientas, y afecta la capacidad de respuesta del área de comunicaciones.</t>
  </si>
  <si>
    <t>Desequilibrio económico del contrato</t>
  </si>
  <si>
    <t>No poder ejecutar los recursos asignados al contrato y la consecuente afectacion de los compromisos de la Entidad</t>
  </si>
  <si>
    <t>Suspension temporal o retraso en la ejecución del contrato.</t>
  </si>
  <si>
    <t>Verificar la correcta instalación previa a la entrega  y realizar pruebas de funcionamiento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</si>
  <si>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</si>
  <si>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</si>
  <si>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</si>
  <si>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</si>
  <si>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</si>
  <si>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</si>
  <si>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</si>
  <si>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</si>
  <si>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</si>
  <si>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</si>
  <si>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</si>
  <si>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</si>
  <si>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</si>
  <si>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</si>
  <si>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</si>
  <si>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</si>
  <si>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</si>
  <si>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</si>
  <si>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</si>
  <si>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</si>
  <si>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</si>
  <si>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</si>
  <si>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</si>
  <si>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</si>
  <si>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</si>
  <si>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</si>
  <si>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</si>
  <si>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</si>
  <si>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</si>
  <si>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</si>
  <si>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</si>
  <si>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</si>
  <si>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</si>
  <si>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</si>
  <si>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</si>
  <si>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</si>
  <si>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</si>
  <si>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</si>
  <si>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</si>
  <si>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</si>
  <si>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</si>
  <si>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</si>
  <si>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</si>
  <si>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</si>
  <si>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</si>
  <si>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</si>
  <si>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</si>
  <si>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Para mitigar su ocurrencia se debe hacer un estudio en contexto del objeto a contratar, las obligaciones y las entregas del contratista, entre la dependencia solicitante y la oficina asesora jurídica.</t>
  </si>
  <si>
    <t>NO</t>
  </si>
  <si>
    <t>Área tecnica, financiera y juridica a cargo del proceso</t>
  </si>
  <si>
    <t>Desde la estructuración del proceso</t>
  </si>
  <si>
    <t>Hasta la ejecución del contrato</t>
  </si>
  <si>
    <t>Al momento de la evaluación del proceso</t>
  </si>
  <si>
    <t>Durante la planeación y evaluación</t>
  </si>
  <si>
    <t>Cuando ocurra, y se aplicara de manera inmediata</t>
  </si>
  <si>
    <t xml:space="preserve">SI </t>
  </si>
  <si>
    <t>Contratista</t>
  </si>
  <si>
    <t>Con la revisión previa a adjudicar el contrato</t>
  </si>
  <si>
    <t>El FDLSC debe realizar una estructuración de costos a partir de un análisis de mercado que tenga en cuenta los precios asociados a los productos tales como IVA, impuestos y demás gravámenes, de modo tal que la desviación estándar entre las cotizaciones deseablemente no sea mayor al 10%.</t>
  </si>
  <si>
    <t>FDLSC</t>
  </si>
  <si>
    <t>Al momento de la ejecución del contrato</t>
  </si>
  <si>
    <t>Analizar las consecuencias en el incremento de los precios y mitigar a través de planes de contingencia.</t>
  </si>
  <si>
    <t>Contratista y FDLSC</t>
  </si>
  <si>
    <t xml:space="preserve">
Cumplimiento de los plazos establecidos de acuerdo a la modalidad de Contratación </t>
  </si>
  <si>
    <t>Realizar el cambio del equipo por garantias o reparación del mismo si aplica</t>
  </si>
  <si>
    <t xml:space="preserve">Al momento de la ejecucion del contrato </t>
  </si>
  <si>
    <t>Considerar la demora en la entrega como justificación para la ampliación del plazo del contrato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</si>
  <si>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</si>
  <si>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</si>
  <si>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</si>
  <si>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</si>
  <si>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</si>
  <si>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</si>
  <si>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</si>
  <si>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</si>
  <si>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</si>
  <si>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</si>
  <si>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</si>
  <si>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 Y SDG</t>
  </si>
  <si>
    <t>50 Y 50</t>
  </si>
  <si>
    <t>Realizar un estudio de mercado previo que identifique las tecnologías más recientes y adecuadas a las necesidades institucionales, asegurando que los equipos adquiridos cuenten con componentes actualizables y estándares vigentes.</t>
  </si>
  <si>
    <t xml:space="preserve">Desequilibrio económico del contrato </t>
  </si>
  <si>
    <t>No poder ejecutar los recursos asignados al contrato y la consecuente afectación de los compromisos de la entidad</t>
  </si>
  <si>
    <t xml:space="preserve">Suspensión temporal o retraso en la ejecución del contrato </t>
  </si>
  <si>
    <t>CONTRATISTA</t>
  </si>
  <si>
    <t xml:space="preserve">Elaboró: Juan Javier Romero Páez CPS 028 2025 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</si>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</sst>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8"/>
      <color rgb="FF000000"/>
      <name val="Garamond"/>
      <family val="1"/>
    </font>
    <font>
      <b/>
      <sz val="20"/>
      <color rgb="FF000000"/>
      <name val="Garamond"/>
      <family val="1"/>
    </font>
    <font>
      <sz val="11"/>
      <name val="Aptos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2" borderId="32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9" fillId="2" borderId="22" xfId="0" applyFont="1" applyFill="1" applyBorder="1" applyAlignment="1">
      <alignment vertical="center" wrapText="1"/>
    </xf>
    <xf numFmtId="0" fontId="19" fillId="0" borderId="22" xfId="0" applyFont="1" applyBorder="1"/>
    <xf numFmtId="0" fontId="16" fillId="2" borderId="13" xfId="0" applyFont="1" applyFill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9" fillId="2" borderId="23" xfId="0" applyFont="1" applyFill="1" applyBorder="1" applyAlignment="1">
      <alignment vertical="center" wrapText="1"/>
    </xf>
    <xf numFmtId="0" fontId="19" fillId="0" borderId="23" xfId="0" applyFont="1" applyBorder="1"/>
    <xf numFmtId="0" fontId="16" fillId="2" borderId="15" xfId="0" applyFont="1" applyFill="1" applyBorder="1" applyAlignment="1">
      <alignment vertical="center" wrapText="1"/>
    </xf>
    <xf numFmtId="0" fontId="16" fillId="2" borderId="16" xfId="0" applyFont="1" applyFill="1" applyBorder="1" applyAlignment="1">
      <alignment vertical="center" wrapText="1"/>
    </xf>
    <xf numFmtId="0" fontId="15" fillId="0" borderId="1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9" fillId="0" borderId="24" xfId="0" applyFont="1" applyBorder="1"/>
    <xf numFmtId="0" fontId="16" fillId="2" borderId="18" xfId="0" applyFont="1" applyFill="1" applyBorder="1" applyAlignment="1">
      <alignment vertical="center" wrapText="1"/>
    </xf>
    <xf numFmtId="0" fontId="19" fillId="2" borderId="3" xfId="0" applyFont="1" applyFill="1" applyBorder="1" applyAlignment="1">
      <alignment vertical="center" wrapText="1"/>
    </xf>
    <xf numFmtId="0" fontId="16" fillId="2" borderId="19" xfId="0" applyFont="1" applyFill="1" applyBorder="1" applyAlignment="1">
      <alignment vertical="center" wrapText="1"/>
    </xf>
    <xf numFmtId="0" fontId="15" fillId="0" borderId="22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9" fillId="2" borderId="24" xfId="0" applyFont="1" applyFill="1" applyBorder="1" applyAlignment="1">
      <alignment vertical="center" wrapText="1"/>
    </xf>
    <xf numFmtId="0" fontId="19" fillId="2" borderId="26" xfId="0" applyFont="1" applyFill="1" applyBorder="1" applyAlignment="1">
      <alignment vertical="center" wrapText="1"/>
    </xf>
    <xf numFmtId="0" fontId="16" fillId="2" borderId="20" xfId="0" applyFont="1" applyFill="1" applyBorder="1" applyAlignment="1">
      <alignment vertical="center" wrapText="1"/>
    </xf>
    <xf numFmtId="0" fontId="19" fillId="0" borderId="14" xfId="0" applyFont="1" applyBorder="1" applyAlignment="1">
      <alignment vertical="center"/>
    </xf>
    <xf numFmtId="0" fontId="19" fillId="0" borderId="26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9" fillId="2" borderId="25" xfId="0" applyFont="1" applyFill="1" applyBorder="1" applyAlignment="1">
      <alignment vertical="center" wrapText="1"/>
    </xf>
    <xf numFmtId="0" fontId="19" fillId="0" borderId="25" xfId="0" applyFont="1" applyBorder="1"/>
    <xf numFmtId="0" fontId="16" fillId="0" borderId="21" xfId="0" applyFont="1" applyBorder="1" applyAlignment="1">
      <alignment vertical="center" wrapText="1"/>
    </xf>
    <xf numFmtId="0" fontId="19" fillId="0" borderId="1" xfId="0" applyFont="1" applyBorder="1"/>
    <xf numFmtId="0" fontId="19" fillId="0" borderId="0" xfId="0" applyFont="1"/>
    <xf numFmtId="0" fontId="19" fillId="0" borderId="2" xfId="0" applyFont="1" applyBorder="1" applyAlignment="1">
      <alignment horizontal="center"/>
    </xf>
    <xf numFmtId="0" fontId="19" fillId="0" borderId="8" xfId="0" applyFont="1" applyBorder="1"/>
    <xf numFmtId="0" fontId="19" fillId="0" borderId="10" xfId="0" applyFont="1" applyBorder="1"/>
    <xf numFmtId="0" fontId="19" fillId="0" borderId="11" xfId="0" applyFont="1" applyBorder="1" applyAlignment="1">
      <alignment horizontal="center"/>
    </xf>
    <xf numFmtId="0" fontId="20" fillId="4" borderId="29" xfId="0" applyFont="1" applyFill="1" applyBorder="1" applyAlignment="1">
      <alignment horizontal="center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9" fillId="0" borderId="39" xfId="0" applyFont="1" applyBorder="1"/>
    <xf numFmtId="0" fontId="19" fillId="0" borderId="40" xfId="0" applyFont="1" applyBorder="1"/>
    <xf numFmtId="0" fontId="19" fillId="0" borderId="41" xfId="0" applyFont="1" applyBorder="1" applyAlignment="1">
      <alignment horizontal="center"/>
    </xf>
    <xf numFmtId="0" fontId="14" fillId="3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3" fillId="0" borderId="1" xfId="0" applyFont="1" applyBorder="1" applyAlignment="1">
      <alignment horizontal="right" vertical="center" textRotation="90"/>
    </xf>
    <xf numFmtId="0" fontId="19" fillId="0" borderId="0" xfId="0" applyFont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1" fillId="4" borderId="29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9" fillId="0" borderId="9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justify" vertical="center" wrapText="1"/>
    </xf>
    <xf numFmtId="0" fontId="23" fillId="0" borderId="37" xfId="0" applyFont="1" applyBorder="1" applyAlignment="1">
      <alignment horizontal="justify" vertical="center" wrapText="1"/>
    </xf>
    <xf numFmtId="0" fontId="23" fillId="0" borderId="19" xfId="0" applyFont="1" applyBorder="1" applyAlignment="1">
      <alignment horizontal="justify" vertical="center" wrapText="1"/>
    </xf>
    <xf numFmtId="0" fontId="23" fillId="0" borderId="3" xfId="0" applyFont="1" applyBorder="1" applyAlignment="1">
      <alignment horizontal="justify" vertical="center" wrapText="1"/>
    </xf>
    <xf numFmtId="0" fontId="13" fillId="0" borderId="1" xfId="0" applyFont="1" applyBorder="1"/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3" fillId="0" borderId="35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3" fillId="0" borderId="36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8" fillId="0" borderId="3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19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6" fillId="0" borderId="47" xfId="0" applyFont="1" applyBorder="1" applyAlignment="1">
      <alignment horizontal="left" vertical="center" wrapText="1"/>
    </xf>
    <xf numFmtId="0" fontId="16" fillId="0" borderId="64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4" fillId="0" borderId="48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3" fillId="0" borderId="39" xfId="0" applyFont="1" applyBorder="1" applyAlignment="1">
      <alignment horizontal="left" wrapText="1"/>
    </xf>
    <xf numFmtId="0" fontId="13" fillId="0" borderId="40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8" xfId="0" applyFont="1" applyBorder="1" applyAlignment="1">
      <alignment horizontal="left" wrapText="1"/>
    </xf>
    <xf numFmtId="0" fontId="13" fillId="0" borderId="10" xfId="0" applyFont="1" applyBorder="1" applyAlignment="1">
      <alignment horizontal="left" wrapText="1"/>
    </xf>
    <xf numFmtId="0" fontId="13" fillId="0" borderId="65" xfId="0" applyFont="1" applyBorder="1" applyAlignment="1">
      <alignment horizontal="left" vertical="center" wrapText="1"/>
    </xf>
    <xf numFmtId="0" fontId="13" fillId="0" borderId="66" xfId="0" applyFont="1" applyBorder="1" applyAlignment="1">
      <alignment horizontal="left" vertical="center" wrapText="1"/>
    </xf>
    <xf numFmtId="0" fontId="13" fillId="0" borderId="67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/>
    </xf>
    <xf numFmtId="0" fontId="14" fillId="0" borderId="51" xfId="0" applyFont="1" applyBorder="1" applyAlignment="1">
      <alignment horizont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6" borderId="19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/>
    </xf>
    <xf numFmtId="0" fontId="19" fillId="0" borderId="19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3" fillId="0" borderId="52" xfId="0" applyFont="1" applyBorder="1" applyAlignment="1">
      <alignment horizontal="right" vertical="center" textRotation="90"/>
    </xf>
    <xf numFmtId="0" fontId="13" fillId="0" borderId="0" xfId="0" applyFont="1" applyAlignment="1">
      <alignment horizontal="right" vertical="center" textRotation="90"/>
    </xf>
    <xf numFmtId="0" fontId="14" fillId="0" borderId="53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20" fillId="4" borderId="48" xfId="0" applyFont="1" applyFill="1" applyBorder="1" applyAlignment="1">
      <alignment horizontal="center" vertical="center" wrapText="1"/>
    </xf>
    <xf numFmtId="0" fontId="20" fillId="4" borderId="49" xfId="0" applyFont="1" applyFill="1" applyBorder="1" applyAlignment="1">
      <alignment horizontal="center" vertical="center" wrapText="1"/>
    </xf>
    <xf numFmtId="0" fontId="20" fillId="4" borderId="54" xfId="0" applyFont="1" applyFill="1" applyBorder="1" applyAlignment="1">
      <alignment horizontal="center" vertical="center" wrapText="1"/>
    </xf>
    <xf numFmtId="0" fontId="25" fillId="0" borderId="48" xfId="0" applyFont="1" applyBorder="1" applyAlignment="1">
      <alignment horizontal="left" vertical="center" wrapText="1" readingOrder="1"/>
    </xf>
    <xf numFmtId="0" fontId="25" fillId="0" borderId="49" xfId="0" applyFont="1" applyBorder="1" applyAlignment="1">
      <alignment horizontal="left" vertical="center" wrapText="1" readingOrder="1"/>
    </xf>
    <xf numFmtId="0" fontId="25" fillId="0" borderId="50" xfId="0" applyFont="1" applyBorder="1" applyAlignment="1">
      <alignment horizontal="left" vertical="center" wrapText="1" readingOrder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6" fillId="0" borderId="55" xfId="0" applyFont="1" applyBorder="1" applyAlignment="1">
      <alignment horizontal="left" vertical="center" wrapText="1"/>
    </xf>
    <xf numFmtId="0" fontId="16" fillId="0" borderId="57" xfId="0" applyFont="1" applyBorder="1" applyAlignment="1">
      <alignment horizontal="left" vertical="center" wrapText="1"/>
    </xf>
    <xf numFmtId="0" fontId="16" fillId="0" borderId="63" xfId="0" applyFont="1" applyBorder="1" applyAlignment="1">
      <alignment horizontal="left" vertical="center" wrapText="1"/>
    </xf>
    <xf numFmtId="0" fontId="16" fillId="0" borderId="62" xfId="0" applyFont="1" applyBorder="1" applyAlignment="1">
      <alignment horizontal="left" vertical="center" wrapText="1"/>
    </xf>
    <xf numFmtId="0" fontId="16" fillId="0" borderId="58" xfId="0" applyFont="1" applyBorder="1" applyAlignment="1">
      <alignment horizontal="left" vertical="center" wrapText="1"/>
    </xf>
    <xf numFmtId="0" fontId="16" fillId="0" borderId="59" xfId="0" applyFont="1" applyBorder="1" applyAlignment="1">
      <alignment horizontal="left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justify" vertical="center" wrapText="1"/>
    </xf>
    <xf numFmtId="0" fontId="19" fillId="0" borderId="26" xfId="0" applyFont="1" applyBorder="1" applyAlignment="1">
      <alignment horizontal="justify" vertical="center" wrapText="1"/>
    </xf>
    <xf numFmtId="0" fontId="15" fillId="0" borderId="3" xfId="0" applyFont="1" applyBorder="1" applyAlignment="1">
      <alignment horizontal="justify" vertical="center" wrapText="1"/>
    </xf>
    <xf numFmtId="0" fontId="15" fillId="0" borderId="4" xfId="0" applyFont="1" applyBorder="1" applyAlignment="1">
      <alignment horizontal="justify" vertical="center" wrapText="1"/>
    </xf>
    <xf numFmtId="0" fontId="15" fillId="0" borderId="44" xfId="0" applyFont="1" applyBorder="1" applyAlignment="1">
      <alignment horizontal="justify" vertical="center" wrapText="1"/>
    </xf>
    <xf numFmtId="0" fontId="15" fillId="0" borderId="26" xfId="0" applyFont="1" applyBorder="1" applyAlignment="1">
      <alignment horizontal="justify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4" fillId="6" borderId="55" xfId="0" applyFont="1" applyFill="1" applyBorder="1" applyAlignment="1">
      <alignment horizontal="center" vertical="center" wrapText="1"/>
    </xf>
    <xf numFmtId="0" fontId="14" fillId="6" borderId="56" xfId="0" applyFont="1" applyFill="1" applyBorder="1" applyAlignment="1">
      <alignment horizontal="center" vertical="center" wrapText="1"/>
    </xf>
    <xf numFmtId="0" fontId="14" fillId="6" borderId="57" xfId="0" applyFont="1" applyFill="1" applyBorder="1" applyAlignment="1">
      <alignment horizontal="center" vertical="center" wrapText="1"/>
    </xf>
    <xf numFmtId="0" fontId="14" fillId="6" borderId="58" xfId="0" applyFont="1" applyFill="1" applyBorder="1" applyAlignment="1">
      <alignment horizontal="center" vertical="center" wrapText="1"/>
    </xf>
    <xf numFmtId="0" fontId="14" fillId="6" borderId="51" xfId="0" applyFont="1" applyFill="1" applyBorder="1" applyAlignment="1">
      <alignment horizontal="center" vertical="center" wrapText="1"/>
    </xf>
    <xf numFmtId="0" fontId="14" fillId="6" borderId="59" xfId="0" applyFont="1" applyFill="1" applyBorder="1" applyAlignment="1">
      <alignment horizontal="center" vertical="center" wrapText="1"/>
    </xf>
    <xf numFmtId="0" fontId="14" fillId="6" borderId="47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/>
    </xf>
    <xf numFmtId="0" fontId="19" fillId="6" borderId="26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 vertical="center"/>
    </xf>
    <xf numFmtId="0" fontId="19" fillId="7" borderId="44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6" borderId="44" xfId="0" applyFont="1" applyFill="1" applyBorder="1" applyAlignment="1">
      <alignment horizontal="center"/>
    </xf>
    <xf numFmtId="0" fontId="19" fillId="9" borderId="44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7" borderId="60" xfId="0" applyFont="1" applyFill="1" applyBorder="1" applyAlignment="1">
      <alignment horizontal="center" vertical="center"/>
    </xf>
    <xf numFmtId="0" fontId="19" fillId="7" borderId="61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/>
    </xf>
    <xf numFmtId="0" fontId="14" fillId="6" borderId="44" xfId="0" applyFont="1" applyFill="1" applyBorder="1" applyAlignment="1">
      <alignment horizontal="center" vertical="center"/>
    </xf>
    <xf numFmtId="0" fontId="14" fillId="6" borderId="44" xfId="0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6" fillId="0" borderId="48" xfId="0" applyFont="1" applyBorder="1" applyAlignment="1">
      <alignment horizontal="left" vertical="center" wrapText="1" readingOrder="1"/>
    </xf>
    <xf numFmtId="0" fontId="26" fillId="0" borderId="49" xfId="0" applyFont="1" applyBorder="1" applyAlignment="1">
      <alignment horizontal="left" vertical="center" wrapText="1" readingOrder="1"/>
    </xf>
    <xf numFmtId="0" fontId="26" fillId="0" borderId="50" xfId="0" applyFont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27" fillId="0" borderId="4" xfId="0" applyFont="1" applyBorder="1" applyAlignment="1">
      <alignment horizontal="justify" vertical="center" wrapText="1"/>
    </xf>
    <xf numFmtId="0" fontId="16" fillId="0" borderId="57" xfId="0" applyFont="1" applyBorder="1" applyAlignment="1">
      <alignment horizontal="left" vertical="center"/>
    </xf>
    <xf numFmtId="0" fontId="16" fillId="0" borderId="63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16" fillId="0" borderId="58" xfId="0" applyFont="1" applyBorder="1" applyAlignment="1">
      <alignment horizontal="left" vertical="center"/>
    </xf>
    <xf numFmtId="0" fontId="16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3" fillId="0" borderId="1" xfId="0" applyFont="1" applyBorder="1" applyAlignment="1"/>
    <xf numFmtId="0" fontId="13" fillId="0" borderId="0" xfId="0" applyFont="1" applyAlignment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22</xdr:row>
      <xdr:rowOff>133350</xdr:rowOff>
    </xdr:from>
    <xdr:to>
      <xdr:col>2</xdr:col>
      <xdr:colOff>866775</xdr:colOff>
      <xdr:row>25</xdr:row>
      <xdr:rowOff>85725</xdr:rowOff>
    </xdr:to>
    <xdr:pic>
      <xdr:nvPicPr>
        <xdr:cNvPr id="3" name="Imagen 2" descr="Imagen, Imagen">
          <a:extLst>
            <a:ext uri="{FF2B5EF4-FFF2-40B4-BE49-F238E27FC236}">
              <a16:creationId xmlns:a16="http://schemas.microsoft.com/office/drawing/2014/main" id="{C61E569D-54FC-7D54-1FF3-FA829073229D}"/>
            </a:ext>
            <a:ext uri="{147F2762-F138-4A5C-976F-8EAC2B608ADB}">
              <a16:predDERef xmlns:a16="http://schemas.microsoft.com/office/drawing/2014/main" pred="{C9C916BE-BC61-41F2-AFDD-06DDA213F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8550" y="21736050"/>
          <a:ext cx="771525" cy="4667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anj\Downloads\4.%20MATRIZ%20DE%20RIESGOS%20SEGURIDAD%201512.xlsx" TargetMode="External"/><Relationship Id="rId1" Type="http://schemas.openxmlformats.org/officeDocument/2006/relationships/externalLinkPath" Target="4.%20MATRIZ%20DE%20RIESGOS%20SEGURIDAD%2015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 refreshError="1"/>
      <sheetData sheetId="1" refreshError="1"/>
      <sheetData sheetId="2">
        <row r="17">
          <cell r="H17" t="str">
            <v>El proceso de planeación de los documentos de estudios y diseños se ven afectados por el desconocimiento de la normatividad legal vigente.</v>
          </cell>
        </row>
        <row r="18">
          <cell r="H18" t="str">
            <v>Que se declare desierto el proceso de selección</v>
          </cell>
        </row>
        <row r="19">
          <cell r="H19" t="str">
            <v>Ocurre cuando la propuesta económica que presenta el oferente no estima adecuadamente los costos de los conceptos necesarios para el cumplimiento del objeto del contrato</v>
          </cell>
        </row>
        <row r="20">
          <cell r="H20" t="str">
            <v>Suspension temporal o retraso en la ejecución del contrato.</v>
          </cell>
          <cell r="I20">
            <v>2</v>
          </cell>
        </row>
        <row r="21">
          <cell r="B21" t="str">
            <v>EJECUCIÓN</v>
          </cell>
          <cell r="I21">
            <v>2</v>
          </cell>
        </row>
        <row r="22">
          <cell r="B22" t="str">
            <v>EJECUCIÓN</v>
          </cell>
        </row>
        <row r="23">
          <cell r="B23" t="str">
            <v>EJECUCIÓN</v>
          </cell>
          <cell r="C23" t="str">
            <v>Variación de los precios del mercado</v>
          </cell>
        </row>
        <row r="24">
          <cell r="B24" t="str">
            <v>CONTRATACIÓN</v>
          </cell>
          <cell r="C24" t="str">
            <v xml:space="preserve">Riesgo de que no se firme el contrato. </v>
          </cell>
        </row>
        <row r="25">
          <cell r="B25" t="str">
            <v>EJECUCIÓN</v>
          </cell>
          <cell r="C25" t="str">
            <v>Defectos en los equipos.</v>
          </cell>
        </row>
        <row r="26">
          <cell r="B26" t="str">
            <v>EJECUCIÓN</v>
          </cell>
          <cell r="C26" t="str">
            <v>Defecto en la instalación de equipos</v>
          </cell>
        </row>
        <row r="27">
          <cell r="B27" t="str">
            <v>EJECUCIÓN</v>
          </cell>
          <cell r="C27" t="str">
            <v>Incumplimiento de compromisos adquiridos por el contratista seleccionado con sus subcontratistas, suministradores de bienes y servicios.</v>
          </cell>
        </row>
      </sheetData>
      <sheetData sheetId="3">
        <row r="16">
          <cell r="M16" t="str">
            <v>NO</v>
          </cell>
          <cell r="N16" t="str">
            <v>Área tecnica, financiera y juridica a cargo del proceso</v>
          </cell>
          <cell r="O16" t="str">
            <v>Desde la estructuración del proceso</v>
          </cell>
          <cell r="P16" t="str">
            <v>Hasta la ejecución del contrato</v>
          </cell>
          <cell r="Q16" t="str">
            <v>Al momento de la evaluación del proceso</v>
          </cell>
          <cell r="R16" t="str">
            <v>Durante la planeación y evaluación</v>
          </cell>
        </row>
        <row r="17">
          <cell r="M17" t="str">
            <v>NO</v>
          </cell>
          <cell r="N17" t="str">
            <v>Área tecnica, financiera y juridica a cargo del proceso</v>
          </cell>
          <cell r="O17" t="str">
            <v>Desde la estructuración del proceso</v>
          </cell>
          <cell r="P17" t="str">
            <v>Hasta la ejecución del contrato</v>
          </cell>
          <cell r="Q17" t="str">
            <v>Al momento de la evaluación del proceso</v>
          </cell>
          <cell r="R17" t="str">
            <v>Cuando ocurra, y se aplicara de manera inmediata</v>
          </cell>
        </row>
        <row r="18">
          <cell r="M18" t="str">
            <v xml:space="preserve">SI </v>
          </cell>
          <cell r="N18" t="str">
            <v>Contratista</v>
          </cell>
          <cell r="O18" t="str">
            <v>Desde la estructuración del proceso</v>
          </cell>
          <cell r="P18" t="str">
            <v>Hasta la ejecución del contrato</v>
          </cell>
          <cell r="Q18" t="str">
            <v>Con la revisión previa a adjudicar el contrato</v>
          </cell>
          <cell r="R18" t="str">
            <v>Cuando ocurra, y se aplicara de manera inmediata</v>
          </cell>
        </row>
        <row r="19">
          <cell r="M19" t="str">
            <v xml:space="preserve">SI </v>
          </cell>
          <cell r="N19" t="str">
            <v>Contratista y FDLSC</v>
          </cell>
          <cell r="O19" t="str">
            <v>Desde la estructuración del proceso</v>
          </cell>
          <cell r="P19" t="str">
            <v>Hasta la ejecución del contrato</v>
          </cell>
          <cell r="Q19" t="str">
            <v>Al momento de la ejecución del contrato</v>
          </cell>
          <cell r="R19" t="str">
            <v>Cuando ocurra, y se aplicara de manera inmediata</v>
          </cell>
        </row>
        <row r="20">
          <cell r="M20" t="str">
            <v xml:space="preserve">SI </v>
          </cell>
          <cell r="N20" t="str">
            <v>Contratista</v>
          </cell>
          <cell r="O20" t="str">
            <v>Desde la estructuración del proceso</v>
          </cell>
          <cell r="P20" t="str">
            <v>Hasta la ejecución del contrato</v>
          </cell>
          <cell r="Q20" t="str">
            <v>Al momento de la ejecución del contrato</v>
          </cell>
          <cell r="R20" t="str">
            <v>Cuando ocurra, y se aplicara de manera inmediata</v>
          </cell>
        </row>
        <row r="21">
          <cell r="M21" t="str">
            <v xml:space="preserve">SI </v>
          </cell>
          <cell r="N21" t="str">
            <v>Contratista</v>
          </cell>
          <cell r="O21" t="str">
            <v>Desde la estructuración del proceso</v>
          </cell>
          <cell r="P21" t="str">
            <v>Hasta la ejecución del contrato</v>
          </cell>
          <cell r="Q21" t="str">
            <v>Al momento de la ejecución del contrato</v>
          </cell>
          <cell r="R21" t="str">
            <v>Cuando ocurra, y se aplicara de manera inmediata</v>
          </cell>
        </row>
        <row r="22">
          <cell r="M22" t="str">
            <v xml:space="preserve">SI </v>
          </cell>
          <cell r="N22" t="str">
            <v>Contratista y FDLSC</v>
          </cell>
          <cell r="O22" t="str">
            <v>Desde la estructuración del proceso</v>
          </cell>
          <cell r="P22" t="str">
            <v>Hasta la ejecución del contrato</v>
          </cell>
          <cell r="Q22" t="str">
            <v>Al momento de la ejecución del contrato</v>
          </cell>
          <cell r="R22" t="str">
            <v>Cuando ocurra, y se aplicara de manera inmediata</v>
          </cell>
        </row>
        <row r="23">
          <cell r="M23" t="str">
            <v xml:space="preserve">SI </v>
          </cell>
          <cell r="N23" t="str">
            <v>Contratista y FDLSC</v>
          </cell>
          <cell r="O23" t="str">
            <v>Desde la estructuración del proceso</v>
          </cell>
          <cell r="Q23" t="str">
            <v xml:space="preserve">Al momento de la ejecucion del contrato </v>
          </cell>
          <cell r="R23" t="str">
            <v>Cuando ocurra, y se aplicara de manera inmediata</v>
          </cell>
        </row>
        <row r="25">
          <cell r="M25" t="str">
            <v xml:space="preserve">SI </v>
          </cell>
          <cell r="N25" t="str">
            <v>Contratista</v>
          </cell>
          <cell r="O25" t="str">
            <v>Desde la estructuración del proceso</v>
          </cell>
          <cell r="Q25" t="str">
            <v xml:space="preserve">Al momento de la ejecucion del contrato </v>
          </cell>
          <cell r="R25" t="str">
            <v>Cuando ocurra, y se aplicara de manera inmediata</v>
          </cell>
        </row>
        <row r="26">
          <cell r="M26" t="str">
            <v xml:space="preserve">SI </v>
          </cell>
          <cell r="N26" t="str">
            <v>Contratista y FDLSC</v>
          </cell>
          <cell r="O26" t="str">
            <v>Desde la estructuración del proceso</v>
          </cell>
          <cell r="P26" t="str">
            <v>Hasta la ejecución del contrato</v>
          </cell>
          <cell r="Q26" t="str">
            <v xml:space="preserve">Al momento de la ejecucion del contrato </v>
          </cell>
          <cell r="R26" t="str">
            <v>Cuando ocurra, y se aplicara de manera inmediata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1" zoomScale="85" zoomScaleNormal="85" zoomScalePageLayoutView="40" workbookViewId="0">
      <selection activeCell="B10" sqref="B10:F10"/>
    </sheetView>
  </sheetViews>
  <sheetFormatPr defaultColWidth="11.42578125" defaultRowHeight="12.6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37"/>
      <c r="C2" s="147" t="s">
        <v>0</v>
      </c>
      <c r="D2" s="148"/>
      <c r="E2" s="149"/>
      <c r="F2" s="156" t="s">
        <v>1</v>
      </c>
    </row>
    <row r="3" spans="2:6" ht="42.75" customHeight="1">
      <c r="B3" s="137"/>
      <c r="C3" s="150"/>
      <c r="D3" s="151"/>
      <c r="E3" s="152"/>
      <c r="F3" s="157"/>
    </row>
    <row r="4" spans="2:6" ht="41.25" customHeight="1">
      <c r="B4" s="137"/>
      <c r="C4" s="153"/>
      <c r="D4" s="154"/>
      <c r="E4" s="155"/>
      <c r="F4" s="145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38" t="s">
        <v>2</v>
      </c>
      <c r="C6" s="139"/>
      <c r="D6" s="139"/>
      <c r="E6" s="139"/>
      <c r="F6" s="140"/>
    </row>
    <row r="7" spans="2:6" ht="78.75" customHeight="1">
      <c r="B7" s="144" t="s">
        <v>3</v>
      </c>
      <c r="C7" s="145"/>
      <c r="D7" s="145"/>
      <c r="E7" s="145"/>
      <c r="F7" s="146"/>
    </row>
    <row r="8" spans="2:6" ht="21" customHeight="1">
      <c r="B8" s="141" t="s">
        <v>4</v>
      </c>
      <c r="C8" s="142"/>
      <c r="D8" s="142"/>
      <c r="E8" s="142"/>
      <c r="F8" s="143"/>
    </row>
    <row r="9" spans="2:6" ht="34.5" customHeight="1">
      <c r="B9" s="131" t="s">
        <v>5</v>
      </c>
      <c r="C9" s="132"/>
      <c r="D9" s="132"/>
      <c r="E9" s="132"/>
      <c r="F9" s="133"/>
    </row>
    <row r="10" spans="2:6" ht="36" customHeight="1">
      <c r="B10" s="131" t="s">
        <v>6</v>
      </c>
      <c r="C10" s="132"/>
      <c r="D10" s="132"/>
      <c r="E10" s="132"/>
      <c r="F10" s="133"/>
    </row>
    <row r="11" spans="2:6" ht="72" customHeight="1">
      <c r="B11" s="131" t="s">
        <v>7</v>
      </c>
      <c r="C11" s="132"/>
      <c r="D11" s="132"/>
      <c r="E11" s="132"/>
      <c r="F11" s="133"/>
    </row>
    <row r="12" spans="2:6" ht="34.5" customHeight="1">
      <c r="B12" s="131" t="s">
        <v>8</v>
      </c>
      <c r="C12" s="132"/>
      <c r="D12" s="132"/>
      <c r="E12" s="132"/>
      <c r="F12" s="133"/>
    </row>
    <row r="13" spans="2:6" ht="44.25" customHeight="1">
      <c r="B13" s="131" t="s">
        <v>9</v>
      </c>
      <c r="C13" s="132"/>
      <c r="D13" s="132"/>
      <c r="E13" s="132"/>
      <c r="F13" s="133"/>
    </row>
    <row r="14" spans="2:6" ht="26.25" customHeight="1">
      <c r="B14" s="131" t="s">
        <v>10</v>
      </c>
      <c r="C14" s="132"/>
      <c r="D14" s="132"/>
      <c r="E14" s="132"/>
      <c r="F14" s="133"/>
    </row>
    <row r="15" spans="2:6" ht="22.5" customHeight="1">
      <c r="B15" s="131" t="s">
        <v>11</v>
      </c>
      <c r="C15" s="132"/>
      <c r="D15" s="132"/>
      <c r="E15" s="132"/>
      <c r="F15" s="133"/>
    </row>
    <row r="16" spans="2:6" ht="33" customHeight="1">
      <c r="B16" s="131" t="s">
        <v>12</v>
      </c>
      <c r="C16" s="132"/>
      <c r="D16" s="132"/>
      <c r="E16" s="132"/>
      <c r="F16" s="133"/>
    </row>
    <row r="17" spans="2:6" ht="36.75" customHeight="1">
      <c r="B17" s="131" t="s">
        <v>13</v>
      </c>
      <c r="C17" s="132"/>
      <c r="D17" s="132"/>
      <c r="E17" s="132"/>
      <c r="F17" s="133"/>
    </row>
    <row r="18" spans="2:6" ht="26.25" customHeight="1">
      <c r="B18" s="131" t="s">
        <v>14</v>
      </c>
      <c r="C18" s="132"/>
      <c r="D18" s="132"/>
      <c r="E18" s="132"/>
      <c r="F18" s="133"/>
    </row>
    <row r="19" spans="2:6" ht="27" customHeight="1" thickBot="1">
      <c r="B19" s="134" t="s">
        <v>15</v>
      </c>
      <c r="C19" s="135"/>
      <c r="D19" s="135"/>
      <c r="E19" s="135"/>
      <c r="F19" s="136"/>
    </row>
    <row r="20" spans="2:6" ht="14.25" customHeight="1">
      <c r="B20" s="6"/>
    </row>
    <row r="21" spans="2:6">
      <c r="B21" s="7"/>
    </row>
    <row r="22" spans="2:6" ht="17.25" customHeight="1">
      <c r="B22" s="130"/>
      <c r="C22" s="130"/>
      <c r="D22" s="130"/>
      <c r="E22" s="130"/>
      <c r="F22" s="130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58" zoomScale="80" zoomScaleNormal="80" zoomScalePageLayoutView="85" workbookViewId="0">
      <selection activeCell="C67" sqref="C67"/>
    </sheetView>
  </sheetViews>
  <sheetFormatPr defaultColWidth="11.42578125" defaultRowHeight="12.6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37"/>
      <c r="C2" s="147" t="s">
        <v>16</v>
      </c>
      <c r="D2" s="148"/>
      <c r="E2" s="149"/>
      <c r="F2" s="156" t="s">
        <v>1</v>
      </c>
    </row>
    <row r="3" spans="2:6" ht="51" customHeight="1">
      <c r="B3" s="137"/>
      <c r="C3" s="150"/>
      <c r="D3" s="151"/>
      <c r="E3" s="152"/>
      <c r="F3" s="157"/>
    </row>
    <row r="4" spans="2:6" ht="54" customHeight="1">
      <c r="B4" s="137"/>
      <c r="C4" s="153"/>
      <c r="D4" s="154"/>
      <c r="E4" s="155"/>
      <c r="F4" s="145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71" t="s">
        <v>17</v>
      </c>
      <c r="C6" s="172"/>
      <c r="D6" s="172"/>
      <c r="E6" s="172"/>
      <c r="F6" s="173"/>
    </row>
    <row r="7" spans="2:6" ht="42.75" customHeight="1">
      <c r="B7" s="174" t="s">
        <v>18</v>
      </c>
      <c r="C7" s="175"/>
      <c r="D7" s="175"/>
      <c r="E7" s="175"/>
      <c r="F7" s="175"/>
    </row>
    <row r="8" spans="2:6" ht="63" customHeight="1">
      <c r="B8" s="176"/>
      <c r="C8" s="177"/>
      <c r="D8" s="177"/>
      <c r="E8" s="177"/>
      <c r="F8" s="177"/>
    </row>
    <row r="9" spans="2:6" ht="37.5" customHeight="1">
      <c r="B9" s="176"/>
      <c r="C9" s="177"/>
      <c r="D9" s="177"/>
      <c r="E9" s="177"/>
      <c r="F9" s="177"/>
    </row>
    <row r="10" spans="2:6" ht="43.5" customHeight="1">
      <c r="B10" s="176"/>
      <c r="C10" s="177"/>
      <c r="D10" s="177"/>
      <c r="E10" s="177"/>
      <c r="F10" s="177"/>
    </row>
    <row r="11" spans="2:6" ht="58.5" customHeight="1">
      <c r="B11" s="176"/>
      <c r="C11" s="177"/>
      <c r="D11" s="177"/>
      <c r="E11" s="177"/>
      <c r="F11" s="177"/>
    </row>
    <row r="12" spans="2:6" ht="46.5" customHeight="1">
      <c r="B12" s="176"/>
      <c r="C12" s="177"/>
      <c r="D12" s="177"/>
      <c r="E12" s="177"/>
      <c r="F12" s="177"/>
    </row>
    <row r="13" spans="2:6" ht="47.25" customHeight="1">
      <c r="B13" s="176"/>
      <c r="C13" s="177"/>
      <c r="D13" s="177"/>
      <c r="E13" s="177"/>
      <c r="F13" s="177"/>
    </row>
    <row r="14" spans="2:6" ht="22.5" customHeight="1" thickBot="1">
      <c r="B14" s="178"/>
      <c r="C14" s="179"/>
      <c r="D14" s="179"/>
      <c r="E14" s="179"/>
      <c r="F14" s="179"/>
    </row>
    <row r="15" spans="2:6" ht="16.5" customHeight="1" thickBot="1">
      <c r="B15" s="164" t="s">
        <v>19</v>
      </c>
      <c r="C15" s="165"/>
      <c r="D15" s="165"/>
      <c r="E15" s="165"/>
      <c r="F15" s="166"/>
    </row>
    <row r="16" spans="2:6" ht="127.5" customHeight="1">
      <c r="B16" s="180" t="s">
        <v>20</v>
      </c>
      <c r="C16" s="181"/>
      <c r="D16" s="181"/>
      <c r="E16" s="181"/>
      <c r="F16" s="182"/>
    </row>
    <row r="17" spans="2:6" ht="19.5" customHeight="1">
      <c r="B17" s="47"/>
      <c r="C17" s="48" t="s">
        <v>21</v>
      </c>
      <c r="D17" s="162" t="s">
        <v>22</v>
      </c>
      <c r="E17" s="162" t="s">
        <v>23</v>
      </c>
      <c r="F17" s="160" t="s">
        <v>24</v>
      </c>
    </row>
    <row r="18" spans="2:6" ht="21" customHeight="1">
      <c r="B18" s="47"/>
      <c r="C18" s="48" t="s">
        <v>25</v>
      </c>
      <c r="D18" s="163"/>
      <c r="E18" s="163"/>
      <c r="F18" s="161"/>
    </row>
    <row r="19" spans="2:6" ht="18.75" customHeight="1">
      <c r="B19" s="49" t="s">
        <v>26</v>
      </c>
      <c r="C19" s="50"/>
      <c r="D19" s="51" t="s">
        <v>27</v>
      </c>
      <c r="E19" s="52" t="s">
        <v>28</v>
      </c>
      <c r="F19" s="53" t="s">
        <v>29</v>
      </c>
    </row>
    <row r="20" spans="2:6" ht="18.75" customHeight="1">
      <c r="B20" s="54" t="s">
        <v>30</v>
      </c>
      <c r="C20" s="55"/>
      <c r="D20" s="56" t="s">
        <v>27</v>
      </c>
      <c r="E20" s="57" t="s">
        <v>28</v>
      </c>
      <c r="F20" s="58" t="s">
        <v>29</v>
      </c>
    </row>
    <row r="21" spans="2:6" ht="18.75" customHeight="1">
      <c r="B21" s="54" t="s">
        <v>31</v>
      </c>
      <c r="C21" s="55"/>
      <c r="D21" s="56" t="s">
        <v>27</v>
      </c>
      <c r="E21" s="57" t="s">
        <v>28</v>
      </c>
      <c r="F21" s="58" t="s">
        <v>32</v>
      </c>
    </row>
    <row r="22" spans="2:6" ht="18.75" customHeight="1">
      <c r="B22" s="54" t="s">
        <v>33</v>
      </c>
      <c r="C22" s="55"/>
      <c r="D22" s="56" t="s">
        <v>27</v>
      </c>
      <c r="E22" s="57" t="s">
        <v>28</v>
      </c>
      <c r="F22" s="58" t="s">
        <v>29</v>
      </c>
    </row>
    <row r="23" spans="2:6" ht="18.75" customHeight="1">
      <c r="B23" s="54" t="s">
        <v>34</v>
      </c>
      <c r="C23" s="55"/>
      <c r="D23" s="56" t="s">
        <v>27</v>
      </c>
      <c r="E23" s="57" t="s">
        <v>28</v>
      </c>
      <c r="F23" s="58" t="s">
        <v>29</v>
      </c>
    </row>
    <row r="24" spans="2:6" ht="18.75" customHeight="1">
      <c r="B24" s="54" t="s">
        <v>35</v>
      </c>
      <c r="C24" s="55"/>
      <c r="D24" s="56" t="s">
        <v>27</v>
      </c>
      <c r="E24" s="57" t="s">
        <v>28</v>
      </c>
      <c r="F24" s="58" t="s">
        <v>29</v>
      </c>
    </row>
    <row r="25" spans="2:6" ht="18.75" customHeight="1">
      <c r="B25" s="54" t="s">
        <v>36</v>
      </c>
      <c r="C25" s="55"/>
      <c r="D25" s="56" t="s">
        <v>27</v>
      </c>
      <c r="E25" s="57" t="s">
        <v>28</v>
      </c>
      <c r="F25" s="59" t="s">
        <v>32</v>
      </c>
    </row>
    <row r="26" spans="2:6" ht="18.75" customHeight="1">
      <c r="B26" s="54" t="s">
        <v>37</v>
      </c>
      <c r="C26" s="55"/>
      <c r="D26" s="56" t="s">
        <v>27</v>
      </c>
      <c r="E26" s="57" t="s">
        <v>28</v>
      </c>
      <c r="F26" s="58" t="s">
        <v>29</v>
      </c>
    </row>
    <row r="27" spans="2:6" ht="18.75" customHeight="1">
      <c r="B27" s="54" t="s">
        <v>38</v>
      </c>
      <c r="C27" s="55"/>
      <c r="D27" s="56" t="s">
        <v>27</v>
      </c>
      <c r="E27" s="57" t="s">
        <v>28</v>
      </c>
      <c r="F27" s="58" t="s">
        <v>29</v>
      </c>
    </row>
    <row r="28" spans="2:6" ht="18.75" customHeight="1">
      <c r="B28" s="54" t="s">
        <v>39</v>
      </c>
      <c r="C28" s="55"/>
      <c r="D28" s="56" t="s">
        <v>27</v>
      </c>
      <c r="E28" s="57" t="s">
        <v>28</v>
      </c>
      <c r="F28" s="58" t="s">
        <v>29</v>
      </c>
    </row>
    <row r="29" spans="2:6" ht="18.75" customHeight="1">
      <c r="B29" s="60" t="s">
        <v>40</v>
      </c>
      <c r="C29" s="61"/>
      <c r="D29" s="56" t="s">
        <v>27</v>
      </c>
      <c r="E29" s="62" t="s">
        <v>28</v>
      </c>
      <c r="F29" s="63" t="s">
        <v>29</v>
      </c>
    </row>
    <row r="30" spans="2:6" ht="24" customHeight="1">
      <c r="B30" s="47"/>
      <c r="C30" s="48" t="s">
        <v>41</v>
      </c>
      <c r="D30" s="64"/>
      <c r="E30" s="64"/>
      <c r="F30" s="65"/>
    </row>
    <row r="31" spans="2:6" ht="19.5" customHeight="1">
      <c r="B31" s="49" t="s">
        <v>42</v>
      </c>
      <c r="C31" s="66"/>
      <c r="D31" s="51" t="s">
        <v>43</v>
      </c>
      <c r="E31" s="52" t="s">
        <v>28</v>
      </c>
      <c r="F31" s="53" t="s">
        <v>29</v>
      </c>
    </row>
    <row r="32" spans="2:6" ht="19.5" customHeight="1">
      <c r="B32" s="158" t="s">
        <v>44</v>
      </c>
      <c r="C32" s="159"/>
      <c r="D32" s="56" t="s">
        <v>43</v>
      </c>
      <c r="E32" s="57" t="s">
        <v>28</v>
      </c>
      <c r="F32" s="58" t="s">
        <v>29</v>
      </c>
    </row>
    <row r="33" spans="2:6" ht="19.5" customHeight="1">
      <c r="B33" s="158" t="s">
        <v>45</v>
      </c>
      <c r="C33" s="159"/>
      <c r="D33" s="56" t="s">
        <v>27</v>
      </c>
      <c r="E33" s="57" t="s">
        <v>28</v>
      </c>
      <c r="F33" s="58" t="s">
        <v>29</v>
      </c>
    </row>
    <row r="34" spans="2:6" ht="19.5" customHeight="1">
      <c r="B34" s="54" t="s">
        <v>46</v>
      </c>
      <c r="C34" s="67"/>
      <c r="D34" s="56" t="s">
        <v>47</v>
      </c>
      <c r="E34" s="57" t="s">
        <v>28</v>
      </c>
      <c r="F34" s="58" t="s">
        <v>29</v>
      </c>
    </row>
    <row r="35" spans="2:6" ht="19.5" customHeight="1">
      <c r="B35" s="54" t="s">
        <v>48</v>
      </c>
      <c r="C35" s="67"/>
      <c r="D35" s="56" t="s">
        <v>47</v>
      </c>
      <c r="E35" s="57" t="s">
        <v>28</v>
      </c>
      <c r="F35" s="58" t="s">
        <v>29</v>
      </c>
    </row>
    <row r="36" spans="2:6" ht="19.5" customHeight="1">
      <c r="B36" s="158" t="s">
        <v>49</v>
      </c>
      <c r="C36" s="159"/>
      <c r="D36" s="56" t="s">
        <v>43</v>
      </c>
      <c r="E36" s="57" t="s">
        <v>50</v>
      </c>
      <c r="F36" s="58" t="s">
        <v>29</v>
      </c>
    </row>
    <row r="37" spans="2:6" ht="19.5" customHeight="1">
      <c r="B37" s="169" t="s">
        <v>51</v>
      </c>
      <c r="C37" s="170"/>
      <c r="D37" s="69" t="s">
        <v>43</v>
      </c>
      <c r="E37" s="62" t="s">
        <v>50</v>
      </c>
      <c r="F37" s="63" t="s">
        <v>29</v>
      </c>
    </row>
    <row r="38" spans="2:6" ht="23.25" customHeight="1">
      <c r="B38" s="47"/>
      <c r="C38" s="48" t="s">
        <v>52</v>
      </c>
      <c r="D38" s="70"/>
      <c r="E38" s="70"/>
      <c r="F38" s="71"/>
    </row>
    <row r="39" spans="2:6" ht="19.5" customHeight="1">
      <c r="B39" s="167" t="s">
        <v>53</v>
      </c>
      <c r="C39" s="168"/>
      <c r="D39" s="51" t="s">
        <v>27</v>
      </c>
      <c r="E39" s="52" t="s">
        <v>28</v>
      </c>
      <c r="F39" s="53" t="s">
        <v>29</v>
      </c>
    </row>
    <row r="40" spans="2:6" ht="19.5" customHeight="1">
      <c r="B40" s="72" t="s">
        <v>54</v>
      </c>
      <c r="C40" s="67"/>
      <c r="D40" s="56" t="s">
        <v>43</v>
      </c>
      <c r="E40" s="57" t="s">
        <v>28</v>
      </c>
      <c r="F40" s="58" t="s">
        <v>29</v>
      </c>
    </row>
    <row r="41" spans="2:6" ht="19.5" customHeight="1">
      <c r="B41" s="158" t="s">
        <v>55</v>
      </c>
      <c r="C41" s="159"/>
      <c r="D41" s="56" t="s">
        <v>27</v>
      </c>
      <c r="E41" s="57" t="s">
        <v>28</v>
      </c>
      <c r="F41" s="58" t="s">
        <v>29</v>
      </c>
    </row>
    <row r="42" spans="2:6" ht="19.5" customHeight="1">
      <c r="B42" s="54" t="s">
        <v>48</v>
      </c>
      <c r="C42" s="67"/>
      <c r="D42" s="56" t="s">
        <v>27</v>
      </c>
      <c r="E42" s="57" t="s">
        <v>28</v>
      </c>
      <c r="F42" s="58" t="s">
        <v>29</v>
      </c>
    </row>
    <row r="43" spans="2:6" ht="19.5" customHeight="1">
      <c r="B43" s="60" t="s">
        <v>56</v>
      </c>
      <c r="C43" s="68"/>
      <c r="D43" s="69" t="s">
        <v>43</v>
      </c>
      <c r="E43" s="62" t="s">
        <v>50</v>
      </c>
      <c r="F43" s="63" t="s">
        <v>29</v>
      </c>
    </row>
    <row r="44" spans="2:6" ht="23.25" customHeight="1">
      <c r="B44" s="47"/>
      <c r="C44" s="48" t="s">
        <v>57</v>
      </c>
      <c r="D44" s="73"/>
      <c r="E44" s="73"/>
      <c r="F44" s="74"/>
    </row>
    <row r="45" spans="2:6" ht="19.5" customHeight="1">
      <c r="B45" s="167" t="s">
        <v>58</v>
      </c>
      <c r="C45" s="168"/>
      <c r="D45" s="56" t="s">
        <v>27</v>
      </c>
      <c r="E45" s="52" t="s">
        <v>50</v>
      </c>
      <c r="F45" s="75" t="s">
        <v>32</v>
      </c>
    </row>
    <row r="46" spans="2:6" ht="19.5" customHeight="1">
      <c r="B46" s="158" t="s">
        <v>59</v>
      </c>
      <c r="C46" s="159"/>
      <c r="D46" s="56" t="s">
        <v>27</v>
      </c>
      <c r="E46" s="57" t="s">
        <v>50</v>
      </c>
      <c r="F46" s="76" t="s">
        <v>32</v>
      </c>
    </row>
    <row r="47" spans="2:6" ht="19.5" customHeight="1">
      <c r="B47" s="158" t="s">
        <v>60</v>
      </c>
      <c r="C47" s="159"/>
      <c r="D47" s="56" t="s">
        <v>27</v>
      </c>
      <c r="E47" s="57" t="s">
        <v>50</v>
      </c>
      <c r="F47" s="76" t="s">
        <v>32</v>
      </c>
    </row>
    <row r="48" spans="2:6" ht="19.5" customHeight="1">
      <c r="B48" s="158" t="s">
        <v>61</v>
      </c>
      <c r="C48" s="159"/>
      <c r="D48" s="56" t="s">
        <v>27</v>
      </c>
      <c r="E48" s="57" t="s">
        <v>50</v>
      </c>
      <c r="F48" s="76" t="s">
        <v>62</v>
      </c>
    </row>
    <row r="49" spans="2:6" ht="19.5" customHeight="1">
      <c r="B49" s="158" t="s">
        <v>63</v>
      </c>
      <c r="C49" s="159"/>
      <c r="D49" s="56" t="s">
        <v>27</v>
      </c>
      <c r="E49" s="57" t="s">
        <v>50</v>
      </c>
      <c r="F49" s="76" t="s">
        <v>32</v>
      </c>
    </row>
    <row r="50" spans="2:6" ht="19.5" customHeight="1">
      <c r="B50" s="54" t="s">
        <v>64</v>
      </c>
      <c r="C50" s="67"/>
      <c r="D50" s="56" t="s">
        <v>27</v>
      </c>
      <c r="E50" s="57" t="s">
        <v>50</v>
      </c>
      <c r="F50" s="76" t="s">
        <v>32</v>
      </c>
    </row>
    <row r="51" spans="2:6" ht="21" customHeight="1">
      <c r="B51" s="54" t="s">
        <v>65</v>
      </c>
      <c r="C51" s="67"/>
      <c r="D51" s="56" t="s">
        <v>43</v>
      </c>
      <c r="E51" s="57" t="s">
        <v>50</v>
      </c>
      <c r="F51" s="76" t="s">
        <v>32</v>
      </c>
    </row>
    <row r="52" spans="2:6" ht="19.5" customHeight="1">
      <c r="B52" s="158" t="s">
        <v>66</v>
      </c>
      <c r="C52" s="159"/>
      <c r="D52" s="56" t="s">
        <v>27</v>
      </c>
      <c r="E52" s="57" t="s">
        <v>28</v>
      </c>
      <c r="F52" s="76" t="s">
        <v>32</v>
      </c>
    </row>
    <row r="53" spans="2:6" ht="19.5" customHeight="1">
      <c r="B53" s="158" t="s">
        <v>67</v>
      </c>
      <c r="C53" s="159"/>
      <c r="D53" s="56" t="s">
        <v>43</v>
      </c>
      <c r="E53" s="57" t="s">
        <v>50</v>
      </c>
      <c r="F53" s="76" t="s">
        <v>29</v>
      </c>
    </row>
    <row r="54" spans="2:6" ht="19.5" customHeight="1">
      <c r="B54" s="158" t="s">
        <v>68</v>
      </c>
      <c r="C54" s="159"/>
      <c r="D54" s="56" t="s">
        <v>43</v>
      </c>
      <c r="E54" s="57" t="s">
        <v>50</v>
      </c>
      <c r="F54" s="76" t="s">
        <v>29</v>
      </c>
    </row>
    <row r="55" spans="2:6" ht="19.5" customHeight="1">
      <c r="B55" s="158" t="s">
        <v>69</v>
      </c>
      <c r="C55" s="159"/>
      <c r="D55" s="56" t="s">
        <v>43</v>
      </c>
      <c r="E55" s="57" t="s">
        <v>50</v>
      </c>
      <c r="F55" s="76" t="s">
        <v>29</v>
      </c>
    </row>
    <row r="56" spans="2:6" ht="19.5" customHeight="1">
      <c r="B56" s="158" t="s">
        <v>70</v>
      </c>
      <c r="C56" s="159"/>
      <c r="D56" s="56" t="s">
        <v>43</v>
      </c>
      <c r="E56" s="57" t="s">
        <v>50</v>
      </c>
      <c r="F56" s="76" t="s">
        <v>71</v>
      </c>
    </row>
    <row r="57" spans="2:6" ht="19.5" customHeight="1">
      <c r="B57" s="158" t="s">
        <v>72</v>
      </c>
      <c r="C57" s="159"/>
      <c r="D57" s="56" t="s">
        <v>43</v>
      </c>
      <c r="E57" s="57" t="s">
        <v>28</v>
      </c>
      <c r="F57" s="76" t="s">
        <v>71</v>
      </c>
    </row>
    <row r="58" spans="2:6" ht="19.5" customHeight="1">
      <c r="B58" s="54" t="s">
        <v>73</v>
      </c>
      <c r="C58" s="67"/>
      <c r="D58" s="56" t="s">
        <v>43</v>
      </c>
      <c r="E58" s="57" t="s">
        <v>50</v>
      </c>
      <c r="F58" s="76" t="s">
        <v>71</v>
      </c>
    </row>
    <row r="59" spans="2:6" ht="19.5" customHeight="1">
      <c r="B59" s="158" t="s">
        <v>74</v>
      </c>
      <c r="C59" s="159"/>
      <c r="D59" s="56" t="s">
        <v>43</v>
      </c>
      <c r="E59" s="57" t="s">
        <v>50</v>
      </c>
      <c r="F59" s="76" t="s">
        <v>75</v>
      </c>
    </row>
    <row r="60" spans="2:6" ht="19.5" customHeight="1">
      <c r="B60" s="158" t="s">
        <v>76</v>
      </c>
      <c r="C60" s="159"/>
      <c r="D60" s="56" t="s">
        <v>43</v>
      </c>
      <c r="E60" s="57" t="s">
        <v>50</v>
      </c>
      <c r="F60" s="58" t="s">
        <v>29</v>
      </c>
    </row>
    <row r="61" spans="2:6" ht="19.5" customHeight="1">
      <c r="B61" s="158" t="s">
        <v>77</v>
      </c>
      <c r="C61" s="159"/>
      <c r="D61" s="56" t="s">
        <v>43</v>
      </c>
      <c r="E61" s="57" t="s">
        <v>50</v>
      </c>
      <c r="F61" s="58" t="s">
        <v>29</v>
      </c>
    </row>
    <row r="62" spans="2:6" ht="19.5" customHeight="1">
      <c r="B62" s="158" t="s">
        <v>78</v>
      </c>
      <c r="C62" s="159"/>
      <c r="D62" s="56" t="s">
        <v>43</v>
      </c>
      <c r="E62" s="57" t="s">
        <v>50</v>
      </c>
      <c r="F62" s="58" t="s">
        <v>29</v>
      </c>
    </row>
    <row r="63" spans="2:6" ht="19.5" customHeight="1">
      <c r="B63" s="158" t="s">
        <v>79</v>
      </c>
      <c r="C63" s="159"/>
      <c r="D63" s="56" t="s">
        <v>43</v>
      </c>
      <c r="E63" s="57" t="s">
        <v>50</v>
      </c>
      <c r="F63" s="58" t="s">
        <v>29</v>
      </c>
    </row>
    <row r="64" spans="2:6" ht="19.5" customHeight="1">
      <c r="B64" s="54" t="s">
        <v>80</v>
      </c>
      <c r="C64" s="67"/>
      <c r="D64" s="56" t="s">
        <v>43</v>
      </c>
      <c r="E64" s="57" t="s">
        <v>50</v>
      </c>
      <c r="F64" s="58" t="s">
        <v>81</v>
      </c>
    </row>
    <row r="65" spans="2:6" ht="19.5" customHeight="1">
      <c r="B65" s="158" t="s">
        <v>82</v>
      </c>
      <c r="C65" s="159"/>
      <c r="D65" s="56" t="s">
        <v>43</v>
      </c>
      <c r="E65" s="57" t="s">
        <v>50</v>
      </c>
      <c r="F65" s="58" t="s">
        <v>81</v>
      </c>
    </row>
    <row r="66" spans="2:6" ht="19.5" customHeight="1">
      <c r="B66" s="54" t="s">
        <v>83</v>
      </c>
      <c r="C66" s="55"/>
      <c r="D66" s="56" t="s">
        <v>43</v>
      </c>
      <c r="E66" s="57" t="s">
        <v>50</v>
      </c>
      <c r="F66" s="76" t="s">
        <v>84</v>
      </c>
    </row>
    <row r="67" spans="2:6" ht="19.5" customHeight="1" thickBot="1">
      <c r="B67" s="54" t="s">
        <v>85</v>
      </c>
      <c r="C67" s="67"/>
      <c r="D67" s="79" t="s">
        <v>43</v>
      </c>
      <c r="E67" s="80" t="s">
        <v>50</v>
      </c>
      <c r="F67" s="76" t="s">
        <v>84</v>
      </c>
    </row>
    <row r="68" spans="2:6" ht="19.5" customHeight="1" thickBot="1">
      <c r="B68" s="77" t="s">
        <v>86</v>
      </c>
      <c r="C68" s="78"/>
      <c r="D68" s="79" t="s">
        <v>43</v>
      </c>
      <c r="E68" s="80" t="s">
        <v>50</v>
      </c>
      <c r="F68" s="81" t="s">
        <v>87</v>
      </c>
    </row>
    <row r="73" spans="2:6" hidden="1">
      <c r="B73" s="6" t="s">
        <v>27</v>
      </c>
    </row>
    <row r="74" spans="2:6" hidden="1">
      <c r="B74" s="7" t="s">
        <v>47</v>
      </c>
    </row>
    <row r="75" spans="2:6" hidden="1">
      <c r="B75" s="7" t="s">
        <v>43</v>
      </c>
    </row>
    <row r="76" spans="2:6" hidden="1"/>
    <row r="77" spans="2:6" hidden="1">
      <c r="B77" t="s">
        <v>28</v>
      </c>
    </row>
    <row r="78" spans="2:6" hidden="1">
      <c r="B78" t="s">
        <v>50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4">
    <dataValidation type="list" allowBlank="1" showInputMessage="1" showErrorMessage="1" sqref="D19:D29 D31:D37 D39:D43 D68" xr:uid="{00000000-0002-0000-0100-000000000000}">
      <formula1>$B$73:$B$75</formula1>
    </dataValidation>
    <dataValidation type="list" allowBlank="1" showInputMessage="1" showErrorMessage="1" sqref="E19:E29 E31:E37 E39:E43 E68" xr:uid="{00000000-0002-0000-0100-000001000000}">
      <formula1>$B$77:$B$78</formula1>
    </dataValidation>
    <dataValidation type="list" allowBlank="1" showInputMessage="1" showErrorMessage="1" sqref="D45:D67" xr:uid="{F010D242-2C87-44A7-B0D5-821CBDDC55C7}">
      <formula1>$B$72:$B$74</formula1>
    </dataValidation>
    <dataValidation type="list" allowBlank="1" showInputMessage="1" showErrorMessage="1" sqref="E45:E67" xr:uid="{63AEDCD6-E3A4-4F2F-95F7-4EB3888EF1FF}">
      <formula1>$B$76:$B$77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8"/>
  <sheetViews>
    <sheetView showGridLines="0" topLeftCell="B37" zoomScale="90" zoomScaleNormal="90" zoomScalePageLayoutView="70" workbookViewId="0">
      <selection activeCell="G21" sqref="G21:H21"/>
    </sheetView>
  </sheetViews>
  <sheetFormatPr defaultColWidth="11.42578125" defaultRowHeight="12.9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0.14062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ht="12.6">
      <c r="H1"/>
      <c r="L1"/>
    </row>
    <row r="2" spans="2:17" ht="48.75" customHeight="1">
      <c r="B2" s="137"/>
      <c r="C2" s="147" t="s">
        <v>16</v>
      </c>
      <c r="D2" s="148"/>
      <c r="E2" s="148"/>
      <c r="F2" s="148"/>
      <c r="G2" s="148"/>
      <c r="H2" s="148"/>
      <c r="I2" s="148"/>
      <c r="J2" s="149"/>
      <c r="K2" s="217" t="s">
        <v>1</v>
      </c>
      <c r="L2" s="218"/>
    </row>
    <row r="3" spans="2:17" ht="42" customHeight="1">
      <c r="B3" s="137"/>
      <c r="C3" s="150"/>
      <c r="D3" s="151"/>
      <c r="E3" s="151"/>
      <c r="F3" s="151"/>
      <c r="G3" s="151"/>
      <c r="H3" s="151"/>
      <c r="I3" s="151"/>
      <c r="J3" s="152"/>
      <c r="K3" s="219"/>
      <c r="L3" s="220"/>
    </row>
    <row r="4" spans="2:17" ht="36.75" customHeight="1">
      <c r="B4" s="137"/>
      <c r="C4" s="153"/>
      <c r="D4" s="154"/>
      <c r="E4" s="154"/>
      <c r="F4" s="154"/>
      <c r="G4" s="154"/>
      <c r="H4" s="154"/>
      <c r="I4" s="154"/>
      <c r="J4" s="155"/>
      <c r="K4" s="221"/>
      <c r="L4" s="222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08" t="s">
        <v>88</v>
      </c>
      <c r="C6" s="209"/>
      <c r="D6" s="209"/>
      <c r="E6" s="209"/>
      <c r="F6" s="209"/>
      <c r="G6" s="209"/>
      <c r="H6" s="209"/>
      <c r="I6" s="209"/>
      <c r="J6" s="209"/>
      <c r="K6" s="209"/>
      <c r="L6" s="210"/>
      <c r="M6" s="1"/>
      <c r="N6" s="1"/>
      <c r="O6" s="1"/>
      <c r="P6" s="1"/>
      <c r="Q6" s="1"/>
    </row>
    <row r="7" spans="2:17" ht="24.75" customHeight="1">
      <c r="B7" s="214" t="s">
        <v>19</v>
      </c>
      <c r="C7" s="215"/>
      <c r="D7" s="215"/>
      <c r="E7" s="215"/>
      <c r="F7" s="215"/>
      <c r="G7" s="215"/>
      <c r="H7" s="215"/>
      <c r="I7" s="215"/>
      <c r="J7" s="215"/>
      <c r="K7" s="215"/>
      <c r="L7" s="216"/>
    </row>
    <row r="8" spans="2:17" ht="18" customHeight="1">
      <c r="B8" s="122" t="s">
        <v>89</v>
      </c>
      <c r="C8" s="123"/>
      <c r="D8" s="123"/>
      <c r="E8" s="123"/>
      <c r="F8" s="123"/>
      <c r="G8" s="123"/>
      <c r="H8" s="123"/>
      <c r="I8" s="123"/>
      <c r="J8" s="123"/>
      <c r="K8" s="123"/>
      <c r="L8" s="124"/>
    </row>
    <row r="9" spans="2:17" ht="15.6">
      <c r="B9" s="122" t="s">
        <v>90</v>
      </c>
      <c r="C9" s="125"/>
      <c r="D9" s="125"/>
      <c r="E9" s="125"/>
      <c r="F9" s="125"/>
      <c r="G9" s="125"/>
      <c r="H9" s="125"/>
      <c r="I9" s="126"/>
      <c r="J9" s="125"/>
      <c r="K9" s="125"/>
      <c r="L9" s="127"/>
    </row>
    <row r="10" spans="2:17" ht="15.6">
      <c r="B10" s="122" t="s">
        <v>91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7"/>
    </row>
    <row r="11" spans="2:17" ht="15.6">
      <c r="B11" s="122" t="s">
        <v>92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7"/>
    </row>
    <row r="12" spans="2:17" ht="18" customHeight="1">
      <c r="B12" s="211" t="s">
        <v>93</v>
      </c>
      <c r="C12" s="212"/>
      <c r="D12" s="212"/>
      <c r="E12" s="212"/>
      <c r="F12" s="212"/>
      <c r="G12" s="212"/>
      <c r="H12" s="212"/>
      <c r="I12" s="212"/>
      <c r="J12" s="212"/>
      <c r="K12" s="212"/>
      <c r="L12" s="213"/>
    </row>
    <row r="13" spans="2:17" ht="15.6">
      <c r="B13" s="122" t="s">
        <v>94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7"/>
    </row>
    <row r="14" spans="2:17" ht="7.5" customHeight="1" thickBot="1">
      <c r="B14" s="85"/>
      <c r="C14" s="86"/>
      <c r="D14" s="86"/>
      <c r="E14" s="86"/>
      <c r="F14" s="86"/>
      <c r="G14" s="86"/>
      <c r="H14" s="86"/>
      <c r="I14" s="86"/>
      <c r="J14" s="86"/>
      <c r="K14" s="86"/>
      <c r="L14" s="87"/>
    </row>
    <row r="15" spans="2:17" ht="33.75" customHeight="1" thickBot="1">
      <c r="B15" s="205" t="s">
        <v>95</v>
      </c>
      <c r="C15" s="206"/>
      <c r="D15" s="206"/>
      <c r="E15" s="206"/>
      <c r="F15" s="206"/>
      <c r="G15" s="207"/>
      <c r="H15" s="202" t="s">
        <v>96</v>
      </c>
      <c r="I15" s="203"/>
      <c r="J15" s="203"/>
      <c r="K15" s="203"/>
      <c r="L15" s="204"/>
    </row>
    <row r="16" spans="2:17" ht="40.5" customHeight="1" thickBot="1">
      <c r="B16" s="88" t="s">
        <v>97</v>
      </c>
      <c r="C16" s="223" t="s">
        <v>98</v>
      </c>
      <c r="D16" s="223"/>
      <c r="E16" s="223"/>
      <c r="F16" s="223"/>
      <c r="G16" s="223"/>
      <c r="H16" s="89" t="s">
        <v>99</v>
      </c>
      <c r="I16" s="89" t="s">
        <v>100</v>
      </c>
      <c r="J16" s="89" t="s">
        <v>101</v>
      </c>
      <c r="K16" s="89" t="s">
        <v>102</v>
      </c>
      <c r="L16" s="90" t="s">
        <v>103</v>
      </c>
    </row>
    <row r="17" spans="2:14" ht="102" customHeight="1">
      <c r="B17" s="112" t="s">
        <v>25</v>
      </c>
      <c r="C17" s="224" t="s">
        <v>26</v>
      </c>
      <c r="D17" s="224"/>
      <c r="E17" s="224"/>
      <c r="F17" s="224"/>
      <c r="G17" s="225" t="s">
        <v>104</v>
      </c>
      <c r="H17" s="226"/>
      <c r="I17" s="113">
        <v>1</v>
      </c>
      <c r="J17" s="113">
        <v>3</v>
      </c>
      <c r="K17" s="113">
        <f>+I17+J17</f>
        <v>4</v>
      </c>
      <c r="L17" s="113" t="str">
        <f>IF(K17&lt;=4,"BAJO",IF(K17=5,"MEDIO",IF(K17=6,"ALTO",IF(K17=7,"ALTO","EXTREMO"))))</f>
        <v>BAJO</v>
      </c>
    </row>
    <row r="18" spans="2:14" ht="53.25" customHeight="1">
      <c r="B18" s="114" t="s">
        <v>52</v>
      </c>
      <c r="C18" s="227" t="s">
        <v>48</v>
      </c>
      <c r="D18" s="227"/>
      <c r="E18" s="227"/>
      <c r="F18" s="227"/>
      <c r="G18" s="225" t="s">
        <v>105</v>
      </c>
      <c r="H18" s="226"/>
      <c r="I18" s="117">
        <v>2</v>
      </c>
      <c r="J18" s="91">
        <v>2</v>
      </c>
      <c r="K18" s="91">
        <f>+I18+J18</f>
        <v>4</v>
      </c>
      <c r="L18" s="91" t="str">
        <f>IF(K18&lt;=4,"BAJO",IF(K18=5,"MEDIO",IF(K18=6,"ALTO",IF(K18=7,"ALTO","EXTREMO"))))</f>
        <v>BAJO</v>
      </c>
    </row>
    <row r="19" spans="2:14" ht="89.45" customHeight="1">
      <c r="B19" s="114" t="s">
        <v>41</v>
      </c>
      <c r="C19" s="227" t="s">
        <v>42</v>
      </c>
      <c r="D19" s="227"/>
      <c r="E19" s="227"/>
      <c r="F19" s="227"/>
      <c r="G19" s="225" t="s">
        <v>51</v>
      </c>
      <c r="H19" s="226"/>
      <c r="I19" s="91">
        <f>+[1]EVALUACION!I20</f>
        <v>2</v>
      </c>
      <c r="J19" s="91">
        <v>4</v>
      </c>
      <c r="K19" s="91">
        <f t="shared" ref="K19:K26" si="0">+I19+J19</f>
        <v>6</v>
      </c>
      <c r="L19" s="91" t="str">
        <f t="shared" ref="L19:L26" si="1">IF(K19&lt;=4,"BAJO",IF(K19=5,"MEDIO",IF(K19=6,"ALTO",IF(K19=7,"ALTO","EXTREMO"))))</f>
        <v>ALTO</v>
      </c>
    </row>
    <row r="20" spans="2:14" ht="93.6" customHeight="1">
      <c r="B20" s="114" t="s">
        <v>52</v>
      </c>
      <c r="C20" s="227" t="s">
        <v>51</v>
      </c>
      <c r="D20" s="227"/>
      <c r="E20" s="227"/>
      <c r="F20" s="227"/>
      <c r="G20" s="225" t="s">
        <v>44</v>
      </c>
      <c r="H20" s="226"/>
      <c r="I20" s="91">
        <f>+[1]EVALUACION!I21</f>
        <v>2</v>
      </c>
      <c r="J20" s="91">
        <v>4</v>
      </c>
      <c r="K20" s="91">
        <f t="shared" ref="K20" si="2">+I20+J20</f>
        <v>6</v>
      </c>
      <c r="L20" s="91" t="str">
        <f t="shared" ref="L20" si="3">IF(K20&lt;=4,"BAJO",IF(K20=5,"MEDIO",IF(K20=6,"ALTO",IF(K20=7,"ALTO","EXTREMO"))))</f>
        <v>ALTO</v>
      </c>
    </row>
    <row r="21" spans="2:14" ht="90" customHeight="1">
      <c r="B21" s="114" t="str">
        <f>+[1]EVALUACION!B22</f>
        <v>EJECUCIÓN</v>
      </c>
      <c r="C21" s="231" t="s">
        <v>82</v>
      </c>
      <c r="D21" s="232"/>
      <c r="E21" s="232"/>
      <c r="F21" s="233"/>
      <c r="G21" s="225" t="s">
        <v>106</v>
      </c>
      <c r="H21" s="226"/>
      <c r="I21" s="91">
        <v>2</v>
      </c>
      <c r="J21" s="91">
        <v>3</v>
      </c>
      <c r="K21" s="91">
        <f t="shared" si="0"/>
        <v>5</v>
      </c>
      <c r="L21" s="91" t="str">
        <f t="shared" si="1"/>
        <v>MEDIO</v>
      </c>
    </row>
    <row r="22" spans="2:14" ht="53.25" customHeight="1">
      <c r="B22" s="114" t="str">
        <f>+[1]EVALUACION!B23</f>
        <v>EJECUCIÓN</v>
      </c>
      <c r="C22" s="228" t="str">
        <f>+[1]EVALUACION!C23</f>
        <v>Variación de los precios del mercado</v>
      </c>
      <c r="D22" s="229"/>
      <c r="E22" s="229"/>
      <c r="F22" s="230"/>
      <c r="G22" s="183" t="s">
        <v>107</v>
      </c>
      <c r="H22" s="183"/>
      <c r="I22" s="91">
        <v>1</v>
      </c>
      <c r="J22" s="91">
        <v>3</v>
      </c>
      <c r="K22" s="91">
        <f t="shared" si="0"/>
        <v>4</v>
      </c>
      <c r="L22" s="91" t="str">
        <f t="shared" si="1"/>
        <v>BAJO</v>
      </c>
    </row>
    <row r="23" spans="2:14" ht="53.25" customHeight="1">
      <c r="B23" s="114" t="str">
        <f>+[1]EVALUACION!B24</f>
        <v>CONTRATACIÓN</v>
      </c>
      <c r="C23" s="228" t="str">
        <f>+[1]EVALUACION!C24</f>
        <v xml:space="preserve">Riesgo de que no se firme el contrato. </v>
      </c>
      <c r="D23" s="229"/>
      <c r="E23" s="229"/>
      <c r="F23" s="230"/>
      <c r="G23" s="183" t="s">
        <v>108</v>
      </c>
      <c r="H23" s="183"/>
      <c r="I23" s="91">
        <v>1</v>
      </c>
      <c r="J23" s="91">
        <v>3</v>
      </c>
      <c r="K23" s="91">
        <f t="shared" si="0"/>
        <v>4</v>
      </c>
      <c r="L23" s="91" t="str">
        <f t="shared" si="1"/>
        <v>BAJO</v>
      </c>
    </row>
    <row r="24" spans="2:14" ht="53.25" customHeight="1">
      <c r="B24" s="114" t="str">
        <f>+[1]EVALUACION!B25</f>
        <v>EJECUCIÓN</v>
      </c>
      <c r="C24" s="228" t="str">
        <f>+[1]EVALUACION!C25</f>
        <v>Defectos en los equipos.</v>
      </c>
      <c r="D24" s="229"/>
      <c r="E24" s="229"/>
      <c r="F24" s="230"/>
      <c r="G24" s="183" t="s">
        <v>109</v>
      </c>
      <c r="H24" s="183"/>
      <c r="I24" s="91">
        <v>2</v>
      </c>
      <c r="J24" s="91">
        <v>4</v>
      </c>
      <c r="K24" s="91">
        <f t="shared" si="0"/>
        <v>6</v>
      </c>
      <c r="L24" s="91" t="str">
        <f t="shared" si="1"/>
        <v>ALTO</v>
      </c>
    </row>
    <row r="25" spans="2:14" ht="53.25" customHeight="1">
      <c r="B25" s="114" t="str">
        <f>+[1]EVALUACION!B26</f>
        <v>EJECUCIÓN</v>
      </c>
      <c r="C25" s="228" t="str">
        <f>+[1]EVALUACION!C26</f>
        <v>Defecto en la instalación de equipos</v>
      </c>
      <c r="D25" s="229"/>
      <c r="E25" s="229"/>
      <c r="F25" s="230"/>
      <c r="G25" s="183" t="s">
        <v>110</v>
      </c>
      <c r="H25" s="183"/>
      <c r="I25" s="91">
        <v>2</v>
      </c>
      <c r="J25" s="91">
        <v>4</v>
      </c>
      <c r="K25" s="91">
        <f t="shared" si="0"/>
        <v>6</v>
      </c>
      <c r="L25" s="91" t="str">
        <f t="shared" si="1"/>
        <v>ALTO</v>
      </c>
    </row>
    <row r="26" spans="2:14" ht="53.25" customHeight="1" thickBot="1">
      <c r="B26" s="114" t="str">
        <f>+[1]EVALUACION!B27</f>
        <v>EJECUCIÓN</v>
      </c>
      <c r="C26" s="228" t="str">
        <f>+[1]EVALUACION!C27</f>
        <v>Incumplimiento de compromisos adquiridos por el contratista seleccionado con sus subcontratistas, suministradores de bienes y servicios.</v>
      </c>
      <c r="D26" s="229"/>
      <c r="E26" s="229"/>
      <c r="F26" s="230"/>
      <c r="G26" s="225" t="s">
        <v>109</v>
      </c>
      <c r="H26" s="226"/>
      <c r="I26" s="91">
        <v>2</v>
      </c>
      <c r="J26" s="91">
        <v>4</v>
      </c>
      <c r="K26" s="91">
        <f t="shared" si="0"/>
        <v>6</v>
      </c>
      <c r="L26" s="91" t="str">
        <f t="shared" si="1"/>
        <v>ALTO</v>
      </c>
    </row>
    <row r="27" spans="2:14" ht="12.75" customHeight="1">
      <c r="B27" s="92"/>
      <c r="C27" s="93"/>
      <c r="D27" s="93"/>
      <c r="E27" s="93"/>
      <c r="F27" s="93"/>
      <c r="G27" s="93"/>
      <c r="H27" s="93"/>
      <c r="I27" s="93"/>
      <c r="J27" s="93"/>
      <c r="K27" s="93"/>
      <c r="L27" s="94"/>
    </row>
    <row r="28" spans="2:14">
      <c r="B28" s="82"/>
      <c r="C28" s="193"/>
      <c r="D28" s="193"/>
      <c r="E28" s="193"/>
      <c r="F28" s="83"/>
      <c r="G28" s="83"/>
      <c r="H28" s="186"/>
      <c r="I28" s="186"/>
      <c r="J28" s="83"/>
      <c r="K28" s="83"/>
      <c r="L28" s="84"/>
    </row>
    <row r="29" spans="2:14" ht="19.5" customHeight="1">
      <c r="B29" s="200" t="s">
        <v>111</v>
      </c>
      <c r="C29" s="184" t="s">
        <v>112</v>
      </c>
      <c r="D29" s="184"/>
      <c r="E29" s="95" t="s">
        <v>113</v>
      </c>
      <c r="F29" s="83"/>
      <c r="G29" s="201" t="s">
        <v>101</v>
      </c>
      <c r="H29" s="96" t="s">
        <v>114</v>
      </c>
      <c r="I29" s="96" t="s">
        <v>113</v>
      </c>
      <c r="J29" s="83"/>
      <c r="K29" s="83"/>
      <c r="L29" s="84"/>
    </row>
    <row r="30" spans="2:14" ht="21" customHeight="1">
      <c r="B30" s="200"/>
      <c r="C30" s="183" t="s">
        <v>115</v>
      </c>
      <c r="D30" s="183"/>
      <c r="E30" s="97">
        <v>1</v>
      </c>
      <c r="F30" s="83"/>
      <c r="G30" s="201"/>
      <c r="H30" s="97" t="s">
        <v>116</v>
      </c>
      <c r="I30" s="98">
        <v>1</v>
      </c>
      <c r="J30" s="83"/>
      <c r="K30" s="83"/>
      <c r="L30" s="84"/>
    </row>
    <row r="31" spans="2:14" ht="15.75" customHeight="1">
      <c r="B31" s="200"/>
      <c r="C31" s="183" t="s">
        <v>117</v>
      </c>
      <c r="D31" s="183"/>
      <c r="E31" s="97">
        <v>2</v>
      </c>
      <c r="F31" s="83"/>
      <c r="G31" s="201"/>
      <c r="H31" s="97" t="s">
        <v>118</v>
      </c>
      <c r="I31" s="98">
        <v>2</v>
      </c>
      <c r="J31" s="83"/>
      <c r="K31" s="83"/>
      <c r="L31" s="84"/>
      <c r="N31" s="5"/>
    </row>
    <row r="32" spans="2:14" ht="24.75" customHeight="1">
      <c r="B32" s="200"/>
      <c r="C32" s="183" t="s">
        <v>119</v>
      </c>
      <c r="D32" s="183"/>
      <c r="E32" s="97">
        <v>3</v>
      </c>
      <c r="F32" s="83"/>
      <c r="G32" s="201"/>
      <c r="H32" s="97" t="s">
        <v>120</v>
      </c>
      <c r="I32" s="98">
        <v>3</v>
      </c>
      <c r="J32" s="83"/>
      <c r="K32" s="83"/>
      <c r="L32" s="84"/>
    </row>
    <row r="33" spans="2:12" ht="18" customHeight="1">
      <c r="B33" s="200"/>
      <c r="C33" s="183" t="s">
        <v>121</v>
      </c>
      <c r="D33" s="183"/>
      <c r="E33" s="97">
        <v>4</v>
      </c>
      <c r="F33" s="83"/>
      <c r="G33" s="201"/>
      <c r="H33" s="97" t="s">
        <v>122</v>
      </c>
      <c r="I33" s="98">
        <v>4</v>
      </c>
      <c r="J33" s="83"/>
      <c r="K33" s="83"/>
      <c r="L33" s="84"/>
    </row>
    <row r="34" spans="2:12" ht="29.25" customHeight="1">
      <c r="B34" s="200"/>
      <c r="C34" s="183" t="s">
        <v>123</v>
      </c>
      <c r="D34" s="183"/>
      <c r="E34" s="97">
        <v>5</v>
      </c>
      <c r="F34" s="83"/>
      <c r="G34" s="201"/>
      <c r="H34" s="97" t="s">
        <v>124</v>
      </c>
      <c r="I34" s="98">
        <v>5</v>
      </c>
      <c r="J34" s="83"/>
      <c r="K34" s="83"/>
      <c r="L34" s="84"/>
    </row>
    <row r="35" spans="2:12" ht="16.5" customHeight="1">
      <c r="B35" s="99"/>
      <c r="C35" s="100"/>
      <c r="D35" s="100"/>
      <c r="E35" s="100"/>
      <c r="F35" s="83"/>
      <c r="G35" s="100"/>
      <c r="H35" s="100"/>
      <c r="I35" s="100"/>
      <c r="J35" s="100"/>
      <c r="K35" s="100"/>
      <c r="L35" s="84"/>
    </row>
    <row r="36" spans="2:12" ht="16.5" customHeight="1">
      <c r="B36" s="99"/>
      <c r="C36" s="186" t="s">
        <v>125</v>
      </c>
      <c r="D36" s="186"/>
      <c r="E36" s="186"/>
      <c r="F36" s="186"/>
      <c r="G36" s="186"/>
      <c r="H36" s="189"/>
      <c r="I36" s="189"/>
      <c r="J36" s="189"/>
      <c r="K36" s="189"/>
      <c r="L36" s="84"/>
    </row>
    <row r="37" spans="2:12" ht="69.75" customHeight="1">
      <c r="B37" s="99"/>
      <c r="C37" s="183" t="s">
        <v>126</v>
      </c>
      <c r="D37" s="183"/>
      <c r="E37" s="183"/>
      <c r="F37" s="97" t="s">
        <v>127</v>
      </c>
      <c r="G37" s="97" t="s">
        <v>128</v>
      </c>
      <c r="H37" s="97" t="s">
        <v>129</v>
      </c>
      <c r="I37" s="183" t="s">
        <v>130</v>
      </c>
      <c r="J37" s="183"/>
      <c r="K37" s="183" t="s">
        <v>131</v>
      </c>
      <c r="L37" s="192"/>
    </row>
    <row r="38" spans="2:12" ht="69.75" customHeight="1">
      <c r="B38" s="99"/>
      <c r="C38" s="183" t="s">
        <v>132</v>
      </c>
      <c r="D38" s="183"/>
      <c r="E38" s="183"/>
      <c r="F38" s="97" t="s">
        <v>133</v>
      </c>
      <c r="G38" s="97" t="s">
        <v>134</v>
      </c>
      <c r="H38" s="97" t="s">
        <v>135</v>
      </c>
      <c r="I38" s="183" t="s">
        <v>136</v>
      </c>
      <c r="J38" s="183"/>
      <c r="K38" s="183" t="s">
        <v>137</v>
      </c>
      <c r="L38" s="192"/>
    </row>
    <row r="39" spans="2:12">
      <c r="B39" s="82"/>
      <c r="C39" s="184" t="s">
        <v>138</v>
      </c>
      <c r="D39" s="184"/>
      <c r="E39" s="184" t="s">
        <v>113</v>
      </c>
      <c r="F39" s="101" t="s">
        <v>116</v>
      </c>
      <c r="G39" s="101" t="s">
        <v>118</v>
      </c>
      <c r="H39" s="102" t="s">
        <v>120</v>
      </c>
      <c r="I39" s="195" t="s">
        <v>122</v>
      </c>
      <c r="J39" s="195"/>
      <c r="K39" s="184" t="s">
        <v>124</v>
      </c>
      <c r="L39" s="190"/>
    </row>
    <row r="40" spans="2:12">
      <c r="B40" s="82"/>
      <c r="C40" s="184"/>
      <c r="D40" s="184"/>
      <c r="E40" s="184"/>
      <c r="F40" s="103">
        <v>1</v>
      </c>
      <c r="G40" s="103">
        <v>2</v>
      </c>
      <c r="H40" s="103">
        <v>3</v>
      </c>
      <c r="I40" s="185">
        <v>4</v>
      </c>
      <c r="J40" s="185"/>
      <c r="K40" s="185">
        <v>5</v>
      </c>
      <c r="L40" s="191"/>
    </row>
    <row r="41" spans="2:12" ht="19.5" customHeight="1">
      <c r="B41" s="82"/>
      <c r="C41" s="183" t="s">
        <v>115</v>
      </c>
      <c r="D41" s="183"/>
      <c r="E41" s="104">
        <v>1</v>
      </c>
      <c r="F41" s="105">
        <v>2</v>
      </c>
      <c r="G41" s="105">
        <v>3</v>
      </c>
      <c r="H41" s="105">
        <v>4</v>
      </c>
      <c r="I41" s="187">
        <v>5</v>
      </c>
      <c r="J41" s="187"/>
      <c r="K41" s="188">
        <v>6</v>
      </c>
      <c r="L41" s="196"/>
    </row>
    <row r="42" spans="2:12" ht="21.75" customHeight="1">
      <c r="B42" s="82"/>
      <c r="C42" s="183" t="s">
        <v>117</v>
      </c>
      <c r="D42" s="183"/>
      <c r="E42" s="104">
        <v>2</v>
      </c>
      <c r="F42" s="105">
        <v>3</v>
      </c>
      <c r="G42" s="105">
        <v>4</v>
      </c>
      <c r="H42" s="106">
        <v>5</v>
      </c>
      <c r="I42" s="188">
        <v>6</v>
      </c>
      <c r="J42" s="188"/>
      <c r="K42" s="197">
        <v>7</v>
      </c>
      <c r="L42" s="198"/>
    </row>
    <row r="43" spans="2:12" ht="26.25" customHeight="1">
      <c r="B43" s="82"/>
      <c r="C43" s="183" t="s">
        <v>119</v>
      </c>
      <c r="D43" s="183"/>
      <c r="E43" s="104">
        <v>3</v>
      </c>
      <c r="F43" s="105">
        <v>4</v>
      </c>
      <c r="G43" s="106">
        <v>5</v>
      </c>
      <c r="H43" s="107">
        <v>6</v>
      </c>
      <c r="I43" s="188">
        <v>7</v>
      </c>
      <c r="J43" s="188"/>
      <c r="K43" s="194">
        <v>8</v>
      </c>
      <c r="L43" s="199"/>
    </row>
    <row r="44" spans="2:12" ht="21" customHeight="1">
      <c r="B44" s="82"/>
      <c r="C44" s="183" t="s">
        <v>121</v>
      </c>
      <c r="D44" s="183"/>
      <c r="E44" s="104">
        <v>4</v>
      </c>
      <c r="F44" s="106">
        <v>5</v>
      </c>
      <c r="G44" s="107">
        <v>6</v>
      </c>
      <c r="H44" s="107">
        <v>7</v>
      </c>
      <c r="I44" s="194">
        <v>8</v>
      </c>
      <c r="J44" s="194"/>
      <c r="K44" s="194">
        <v>9</v>
      </c>
      <c r="L44" s="199"/>
    </row>
    <row r="45" spans="2:12" ht="27" customHeight="1">
      <c r="B45" s="82"/>
      <c r="C45" s="183" t="s">
        <v>123</v>
      </c>
      <c r="D45" s="183"/>
      <c r="E45" s="104">
        <v>5</v>
      </c>
      <c r="F45" s="107">
        <v>6</v>
      </c>
      <c r="G45" s="107">
        <v>7</v>
      </c>
      <c r="H45" s="108">
        <v>8</v>
      </c>
      <c r="I45" s="194">
        <v>9</v>
      </c>
      <c r="J45" s="194"/>
      <c r="K45" s="194">
        <v>10</v>
      </c>
      <c r="L45" s="199"/>
    </row>
    <row r="46" spans="2:12">
      <c r="B46" s="82"/>
      <c r="C46" s="83"/>
      <c r="D46" s="83"/>
      <c r="E46" s="83"/>
      <c r="F46" s="83"/>
      <c r="G46" s="83"/>
      <c r="H46" s="83"/>
      <c r="I46" s="83"/>
      <c r="J46" s="83"/>
      <c r="K46" s="83"/>
      <c r="L46" s="84"/>
    </row>
    <row r="47" spans="2:12" ht="19.5" customHeight="1">
      <c r="B47" s="82"/>
      <c r="C47" s="83"/>
      <c r="D47" s="83"/>
      <c r="E47" s="83"/>
      <c r="F47" s="83"/>
      <c r="G47" s="186" t="s">
        <v>139</v>
      </c>
      <c r="H47" s="186"/>
      <c r="I47" s="83"/>
      <c r="J47" s="83"/>
      <c r="K47" s="83"/>
      <c r="L47" s="84"/>
    </row>
    <row r="48" spans="2:12" ht="18" customHeight="1">
      <c r="B48" s="82"/>
      <c r="C48" s="83"/>
      <c r="D48" s="83"/>
      <c r="E48" s="83"/>
      <c r="F48" s="83"/>
      <c r="G48" s="101" t="s">
        <v>125</v>
      </c>
      <c r="H48" s="109" t="s">
        <v>138</v>
      </c>
      <c r="I48" s="83"/>
      <c r="J48" s="83"/>
      <c r="K48" s="83"/>
      <c r="L48" s="84"/>
    </row>
    <row r="49" spans="2:12" ht="18" customHeight="1">
      <c r="B49" s="82"/>
      <c r="C49" s="83"/>
      <c r="D49" s="83"/>
      <c r="E49" s="83"/>
      <c r="F49" s="83"/>
      <c r="G49" s="108" t="s">
        <v>140</v>
      </c>
      <c r="H49" s="110" t="s">
        <v>141</v>
      </c>
      <c r="I49" s="83"/>
      <c r="J49" s="83"/>
      <c r="K49" s="83"/>
      <c r="L49" s="84"/>
    </row>
    <row r="50" spans="2:12" ht="18" customHeight="1">
      <c r="B50" s="82"/>
      <c r="C50" s="83"/>
      <c r="D50" s="83"/>
      <c r="E50" s="83"/>
      <c r="F50" s="83"/>
      <c r="G50" s="107" t="s">
        <v>142</v>
      </c>
      <c r="H50" s="110" t="s">
        <v>143</v>
      </c>
      <c r="I50" s="83"/>
      <c r="J50" s="83"/>
      <c r="K50" s="83"/>
      <c r="L50" s="84"/>
    </row>
    <row r="51" spans="2:12" ht="18" customHeight="1">
      <c r="B51" s="82"/>
      <c r="C51" s="83"/>
      <c r="D51" s="83"/>
      <c r="E51" s="83"/>
      <c r="F51" s="83"/>
      <c r="G51" s="106">
        <v>5</v>
      </c>
      <c r="H51" s="110" t="s">
        <v>144</v>
      </c>
      <c r="I51" s="83"/>
      <c r="J51" s="83"/>
      <c r="K51" s="83"/>
      <c r="L51" s="84"/>
    </row>
    <row r="52" spans="2:12" ht="18" customHeight="1">
      <c r="B52" s="82"/>
      <c r="C52" s="83"/>
      <c r="D52" s="83"/>
      <c r="E52" s="83"/>
      <c r="F52" s="83"/>
      <c r="G52" s="105" t="s">
        <v>145</v>
      </c>
      <c r="H52" s="110" t="s">
        <v>146</v>
      </c>
      <c r="I52" s="83"/>
      <c r="J52" s="83"/>
      <c r="K52" s="83"/>
      <c r="L52" s="84"/>
    </row>
    <row r="53" spans="2:12" ht="13.5" thickBot="1">
      <c r="B53" s="85"/>
      <c r="C53" s="86"/>
      <c r="D53" s="86"/>
      <c r="E53" s="86"/>
      <c r="F53" s="86"/>
      <c r="G53" s="86"/>
      <c r="H53" s="86"/>
      <c r="I53" s="86"/>
      <c r="J53" s="86"/>
      <c r="K53" s="86"/>
      <c r="L53" s="87"/>
    </row>
    <row r="57" spans="2:12" hidden="1">
      <c r="B57" s="7" t="s">
        <v>96</v>
      </c>
    </row>
    <row r="58" spans="2:12" hidden="1">
      <c r="B58" s="7" t="s">
        <v>147</v>
      </c>
    </row>
  </sheetData>
  <mergeCells count="68">
    <mergeCell ref="C26:F26"/>
    <mergeCell ref="G26:H26"/>
    <mergeCell ref="C20:F20"/>
    <mergeCell ref="G20:H20"/>
    <mergeCell ref="C21:F21"/>
    <mergeCell ref="G21:H21"/>
    <mergeCell ref="C25:F25"/>
    <mergeCell ref="G25:H25"/>
    <mergeCell ref="C22:F22"/>
    <mergeCell ref="G22:H22"/>
    <mergeCell ref="C23:F23"/>
    <mergeCell ref="G23:H23"/>
    <mergeCell ref="C24:F24"/>
    <mergeCell ref="G24:H24"/>
    <mergeCell ref="G29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7:F17"/>
    <mergeCell ref="G17:H17"/>
    <mergeCell ref="C18:F18"/>
    <mergeCell ref="G18:H18"/>
    <mergeCell ref="C19:F19"/>
    <mergeCell ref="G19:H19"/>
    <mergeCell ref="B29:B34"/>
    <mergeCell ref="C29:D29"/>
    <mergeCell ref="C30:D30"/>
    <mergeCell ref="C31:D31"/>
    <mergeCell ref="C32:D32"/>
    <mergeCell ref="C33:D33"/>
    <mergeCell ref="G47:H47"/>
    <mergeCell ref="C42:D42"/>
    <mergeCell ref="K37:L37"/>
    <mergeCell ref="C45:D45"/>
    <mergeCell ref="C44:D44"/>
    <mergeCell ref="I45:J45"/>
    <mergeCell ref="I39:J39"/>
    <mergeCell ref="I37:J37"/>
    <mergeCell ref="I38:J38"/>
    <mergeCell ref="K41:L41"/>
    <mergeCell ref="K42:L42"/>
    <mergeCell ref="K43:L43"/>
    <mergeCell ref="K44:L44"/>
    <mergeCell ref="K45:L45"/>
    <mergeCell ref="I44:J44"/>
    <mergeCell ref="I43:J43"/>
    <mergeCell ref="C43:D43"/>
    <mergeCell ref="C39:D40"/>
    <mergeCell ref="I40:J40"/>
    <mergeCell ref="H28:I28"/>
    <mergeCell ref="C38:E38"/>
    <mergeCell ref="C41:D41"/>
    <mergeCell ref="I41:J41"/>
    <mergeCell ref="C34:D34"/>
    <mergeCell ref="C37:E37"/>
    <mergeCell ref="I42:J42"/>
    <mergeCell ref="E39:E40"/>
    <mergeCell ref="C36:K36"/>
    <mergeCell ref="K39:L39"/>
    <mergeCell ref="K40:L40"/>
    <mergeCell ref="K38:L38"/>
    <mergeCell ref="C28:E28"/>
  </mergeCells>
  <phoneticPr fontId="1" type="noConversion"/>
  <conditionalFormatting sqref="J17:K26">
    <cfRule type="expression" dxfId="18" priority="8" stopIfTrue="1">
      <formula>"""bajo"""</formula>
    </cfRule>
  </conditionalFormatting>
  <conditionalFormatting sqref="L17:L26">
    <cfRule type="cellIs" dxfId="17" priority="4" stopIfTrue="1" operator="equal">
      <formula>"EXTREMO"</formula>
    </cfRule>
    <cfRule type="cellIs" dxfId="16" priority="5" stopIfTrue="1" operator="equal">
      <formula>"ALTO"</formula>
    </cfRule>
    <cfRule type="cellIs" dxfId="15" priority="6" stopIfTrue="1" operator="equal">
      <formula>"MEDIO"</formula>
    </cfRule>
    <cfRule type="cellIs" dxfId="14" priority="7" stopIfTrue="1" operator="equal">
      <formula>"BAJO"</formula>
    </cfRule>
  </conditionalFormatting>
  <dataValidations count="14">
    <dataValidation type="list" allowBlank="1" showInputMessage="1" showErrorMessage="1" sqref="H15" xr:uid="{00000000-0002-0000-0200-000002000000}">
      <formula1>$B$57:$B$58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20" xr:uid="{00000000-0002-0000-0200-000006000000}">
      <formula1>INDIRECT($B$19)</formula1>
    </dataValidation>
    <dataValidation type="list" allowBlank="1" showInputMessage="1" showErrorMessage="1" sqref="C21 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F26" xr:uid="{00000000-0002-0000-0200-00000D000000}">
      <formula1>INDIRECT($B$26)</formula1>
    </dataValidation>
    <dataValidation type="list" allowBlank="1" showInputMessage="1" showErrorMessage="1" sqref="I17:I26" xr:uid="{00000000-0002-0000-0200-000000000000}">
      <formula1>$E$30:$E$34</formula1>
    </dataValidation>
    <dataValidation type="list" allowBlank="1" showInputMessage="1" showErrorMessage="1" sqref="J17:J26" xr:uid="{00000000-0002-0000-0200-000001000000}">
      <formula1>$I$30:$I$34</formula1>
    </dataValidation>
    <dataValidation type="list" allowBlank="1" showInputMessage="1" showErrorMessage="1" sqref="B17:B26" xr:uid="{00000000-0002-0000-0200-000004000000}">
      <formula1>"PLANEACIÓN,SELECCIÓN,CONTRATACIÓN,EJECUCIÓN"</formula1>
    </dataValidation>
    <dataValidation type="list" allowBlank="1" showInputMessage="1" showErrorMessage="1" sqref="G26" xr:uid="{00000000-0002-0000-0200-00000E000000}">
      <formula1>INDIRECT(#REF!)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5"/>
  <sheetViews>
    <sheetView showGridLines="0" topLeftCell="A44" zoomScale="90" zoomScaleNormal="90" zoomScalePageLayoutView="70" workbookViewId="0">
      <selection activeCell="B6" sqref="B6"/>
    </sheetView>
  </sheetViews>
  <sheetFormatPr defaultColWidth="11.42578125" defaultRowHeight="12.6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8.42578125" customWidth="1"/>
    <col min="9" max="9" width="15.85546875" customWidth="1"/>
    <col min="10" max="10" width="9.42578125" customWidth="1"/>
    <col min="11" max="13" width="14" customWidth="1"/>
    <col min="14" max="14" width="17.85546875" customWidth="1"/>
    <col min="15" max="15" width="19.42578125" customWidth="1"/>
    <col min="16" max="16" width="18.140625" customWidth="1"/>
    <col min="17" max="17" width="16.5703125" customWidth="1"/>
    <col min="18" max="18" width="20.85546875" style="4" customWidth="1"/>
  </cols>
  <sheetData>
    <row r="2" spans="2:26" ht="48.75" customHeight="1">
      <c r="B2" s="137"/>
      <c r="C2" s="147" t="s">
        <v>16</v>
      </c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9"/>
      <c r="Q2" s="217" t="s">
        <v>1</v>
      </c>
      <c r="R2" s="218"/>
    </row>
    <row r="3" spans="2:26" ht="30" customHeight="1">
      <c r="B3" s="137"/>
      <c r="C3" s="150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2"/>
      <c r="Q3" s="219"/>
      <c r="R3" s="220"/>
    </row>
    <row r="4" spans="2:26" ht="39.75" customHeight="1">
      <c r="B4" s="137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5"/>
      <c r="Q4" s="221"/>
      <c r="R4" s="222"/>
    </row>
    <row r="5" spans="2:26" ht="12.95" thickBot="1"/>
    <row r="6" spans="2:26" ht="78.75" customHeight="1">
      <c r="B6" s="270" t="str">
        <f>+EVALUACION!B6</f>
        <v>Objeto Contractual: "CONTRATAR LA ADQUISICIÓN DE EQUIPOS DE PRENSA PARA EL FORTALECIMIENTO TÉCNICO, LOGÍSTICO Y OPERATIVO DE LAS FUNCIONES DEL ÁREA DE COMUNICACIONES DEL FDLSC"</v>
      </c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2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73" t="s">
        <v>19</v>
      </c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5"/>
    </row>
    <row r="8" spans="2:26" ht="15.6">
      <c r="B8" s="321" t="s">
        <v>148</v>
      </c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</row>
    <row r="9" spans="2:26" ht="34.5" customHeight="1">
      <c r="B9" s="277" t="s">
        <v>149</v>
      </c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278"/>
      <c r="Q9" s="278"/>
      <c r="R9" s="278"/>
    </row>
    <row r="10" spans="2:26" ht="15.6">
      <c r="B10" s="321" t="s">
        <v>150</v>
      </c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</row>
    <row r="11" spans="2:26" ht="12.95">
      <c r="B11" s="82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28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1" t="s">
        <v>97</v>
      </c>
      <c r="C15" s="269" t="s">
        <v>98</v>
      </c>
      <c r="D15" s="269"/>
      <c r="E15" s="269"/>
      <c r="F15" s="269"/>
      <c r="G15" s="223" t="s">
        <v>151</v>
      </c>
      <c r="H15" s="223"/>
      <c r="I15" s="89" t="s">
        <v>100</v>
      </c>
      <c r="J15" s="89" t="s">
        <v>101</v>
      </c>
      <c r="K15" s="89" t="s">
        <v>102</v>
      </c>
      <c r="L15" s="89" t="s">
        <v>103</v>
      </c>
      <c r="M15" s="89" t="s">
        <v>152</v>
      </c>
      <c r="N15" s="89" t="s">
        <v>153</v>
      </c>
      <c r="O15" s="89" t="s">
        <v>154</v>
      </c>
      <c r="P15" s="89" t="s">
        <v>155</v>
      </c>
      <c r="Q15" s="89" t="s">
        <v>156</v>
      </c>
      <c r="R15" s="11" t="s">
        <v>157</v>
      </c>
    </row>
    <row r="16" spans="2:26" s="27" customFormat="1" ht="73.5" customHeight="1" thickBot="1">
      <c r="B16" s="112" t="str">
        <f>+EVALUACION!B17</f>
        <v>PLANEACIÓN</v>
      </c>
      <c r="C16" s="268" t="str">
        <f>+EVALUACION!C17</f>
        <v>Inadecuada escogencia de la modalidad de contratación</v>
      </c>
      <c r="D16" s="268"/>
      <c r="E16" s="268"/>
      <c r="F16" s="268"/>
      <c r="G16" s="276" t="s">
        <v>158</v>
      </c>
      <c r="H16" s="276"/>
      <c r="I16" s="113">
        <f>+EVALUACION!I17</f>
        <v>1</v>
      </c>
      <c r="J16" s="113">
        <f>+EVALUACION!J17</f>
        <v>3</v>
      </c>
      <c r="K16" s="113">
        <f>+I16+J16</f>
        <v>4</v>
      </c>
      <c r="L16" s="113" t="str">
        <f>IF(K16&lt;=4,"BAJO",IF(K16=5,"MEDIO",IF(K16=6,"ALTO",IF(K16=7,"ALTO","EXTREMO"))))</f>
        <v>BAJO</v>
      </c>
      <c r="M16" s="113" t="s">
        <v>159</v>
      </c>
      <c r="N16" s="118" t="s">
        <v>160</v>
      </c>
      <c r="O16" s="118" t="s">
        <v>161</v>
      </c>
      <c r="P16" s="118" t="s">
        <v>162</v>
      </c>
      <c r="Q16" s="118" t="s">
        <v>163</v>
      </c>
      <c r="R16" s="119" t="s">
        <v>164</v>
      </c>
    </row>
    <row r="17" spans="2:23" s="27" customFormat="1" ht="57.75" customHeight="1" thickBot="1">
      <c r="B17" s="114" t="str">
        <f>+EVALUACION!B18</f>
        <v>CONTRATACIÓN</v>
      </c>
      <c r="C17" s="264" t="str">
        <f>+EVALUACION!C18</f>
        <v>No publicación de la documentación del proceso de selección en el SECOP</v>
      </c>
      <c r="D17" s="264"/>
      <c r="E17" s="264"/>
      <c r="F17" s="264"/>
      <c r="G17" s="183" t="s">
        <v>54</v>
      </c>
      <c r="H17" s="183"/>
      <c r="I17" s="117">
        <f>+EVALUACION!I18</f>
        <v>2</v>
      </c>
      <c r="J17" s="91">
        <f>+EVALUACION!J18</f>
        <v>2</v>
      </c>
      <c r="K17" s="91">
        <f>+I17+J17</f>
        <v>4</v>
      </c>
      <c r="L17" s="91" t="str">
        <f>IF(K17&lt;=4,"BAJO",IF(K17=5,"MEDIO",IF(K17=6,"ALTO",IF(K17=7,"ALTO","EXTREMO"))))</f>
        <v>BAJO</v>
      </c>
      <c r="M17" s="91" t="s">
        <v>159</v>
      </c>
      <c r="N17" s="118" t="s">
        <v>160</v>
      </c>
      <c r="O17" s="118" t="s">
        <v>161</v>
      </c>
      <c r="P17" s="118" t="s">
        <v>162</v>
      </c>
      <c r="Q17" s="118" t="s">
        <v>163</v>
      </c>
      <c r="R17" s="120" t="s">
        <v>165</v>
      </c>
    </row>
    <row r="18" spans="2:23" s="27" customFormat="1" ht="57.75" customHeight="1" thickBot="1">
      <c r="B18" s="114" t="str">
        <f>+EVALUACION!B19</f>
        <v>SELECCIÓN</v>
      </c>
      <c r="C18" s="264" t="str">
        <f>+EVALUACION!C19</f>
        <v>Inadecuada evaluación de las ofertas y/o verificación de requisitos habilitantes</v>
      </c>
      <c r="D18" s="264"/>
      <c r="E18" s="264"/>
      <c r="F18" s="264"/>
      <c r="G18" s="183" t="s">
        <v>51</v>
      </c>
      <c r="H18" s="183"/>
      <c r="I18" s="91">
        <f>+EVALUACION!I19</f>
        <v>2</v>
      </c>
      <c r="J18" s="91">
        <f>+EVALUACION!J19</f>
        <v>4</v>
      </c>
      <c r="K18" s="91">
        <f t="shared" ref="K18:K25" si="0">+I18+J18</f>
        <v>6</v>
      </c>
      <c r="L18" s="91" t="str">
        <f t="shared" ref="L18:L25" si="1">IF(K18&lt;=4,"BAJO",IF(K18=5,"MEDIO",IF(K18=6,"ALTO",IF(K18=7,"ALTO","EXTREMO"))))</f>
        <v>ALTO</v>
      </c>
      <c r="M18" s="91" t="s">
        <v>166</v>
      </c>
      <c r="N18" s="121" t="s">
        <v>167</v>
      </c>
      <c r="O18" s="118" t="s">
        <v>161</v>
      </c>
      <c r="P18" s="118" t="s">
        <v>162</v>
      </c>
      <c r="Q18" s="121" t="s">
        <v>168</v>
      </c>
      <c r="R18" s="120" t="s">
        <v>165</v>
      </c>
    </row>
    <row r="19" spans="2:23" s="27" customFormat="1" ht="134.44999999999999" customHeight="1">
      <c r="B19" s="114" t="str">
        <f>+EVALUACION!B20</f>
        <v>CONTRATACIÓN</v>
      </c>
      <c r="C19" s="264" t="str">
        <f>+EVALUACION!C20</f>
        <v>Selección de ofertas con precios  artificialmente bajos.</v>
      </c>
      <c r="D19" s="264"/>
      <c r="E19" s="264"/>
      <c r="F19" s="264"/>
      <c r="G19" s="279" t="s">
        <v>169</v>
      </c>
      <c r="H19" s="226"/>
      <c r="I19" s="91">
        <f>+EVALUACION!I20</f>
        <v>2</v>
      </c>
      <c r="J19" s="91">
        <f>+EVALUACION!J20</f>
        <v>4</v>
      </c>
      <c r="K19" s="91">
        <f t="shared" si="0"/>
        <v>6</v>
      </c>
      <c r="L19" s="91" t="str">
        <f t="shared" si="1"/>
        <v>ALTO</v>
      </c>
      <c r="M19" s="91" t="s">
        <v>166</v>
      </c>
      <c r="N19" s="118" t="s">
        <v>170</v>
      </c>
      <c r="O19" s="118" t="s">
        <v>161</v>
      </c>
      <c r="P19" s="118" t="s">
        <v>162</v>
      </c>
      <c r="Q19" s="121" t="s">
        <v>171</v>
      </c>
      <c r="R19" s="120" t="s">
        <v>165</v>
      </c>
    </row>
    <row r="20" spans="2:23" s="27" customFormat="1" ht="86.25" customHeight="1">
      <c r="B20" s="114" t="str">
        <f>+EVALUACION!B21</f>
        <v>EJECUCIÓN</v>
      </c>
      <c r="C20" s="264" t="str">
        <f>+EVALUACION!C21</f>
        <v>Obsolecencia técnologica</v>
      </c>
      <c r="D20" s="264"/>
      <c r="E20" s="264"/>
      <c r="F20" s="264"/>
      <c r="G20" s="225" t="s">
        <v>106</v>
      </c>
      <c r="H20" s="226"/>
      <c r="I20" s="91">
        <f>+EVALUACION!I21</f>
        <v>2</v>
      </c>
      <c r="J20" s="91">
        <f>+EVALUACION!J21</f>
        <v>3</v>
      </c>
      <c r="K20" s="91">
        <f t="shared" si="0"/>
        <v>5</v>
      </c>
      <c r="L20" s="91" t="str">
        <f t="shared" si="1"/>
        <v>MEDIO</v>
      </c>
      <c r="M20" s="91" t="s">
        <v>166</v>
      </c>
      <c r="N20" s="121" t="s">
        <v>167</v>
      </c>
      <c r="O20" s="118" t="s">
        <v>161</v>
      </c>
      <c r="P20" s="118" t="s">
        <v>162</v>
      </c>
      <c r="Q20" s="121" t="s">
        <v>171</v>
      </c>
      <c r="R20" s="120" t="s">
        <v>165</v>
      </c>
    </row>
    <row r="21" spans="2:23" s="27" customFormat="1" ht="57.75" customHeight="1">
      <c r="B21" s="114" t="str">
        <f>+EVALUACION!B22</f>
        <v>EJECUCIÓN</v>
      </c>
      <c r="C21" s="264" t="str">
        <f>+EVALUACION!C22</f>
        <v>Variación de los precios del mercado</v>
      </c>
      <c r="D21" s="264"/>
      <c r="E21" s="264"/>
      <c r="F21" s="264"/>
      <c r="G21" s="183" t="s">
        <v>172</v>
      </c>
      <c r="H21" s="183"/>
      <c r="I21" s="91">
        <f>+EVALUACION!I22</f>
        <v>1</v>
      </c>
      <c r="J21" s="91">
        <f>+EVALUACION!J22</f>
        <v>3</v>
      </c>
      <c r="K21" s="91">
        <f t="shared" si="0"/>
        <v>4</v>
      </c>
      <c r="L21" s="91" t="str">
        <f t="shared" si="1"/>
        <v>BAJO</v>
      </c>
      <c r="M21" s="91" t="s">
        <v>166</v>
      </c>
      <c r="N21" s="118" t="s">
        <v>173</v>
      </c>
      <c r="O21" s="118" t="s">
        <v>161</v>
      </c>
      <c r="P21" s="118" t="s">
        <v>162</v>
      </c>
      <c r="Q21" s="121" t="s">
        <v>171</v>
      </c>
      <c r="R21" s="120" t="s">
        <v>165</v>
      </c>
    </row>
    <row r="22" spans="2:23" s="27" customFormat="1" ht="57.75" customHeight="1" thickBot="1">
      <c r="B22" s="114" t="str">
        <f>+EVALUACION!B23</f>
        <v>CONTRATACIÓN</v>
      </c>
      <c r="C22" s="264" t="str">
        <f>+EVALUACION!C23</f>
        <v xml:space="preserve">Riesgo de que no se firme el contrato. </v>
      </c>
      <c r="D22" s="264"/>
      <c r="E22" s="264"/>
      <c r="F22" s="264"/>
      <c r="G22" s="183" t="s">
        <v>174</v>
      </c>
      <c r="H22" s="183"/>
      <c r="I22" s="91">
        <f>+EVALUACION!I23</f>
        <v>1</v>
      </c>
      <c r="J22" s="91">
        <f>+EVALUACION!J23</f>
        <v>3</v>
      </c>
      <c r="K22" s="91">
        <f t="shared" si="0"/>
        <v>4</v>
      </c>
      <c r="L22" s="91" t="str">
        <f t="shared" si="1"/>
        <v>BAJO</v>
      </c>
      <c r="M22" s="91" t="s">
        <v>166</v>
      </c>
      <c r="N22" s="118" t="s">
        <v>173</v>
      </c>
      <c r="O22" s="118" t="s">
        <v>161</v>
      </c>
      <c r="P22" s="118" t="s">
        <v>162</v>
      </c>
      <c r="Q22" s="121" t="s">
        <v>171</v>
      </c>
      <c r="R22" s="120" t="s">
        <v>165</v>
      </c>
    </row>
    <row r="23" spans="2:23" s="27" customFormat="1" ht="57.75" customHeight="1" thickBot="1">
      <c r="B23" s="114" t="str">
        <f>+EVALUACION!B24</f>
        <v>EJECUCIÓN</v>
      </c>
      <c r="C23" s="264" t="str">
        <f>+EVALUACION!C24</f>
        <v>Defectos en los equipos.</v>
      </c>
      <c r="D23" s="264"/>
      <c r="E23" s="264"/>
      <c r="F23" s="264"/>
      <c r="G23" s="183" t="s">
        <v>175</v>
      </c>
      <c r="H23" s="183"/>
      <c r="I23" s="91">
        <f>+EVALUACION!I24</f>
        <v>2</v>
      </c>
      <c r="J23" s="91">
        <f>+EVALUACION!J24</f>
        <v>4</v>
      </c>
      <c r="K23" s="91">
        <f t="shared" si="0"/>
        <v>6</v>
      </c>
      <c r="L23" s="91" t="str">
        <f t="shared" si="1"/>
        <v>ALTO</v>
      </c>
      <c r="M23" s="91" t="s">
        <v>166</v>
      </c>
      <c r="N23" s="121" t="s">
        <v>167</v>
      </c>
      <c r="O23" s="118" t="s">
        <v>161</v>
      </c>
      <c r="P23" s="118" t="s">
        <v>162</v>
      </c>
      <c r="Q23" s="121" t="s">
        <v>176</v>
      </c>
      <c r="R23" s="120" t="s">
        <v>165</v>
      </c>
    </row>
    <row r="24" spans="2:23" s="27" customFormat="1" ht="57.75" customHeight="1" thickBot="1">
      <c r="B24" s="114" t="str">
        <f>+EVALUACION!B25</f>
        <v>EJECUCIÓN</v>
      </c>
      <c r="C24" s="264" t="str">
        <f>+EVALUACION!C25</f>
        <v>Defecto en la instalación de equipos</v>
      </c>
      <c r="D24" s="264"/>
      <c r="E24" s="264"/>
      <c r="F24" s="264"/>
      <c r="G24" s="183" t="s">
        <v>110</v>
      </c>
      <c r="H24" s="183"/>
      <c r="I24" s="91">
        <f>+EVALUACION!I25</f>
        <v>2</v>
      </c>
      <c r="J24" s="91">
        <f>+EVALUACION!J25</f>
        <v>4</v>
      </c>
      <c r="K24" s="91">
        <f t="shared" si="0"/>
        <v>6</v>
      </c>
      <c r="L24" s="91" t="str">
        <f t="shared" si="1"/>
        <v>ALTO</v>
      </c>
      <c r="M24" s="91" t="s">
        <v>166</v>
      </c>
      <c r="N24" s="121" t="s">
        <v>167</v>
      </c>
      <c r="O24" s="118" t="s">
        <v>161</v>
      </c>
      <c r="P24" s="118" t="s">
        <v>162</v>
      </c>
      <c r="Q24" s="121" t="s">
        <v>176</v>
      </c>
      <c r="R24" s="120" t="s">
        <v>165</v>
      </c>
    </row>
    <row r="25" spans="2:23" s="27" customFormat="1" ht="57.75" customHeight="1">
      <c r="B25" s="114" t="str">
        <f>+EVALUACION!B26</f>
        <v>EJECUCIÓN</v>
      </c>
      <c r="C25" s="264" t="str">
        <f>+EVALUACION!C26</f>
        <v>Incumplimiento de compromisos adquiridos por el contratista seleccionado con sus subcontratistas, suministradores de bienes y servicios.</v>
      </c>
      <c r="D25" s="264"/>
      <c r="E25" s="264"/>
      <c r="F25" s="264"/>
      <c r="G25" s="225" t="s">
        <v>177</v>
      </c>
      <c r="H25" s="226"/>
      <c r="I25" s="91">
        <f>+EVALUACION!I26</f>
        <v>2</v>
      </c>
      <c r="J25" s="91">
        <f>+EVALUACION!J26</f>
        <v>4</v>
      </c>
      <c r="K25" s="91">
        <f t="shared" si="0"/>
        <v>6</v>
      </c>
      <c r="L25" s="91" t="str">
        <f t="shared" si="1"/>
        <v>ALTO</v>
      </c>
      <c r="M25" s="91" t="s">
        <v>166</v>
      </c>
      <c r="N25" s="118" t="s">
        <v>173</v>
      </c>
      <c r="O25" s="118" t="s">
        <v>161</v>
      </c>
      <c r="P25" s="118" t="s">
        <v>162</v>
      </c>
      <c r="Q25" s="121" t="s">
        <v>176</v>
      </c>
      <c r="R25" s="120" t="s">
        <v>165</v>
      </c>
    </row>
    <row r="26" spans="2:23" ht="12.75" customHeight="1"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3"/>
    </row>
    <row r="27" spans="2:23" ht="12.95">
      <c r="B27" s="82"/>
      <c r="C27" s="265" t="s">
        <v>139</v>
      </c>
      <c r="D27" s="265"/>
      <c r="E27" s="265"/>
      <c r="F27" s="265"/>
      <c r="G27" s="83"/>
      <c r="H27" s="186" t="s">
        <v>178</v>
      </c>
      <c r="I27" s="186"/>
      <c r="J27" s="186"/>
      <c r="K27" s="186"/>
      <c r="L27" s="115"/>
      <c r="M27" s="115"/>
      <c r="N27" s="115"/>
      <c r="O27" s="115"/>
      <c r="P27" s="115"/>
      <c r="Q27" s="115"/>
      <c r="R27" s="3"/>
    </row>
    <row r="28" spans="2:23" ht="19.5" customHeight="1">
      <c r="B28" s="200" t="s">
        <v>111</v>
      </c>
      <c r="C28" s="262" t="s">
        <v>112</v>
      </c>
      <c r="D28" s="267"/>
      <c r="E28" s="263"/>
      <c r="F28" s="95" t="s">
        <v>113</v>
      </c>
      <c r="G28" s="83"/>
      <c r="H28" s="262" t="s">
        <v>114</v>
      </c>
      <c r="I28" s="263"/>
      <c r="J28" s="262" t="s">
        <v>113</v>
      </c>
      <c r="K28" s="263"/>
      <c r="L28" s="100"/>
      <c r="M28" s="100"/>
      <c r="N28" s="186" t="s">
        <v>139</v>
      </c>
      <c r="O28" s="186"/>
      <c r="P28" s="186"/>
      <c r="Q28" s="100"/>
      <c r="R28" s="3"/>
    </row>
    <row r="29" spans="2:23" ht="21" customHeight="1">
      <c r="B29" s="200"/>
      <c r="C29" s="236" t="s">
        <v>115</v>
      </c>
      <c r="D29" s="238"/>
      <c r="E29" s="237"/>
      <c r="F29" s="97">
        <v>1</v>
      </c>
      <c r="G29" s="83"/>
      <c r="H29" s="236" t="s">
        <v>116</v>
      </c>
      <c r="I29" s="237"/>
      <c r="J29" s="236">
        <v>1</v>
      </c>
      <c r="K29" s="237"/>
      <c r="L29" s="100"/>
      <c r="M29" s="100"/>
      <c r="N29" s="239" t="s">
        <v>125</v>
      </c>
      <c r="O29" s="240"/>
      <c r="P29" s="109" t="s">
        <v>138</v>
      </c>
      <c r="Q29" s="100"/>
      <c r="R29" s="3"/>
    </row>
    <row r="30" spans="2:23" ht="15.75" customHeight="1">
      <c r="B30" s="200"/>
      <c r="C30" s="236" t="s">
        <v>117</v>
      </c>
      <c r="D30" s="238"/>
      <c r="E30" s="237"/>
      <c r="F30" s="97">
        <v>2</v>
      </c>
      <c r="G30" s="83"/>
      <c r="H30" s="236" t="s">
        <v>118</v>
      </c>
      <c r="I30" s="237"/>
      <c r="J30" s="236">
        <v>2</v>
      </c>
      <c r="K30" s="237"/>
      <c r="L30" s="100"/>
      <c r="M30" s="100"/>
      <c r="N30" s="234" t="s">
        <v>140</v>
      </c>
      <c r="O30" s="235"/>
      <c r="P30" s="110" t="s">
        <v>141</v>
      </c>
      <c r="Q30" s="100"/>
      <c r="R30" s="3"/>
      <c r="T30" s="5"/>
      <c r="U30" s="5"/>
      <c r="V30" s="5"/>
      <c r="W30" s="5"/>
    </row>
    <row r="31" spans="2:23" ht="24.75" customHeight="1">
      <c r="B31" s="200"/>
      <c r="C31" s="236" t="s">
        <v>119</v>
      </c>
      <c r="D31" s="238"/>
      <c r="E31" s="237"/>
      <c r="F31" s="97">
        <v>3</v>
      </c>
      <c r="G31" s="83"/>
      <c r="H31" s="236" t="s">
        <v>120</v>
      </c>
      <c r="I31" s="237"/>
      <c r="J31" s="236">
        <v>3</v>
      </c>
      <c r="K31" s="237"/>
      <c r="L31" s="100"/>
      <c r="M31" s="100"/>
      <c r="N31" s="197" t="s">
        <v>142</v>
      </c>
      <c r="O31" s="241"/>
      <c r="P31" s="110" t="s">
        <v>143</v>
      </c>
      <c r="Q31" s="100"/>
      <c r="R31" s="3"/>
    </row>
    <row r="32" spans="2:23" ht="18" customHeight="1">
      <c r="B32" s="200"/>
      <c r="C32" s="236" t="s">
        <v>121</v>
      </c>
      <c r="D32" s="238"/>
      <c r="E32" s="237"/>
      <c r="F32" s="97">
        <v>4</v>
      </c>
      <c r="G32" s="83"/>
      <c r="H32" s="236" t="s">
        <v>122</v>
      </c>
      <c r="I32" s="237"/>
      <c r="J32" s="236">
        <v>4</v>
      </c>
      <c r="K32" s="237"/>
      <c r="L32" s="100"/>
      <c r="M32" s="100"/>
      <c r="N32" s="255">
        <v>5</v>
      </c>
      <c r="O32" s="256"/>
      <c r="P32" s="110" t="s">
        <v>144</v>
      </c>
      <c r="Q32" s="100"/>
      <c r="R32" s="3"/>
    </row>
    <row r="33" spans="2:18" ht="21" customHeight="1" thickBot="1">
      <c r="B33" s="200"/>
      <c r="C33" s="236" t="s">
        <v>123</v>
      </c>
      <c r="D33" s="238"/>
      <c r="E33" s="237"/>
      <c r="F33" s="97">
        <v>5</v>
      </c>
      <c r="G33" s="83"/>
      <c r="H33" s="236" t="s">
        <v>124</v>
      </c>
      <c r="I33" s="237"/>
      <c r="J33" s="236">
        <v>5</v>
      </c>
      <c r="K33" s="237"/>
      <c r="L33" s="100"/>
      <c r="M33" s="100"/>
      <c r="N33" s="260" t="s">
        <v>145</v>
      </c>
      <c r="O33" s="261"/>
      <c r="P33" s="116" t="s">
        <v>146</v>
      </c>
      <c r="Q33" s="100"/>
      <c r="R33" s="3"/>
    </row>
    <row r="34" spans="2:18" ht="12.95"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3"/>
    </row>
    <row r="35" spans="2:18" ht="18" customHeight="1">
      <c r="B35" s="82"/>
      <c r="C35" s="186" t="s">
        <v>125</v>
      </c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3"/>
    </row>
    <row r="36" spans="2:18" ht="68.25" customHeight="1">
      <c r="B36" s="82"/>
      <c r="C36" s="236" t="s">
        <v>126</v>
      </c>
      <c r="D36" s="238"/>
      <c r="E36" s="238"/>
      <c r="F36" s="237"/>
      <c r="G36" s="236" t="s">
        <v>127</v>
      </c>
      <c r="H36" s="237"/>
      <c r="I36" s="236" t="s">
        <v>128</v>
      </c>
      <c r="J36" s="238"/>
      <c r="K36" s="237"/>
      <c r="L36" s="236" t="s">
        <v>129</v>
      </c>
      <c r="M36" s="237"/>
      <c r="N36" s="236" t="s">
        <v>130</v>
      </c>
      <c r="O36" s="237"/>
      <c r="P36" s="236" t="s">
        <v>131</v>
      </c>
      <c r="Q36" s="237"/>
      <c r="R36" s="3"/>
    </row>
    <row r="37" spans="2:18" ht="60" customHeight="1">
      <c r="B37" s="82"/>
      <c r="C37" s="236" t="s">
        <v>132</v>
      </c>
      <c r="D37" s="238"/>
      <c r="E37" s="238"/>
      <c r="F37" s="237"/>
      <c r="G37" s="236" t="s">
        <v>133</v>
      </c>
      <c r="H37" s="237"/>
      <c r="I37" s="236" t="s">
        <v>134</v>
      </c>
      <c r="J37" s="238"/>
      <c r="K37" s="237"/>
      <c r="L37" s="236" t="s">
        <v>135</v>
      </c>
      <c r="M37" s="237"/>
      <c r="N37" s="236" t="s">
        <v>136</v>
      </c>
      <c r="O37" s="237"/>
      <c r="P37" s="236" t="s">
        <v>137</v>
      </c>
      <c r="Q37" s="237"/>
      <c r="R37" s="3"/>
    </row>
    <row r="38" spans="2:18" ht="12.95">
      <c r="B38" s="82"/>
      <c r="C38" s="242" t="s">
        <v>112</v>
      </c>
      <c r="D38" s="243"/>
      <c r="E38" s="244"/>
      <c r="F38" s="248" t="s">
        <v>113</v>
      </c>
      <c r="G38" s="239" t="s">
        <v>116</v>
      </c>
      <c r="H38" s="240"/>
      <c r="I38" s="239" t="s">
        <v>118</v>
      </c>
      <c r="J38" s="266"/>
      <c r="K38" s="240"/>
      <c r="L38" s="239" t="s">
        <v>120</v>
      </c>
      <c r="M38" s="240"/>
      <c r="N38" s="239" t="s">
        <v>122</v>
      </c>
      <c r="O38" s="240"/>
      <c r="P38" s="262" t="s">
        <v>124</v>
      </c>
      <c r="Q38" s="263"/>
      <c r="R38" s="3"/>
    </row>
    <row r="39" spans="2:18" ht="12.95">
      <c r="B39" s="82"/>
      <c r="C39" s="245"/>
      <c r="D39" s="246"/>
      <c r="E39" s="247"/>
      <c r="F39" s="249"/>
      <c r="G39" s="250">
        <v>1</v>
      </c>
      <c r="H39" s="251"/>
      <c r="I39" s="250">
        <v>2</v>
      </c>
      <c r="J39" s="257"/>
      <c r="K39" s="251"/>
      <c r="L39" s="250">
        <v>3</v>
      </c>
      <c r="M39" s="251"/>
      <c r="N39" s="250">
        <v>4</v>
      </c>
      <c r="O39" s="251"/>
      <c r="P39" s="250">
        <v>5</v>
      </c>
      <c r="Q39" s="251"/>
      <c r="R39" s="3"/>
    </row>
    <row r="40" spans="2:18" ht="19.5" customHeight="1">
      <c r="B40" s="82"/>
      <c r="C40" s="236" t="s">
        <v>115</v>
      </c>
      <c r="D40" s="238"/>
      <c r="E40" s="237"/>
      <c r="F40" s="104">
        <v>1</v>
      </c>
      <c r="G40" s="252">
        <v>2</v>
      </c>
      <c r="H40" s="254"/>
      <c r="I40" s="252">
        <v>3</v>
      </c>
      <c r="J40" s="253"/>
      <c r="K40" s="254"/>
      <c r="L40" s="252">
        <v>4</v>
      </c>
      <c r="M40" s="254"/>
      <c r="N40" s="255">
        <v>5</v>
      </c>
      <c r="O40" s="256"/>
      <c r="P40" s="197">
        <v>6</v>
      </c>
      <c r="Q40" s="241"/>
      <c r="R40" s="3"/>
    </row>
    <row r="41" spans="2:18" ht="21.75" customHeight="1">
      <c r="B41" s="82"/>
      <c r="C41" s="236" t="s">
        <v>117</v>
      </c>
      <c r="D41" s="238"/>
      <c r="E41" s="237"/>
      <c r="F41" s="104">
        <v>2</v>
      </c>
      <c r="G41" s="252">
        <v>3</v>
      </c>
      <c r="H41" s="254"/>
      <c r="I41" s="252">
        <v>4</v>
      </c>
      <c r="J41" s="253"/>
      <c r="K41" s="254"/>
      <c r="L41" s="255">
        <v>5</v>
      </c>
      <c r="M41" s="256"/>
      <c r="N41" s="197">
        <v>6</v>
      </c>
      <c r="O41" s="241"/>
      <c r="P41" s="197">
        <v>7</v>
      </c>
      <c r="Q41" s="241"/>
      <c r="R41" s="3"/>
    </row>
    <row r="42" spans="2:18" ht="21" customHeight="1">
      <c r="B42" s="82"/>
      <c r="C42" s="236" t="s">
        <v>119</v>
      </c>
      <c r="D42" s="238"/>
      <c r="E42" s="237"/>
      <c r="F42" s="104">
        <v>3</v>
      </c>
      <c r="G42" s="252">
        <v>4</v>
      </c>
      <c r="H42" s="254"/>
      <c r="I42" s="255">
        <v>5</v>
      </c>
      <c r="J42" s="259"/>
      <c r="K42" s="256"/>
      <c r="L42" s="197">
        <v>6</v>
      </c>
      <c r="M42" s="241"/>
      <c r="N42" s="197">
        <v>7</v>
      </c>
      <c r="O42" s="241"/>
      <c r="P42" s="234">
        <v>8</v>
      </c>
      <c r="Q42" s="235"/>
      <c r="R42" s="3"/>
    </row>
    <row r="43" spans="2:18" ht="21" customHeight="1">
      <c r="B43" s="82"/>
      <c r="C43" s="236" t="s">
        <v>121</v>
      </c>
      <c r="D43" s="238"/>
      <c r="E43" s="237"/>
      <c r="F43" s="104">
        <v>4</v>
      </c>
      <c r="G43" s="255">
        <v>5</v>
      </c>
      <c r="H43" s="256"/>
      <c r="I43" s="197">
        <v>6</v>
      </c>
      <c r="J43" s="258"/>
      <c r="K43" s="241"/>
      <c r="L43" s="197">
        <v>7</v>
      </c>
      <c r="M43" s="241"/>
      <c r="N43" s="234">
        <v>8</v>
      </c>
      <c r="O43" s="235"/>
      <c r="P43" s="234">
        <v>9</v>
      </c>
      <c r="Q43" s="235"/>
      <c r="R43" s="3"/>
    </row>
    <row r="44" spans="2:18" ht="21" customHeight="1">
      <c r="B44" s="82"/>
      <c r="C44" s="236" t="s">
        <v>123</v>
      </c>
      <c r="D44" s="238"/>
      <c r="E44" s="237"/>
      <c r="F44" s="104">
        <v>5</v>
      </c>
      <c r="G44" s="197">
        <v>6</v>
      </c>
      <c r="H44" s="241"/>
      <c r="I44" s="197">
        <v>7</v>
      </c>
      <c r="J44" s="258"/>
      <c r="K44" s="241"/>
      <c r="L44" s="234">
        <v>8</v>
      </c>
      <c r="M44" s="235"/>
      <c r="N44" s="234">
        <v>9</v>
      </c>
      <c r="O44" s="235"/>
      <c r="P44" s="234">
        <v>10</v>
      </c>
      <c r="Q44" s="235"/>
      <c r="R44" s="3"/>
    </row>
    <row r="45" spans="2:18" ht="13.5" thickBot="1">
      <c r="B45" s="85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9"/>
    </row>
  </sheetData>
  <mergeCells count="112">
    <mergeCell ref="Q2:R4"/>
    <mergeCell ref="B9:R9"/>
    <mergeCell ref="B8:R8"/>
    <mergeCell ref="B10:R10"/>
    <mergeCell ref="C18:F18"/>
    <mergeCell ref="G18:H18"/>
    <mergeCell ref="C19:F19"/>
    <mergeCell ref="G19:H19"/>
    <mergeCell ref="C24:F24"/>
    <mergeCell ref="G24:H24"/>
    <mergeCell ref="B28:B33"/>
    <mergeCell ref="C28:E28"/>
    <mergeCell ref="H28:I28"/>
    <mergeCell ref="C40:E40"/>
    <mergeCell ref="B2:B4"/>
    <mergeCell ref="C16:F16"/>
    <mergeCell ref="C20:F20"/>
    <mergeCell ref="G20:H20"/>
    <mergeCell ref="C17:F17"/>
    <mergeCell ref="G17:H17"/>
    <mergeCell ref="C15:F15"/>
    <mergeCell ref="C2:P4"/>
    <mergeCell ref="B6:R6"/>
    <mergeCell ref="B7:R7"/>
    <mergeCell ref="G16:H16"/>
    <mergeCell ref="G15:H15"/>
    <mergeCell ref="C21:F21"/>
    <mergeCell ref="G21:H21"/>
    <mergeCell ref="C22:F22"/>
    <mergeCell ref="G22:H22"/>
    <mergeCell ref="C23:F23"/>
    <mergeCell ref="G23:H23"/>
    <mergeCell ref="L38:M38"/>
    <mergeCell ref="J28:K28"/>
    <mergeCell ref="P38:Q38"/>
    <mergeCell ref="P44:Q44"/>
    <mergeCell ref="N44:O44"/>
    <mergeCell ref="G41:H41"/>
    <mergeCell ref="C25:F25"/>
    <mergeCell ref="G25:H25"/>
    <mergeCell ref="C43:E43"/>
    <mergeCell ref="G42:H42"/>
    <mergeCell ref="G43:H43"/>
    <mergeCell ref="H29:I29"/>
    <mergeCell ref="C27:F27"/>
    <mergeCell ref="H27:K27"/>
    <mergeCell ref="H32:I32"/>
    <mergeCell ref="G36:H36"/>
    <mergeCell ref="G37:H37"/>
    <mergeCell ref="I36:K36"/>
    <mergeCell ref="I37:K37"/>
    <mergeCell ref="C44:E44"/>
    <mergeCell ref="N28:P28"/>
    <mergeCell ref="N29:O29"/>
    <mergeCell ref="N30:O30"/>
    <mergeCell ref="C31:E31"/>
    <mergeCell ref="H31:I31"/>
    <mergeCell ref="J31:K31"/>
    <mergeCell ref="J30:K30"/>
    <mergeCell ref="N31:O31"/>
    <mergeCell ref="N36:O36"/>
    <mergeCell ref="N37:O37"/>
    <mergeCell ref="L36:M36"/>
    <mergeCell ref="L37:M37"/>
    <mergeCell ref="N32:O32"/>
    <mergeCell ref="N33:O33"/>
    <mergeCell ref="N38:O38"/>
    <mergeCell ref="I38:K38"/>
    <mergeCell ref="L44:M44"/>
    <mergeCell ref="L42:M42"/>
    <mergeCell ref="L39:M39"/>
    <mergeCell ref="G44:H44"/>
    <mergeCell ref="I41:K41"/>
    <mergeCell ref="N39:O39"/>
    <mergeCell ref="N40:O40"/>
    <mergeCell ref="N41:O41"/>
    <mergeCell ref="N42:O42"/>
    <mergeCell ref="N43:O43"/>
    <mergeCell ref="L43:M43"/>
    <mergeCell ref="L40:M40"/>
    <mergeCell ref="L41:M41"/>
    <mergeCell ref="I39:K39"/>
    <mergeCell ref="I40:K40"/>
    <mergeCell ref="I43:K43"/>
    <mergeCell ref="G39:H39"/>
    <mergeCell ref="G40:H40"/>
    <mergeCell ref="I42:K42"/>
    <mergeCell ref="I44:K44"/>
    <mergeCell ref="P42:Q42"/>
    <mergeCell ref="P43:Q43"/>
    <mergeCell ref="J29:K29"/>
    <mergeCell ref="C30:E30"/>
    <mergeCell ref="H30:I30"/>
    <mergeCell ref="C35:Q35"/>
    <mergeCell ref="G38:H38"/>
    <mergeCell ref="P40:Q40"/>
    <mergeCell ref="C41:E41"/>
    <mergeCell ref="C42:E42"/>
    <mergeCell ref="C36:F36"/>
    <mergeCell ref="C37:F37"/>
    <mergeCell ref="C32:E32"/>
    <mergeCell ref="C33:E33"/>
    <mergeCell ref="H33:I33"/>
    <mergeCell ref="J33:K33"/>
    <mergeCell ref="C38:E39"/>
    <mergeCell ref="J32:K32"/>
    <mergeCell ref="F38:F39"/>
    <mergeCell ref="P36:Q36"/>
    <mergeCell ref="P37:Q37"/>
    <mergeCell ref="P41:Q41"/>
    <mergeCell ref="P39:Q39"/>
    <mergeCell ref="C29:E29"/>
  </mergeCells>
  <conditionalFormatting sqref="J16:K25">
    <cfRule type="expression" dxfId="13" priority="31" stopIfTrue="1">
      <formula>"""bajo"""</formula>
    </cfRule>
  </conditionalFormatting>
  <conditionalFormatting sqref="L16:L25">
    <cfRule type="cellIs" dxfId="12" priority="26" stopIfTrue="1" operator="equal">
      <formula>"EXTREMO"</formula>
    </cfRule>
    <cfRule type="cellIs" dxfId="11" priority="27" stopIfTrue="1" operator="equal">
      <formula>"ALTO"</formula>
    </cfRule>
    <cfRule type="cellIs" dxfId="10" priority="28" stopIfTrue="1" operator="equal">
      <formula>"MEDIO"</formula>
    </cfRule>
    <cfRule type="cellIs" dxfId="9" priority="29" stopIfTrue="1" operator="equal">
      <formula>"BAJO"</formula>
    </cfRule>
  </conditionalFormatting>
  <conditionalFormatting sqref="M16:Q25">
    <cfRule type="expression" dxfId="8" priority="1" stopIfTrue="1">
      <formula>"""bajo"""</formula>
    </cfRule>
  </conditionalFormatting>
  <dataValidations count="7">
    <dataValidation type="list" allowBlank="1" showInputMessage="1" showErrorMessage="1" sqref="G19" xr:uid="{5D180C53-2FFE-4A4E-A214-B08C0FE0D318}">
      <formula1>INDIRECT($B$19)</formula1>
    </dataValidation>
    <dataValidation type="list" allowBlank="1" showInputMessage="1" showErrorMessage="1" sqref="G20" xr:uid="{D44FF19C-97FD-4363-841A-57C72CD9689D}">
      <formula1>INDIRECT($B$21)</formula1>
    </dataValidation>
    <dataValidation type="list" allowBlank="1" showInputMessage="1" showErrorMessage="1" sqref="G21" xr:uid="{F8C46BEB-1127-4ED6-A67B-646E83EFA97F}">
      <formula1>INDIRECT($B$22)</formula1>
    </dataValidation>
    <dataValidation type="list" allowBlank="1" showInputMessage="1" showErrorMessage="1" sqref="G22" xr:uid="{739066FC-4851-41EE-9376-7F6C5945195F}">
      <formula1>INDIRECT($B$23)</formula1>
    </dataValidation>
    <dataValidation type="list" allowBlank="1" showInputMessage="1" showErrorMessage="1" sqref="G23" xr:uid="{B98E32F9-069B-4A3E-9F46-2E274BB46E97}">
      <formula1>INDIRECT($B$24)</formula1>
    </dataValidation>
    <dataValidation type="list" allowBlank="1" showInputMessage="1" showErrorMessage="1" sqref="G24" xr:uid="{090EE6B8-3A45-493B-819E-358F19D57921}">
      <formula1>INDIRECT($B$25)</formula1>
    </dataValidation>
    <dataValidation type="list" allowBlank="1" showInputMessage="1" showErrorMessage="1" sqref="G25" xr:uid="{FD73226B-FFDA-4895-A6A9-C07C703581BE}">
      <formula1>INDIRECT(#REF!)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9"/>
  <sheetViews>
    <sheetView showGridLines="0" tabSelected="1" topLeftCell="A17" zoomScale="70" zoomScaleNormal="70" zoomScaleSheetLayoutView="25" zoomScalePageLayoutView="70" workbookViewId="0">
      <selection activeCell="M22" sqref="J22:M22"/>
    </sheetView>
  </sheetViews>
  <sheetFormatPr defaultColWidth="11.42578125" defaultRowHeight="14.1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5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31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301"/>
      <c r="C2" s="302" t="s">
        <v>16</v>
      </c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217" t="s">
        <v>1</v>
      </c>
      <c r="X2" s="280"/>
    </row>
    <row r="3" spans="2:24" s="14" customFormat="1" ht="31.5" customHeight="1">
      <c r="B3" s="301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281"/>
      <c r="X3" s="282"/>
    </row>
    <row r="4" spans="2:24" s="14" customFormat="1" ht="47.25" customHeight="1">
      <c r="B4" s="301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283"/>
      <c r="X4" s="284"/>
    </row>
    <row r="5" spans="2:24" s="14" customFormat="1" ht="32.25" customHeight="1" thickBot="1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>
      <c r="B6" s="315" t="str">
        <f>+EVALUACION!B6</f>
        <v>Objeto Contractual: "CONTRATAR LA ADQUISICIÓN DE EQUIPOS DE PRENSA PARA EL FORTALECIMIENTO TÉCNICO, LOGÍSTICO Y OPERATIVO DE LAS FUNCIONES DEL ÁREA DE COMUNICACIONES DEL FDLSC"</v>
      </c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317"/>
    </row>
    <row r="7" spans="2:24" ht="26.25" customHeight="1">
      <c r="B7" s="285" t="s">
        <v>179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286"/>
      <c r="R7" s="286"/>
      <c r="S7" s="286"/>
      <c r="T7" s="286"/>
      <c r="U7" s="286"/>
      <c r="V7" s="286"/>
      <c r="W7" s="286"/>
      <c r="X7" s="287"/>
    </row>
    <row r="8" spans="2:24" ht="20.25" customHeigh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286"/>
      <c r="R8" s="286"/>
      <c r="S8" s="286"/>
      <c r="T8" s="286"/>
      <c r="U8" s="286"/>
      <c r="V8" s="286"/>
      <c r="W8" s="286"/>
      <c r="X8" s="287"/>
    </row>
    <row r="9" spans="2:24" ht="24.75" customHeight="1" thickBot="1">
      <c r="B9" s="313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X9" s="46"/>
    </row>
    <row r="10" spans="2:24" ht="106.5" customHeight="1" thickBot="1">
      <c r="B10" s="28" t="s">
        <v>180</v>
      </c>
      <c r="C10" s="29" t="s">
        <v>98</v>
      </c>
      <c r="D10" s="30" t="s">
        <v>181</v>
      </c>
      <c r="E10" s="30" t="s">
        <v>182</v>
      </c>
      <c r="F10" s="30" t="s">
        <v>183</v>
      </c>
      <c r="G10" s="29" t="s">
        <v>99</v>
      </c>
      <c r="H10" s="30" t="s">
        <v>111</v>
      </c>
      <c r="I10" s="30" t="s">
        <v>101</v>
      </c>
      <c r="J10" s="30" t="s">
        <v>184</v>
      </c>
      <c r="K10" s="30" t="s">
        <v>103</v>
      </c>
      <c r="L10" s="30" t="s">
        <v>185</v>
      </c>
      <c r="M10" s="29" t="s">
        <v>186</v>
      </c>
      <c r="N10" s="29" t="s">
        <v>151</v>
      </c>
      <c r="O10" s="30" t="s">
        <v>111</v>
      </c>
      <c r="P10" s="30" t="s">
        <v>101</v>
      </c>
      <c r="Q10" s="30" t="s">
        <v>184</v>
      </c>
      <c r="R10" s="30" t="s">
        <v>103</v>
      </c>
      <c r="S10" s="29" t="s">
        <v>152</v>
      </c>
      <c r="T10" s="29" t="s">
        <v>153</v>
      </c>
      <c r="U10" s="29" t="s">
        <v>154</v>
      </c>
      <c r="V10" s="29" t="s">
        <v>155</v>
      </c>
      <c r="W10" s="29" t="s">
        <v>187</v>
      </c>
      <c r="X10" s="31" t="s">
        <v>157</v>
      </c>
    </row>
    <row r="11" spans="2:24" ht="146.1" customHeight="1">
      <c r="B11" s="32">
        <v>1</v>
      </c>
      <c r="C11" s="33" t="str">
        <f>+'EVALUACION CON CONTROLES'!C16:F16</f>
        <v>Inadecuada escogencia de la modalidad de contratación</v>
      </c>
      <c r="D11" s="34" t="str">
        <f>+'EVALUACION CON CONTROLES'!B16</f>
        <v>PLANEACIÓN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Interno</v>
      </c>
      <c r="G11" s="33" t="str">
        <f>+[1]EVALUACION!H17</f>
        <v>El proceso de planeación de los documentos de estudios y diseños se ven afectados por el desconocimiento de la normatividad legal vigente.</v>
      </c>
      <c r="H11" s="33">
        <f>+EVALUACION!I17</f>
        <v>1</v>
      </c>
      <c r="I11" s="33">
        <f>+EVALUACION!J17</f>
        <v>3</v>
      </c>
      <c r="J11" s="33">
        <f>+EVALUACION!K17</f>
        <v>4</v>
      </c>
      <c r="K11" s="34" t="str">
        <f>+EVALUACION!L17</f>
        <v>BAJO</v>
      </c>
      <c r="L11" s="33" t="s">
        <v>188</v>
      </c>
      <c r="M11" s="34">
        <v>100</v>
      </c>
      <c r="N11" s="33" t="str">
        <f>+'EVALUACION CON CONTROLES'!G16</f>
        <v>Para mitigar su ocurrencia se debe hacer un estudio en contexto del objeto a contratar, las obligaciones y las entregas del contratista, entre la dependencia solicitante y la oficina asesora jurídica.</v>
      </c>
      <c r="O11" s="33">
        <f>+'EVALUACION CON CONTROLES'!I16</f>
        <v>1</v>
      </c>
      <c r="P11" s="33">
        <f>+'EVALUACION CON CONTROLES'!J16</f>
        <v>3</v>
      </c>
      <c r="Q11" s="33">
        <f>+'EVALUACION CON CONTROLES'!K16</f>
        <v>4</v>
      </c>
      <c r="R11" s="34" t="str">
        <f>+'EVALUACION CON CONTROLES'!L16</f>
        <v>BAJO</v>
      </c>
      <c r="S11" s="33" t="str">
        <f>+'[1]EVALUACION CON CONTROLES'!M16</f>
        <v>NO</v>
      </c>
      <c r="T11" s="33" t="str">
        <f>+'[1]EVALUACION CON CONTROLES'!N16</f>
        <v>Área tecnica, financiera y juridica a cargo del proceso</v>
      </c>
      <c r="U11" s="33" t="str">
        <f>+'[1]EVALUACION CON CONTROLES'!O16</f>
        <v>Desde la estructuración del proceso</v>
      </c>
      <c r="V11" s="33" t="str">
        <f>+'[1]EVALUACION CON CONTROLES'!P16</f>
        <v>Hasta la ejecución del contrato</v>
      </c>
      <c r="W11" s="33" t="str">
        <f>+'[1]EVALUACION CON CONTROLES'!Q16</f>
        <v>Al momento de la evaluación del proceso</v>
      </c>
      <c r="X11" s="35" t="str">
        <f>+'[1]EVALUACION CON CONTROLES'!R16</f>
        <v>Durante la planeación y evaluación</v>
      </c>
    </row>
    <row r="12" spans="2:24" ht="106.5" customHeight="1">
      <c r="B12" s="17">
        <v>2</v>
      </c>
      <c r="C12" s="19" t="str">
        <f>+'EVALUACION CON CONTROLES'!C17:F17</f>
        <v>No publicación de la documentación del proceso de selección en el SECOP</v>
      </c>
      <c r="D12" s="18" t="str">
        <f>+'EVALUACION CON CONTROLES'!B17</f>
        <v>CONTRATACIÓN</v>
      </c>
      <c r="E12" s="18" t="str">
        <f>VLOOKUP(C12,'IDENTIFICACION Y ANALISIS'!$B$19:$F$68,3,FALSE)</f>
        <v>Estatal</v>
      </c>
      <c r="F12" s="18" t="str">
        <f>VLOOKUP(C12,'IDENTIFICACION Y ANALISIS'!$B$19:$F$68,4,FALSE)</f>
        <v>Interno</v>
      </c>
      <c r="G12" s="19" t="str">
        <f>+[1]EVALUACION!H18</f>
        <v>Que se declare desierto el proceso de selección</v>
      </c>
      <c r="H12" s="19">
        <f>+EVALUACION!I18</f>
        <v>2</v>
      </c>
      <c r="I12" s="19">
        <f>+EVALUACION!J18</f>
        <v>2</v>
      </c>
      <c r="J12" s="19">
        <f>+EVALUACION!K18</f>
        <v>4</v>
      </c>
      <c r="K12" s="18" t="str">
        <f>+EVALUACION!L18</f>
        <v>BAJO</v>
      </c>
      <c r="L12" s="19" t="s">
        <v>188</v>
      </c>
      <c r="M12" s="18">
        <v>100</v>
      </c>
      <c r="N12" s="19" t="str">
        <f>+'EVALUACION CON CONTROLES'!G17</f>
        <v>Falta de constitución o constitución tardía de la garantía única. Aceptación de garantías que no se ajustan a lo contemplado en el contrato</v>
      </c>
      <c r="O12" s="19">
        <f>+'EVALUACION CON CONTROLES'!I17</f>
        <v>2</v>
      </c>
      <c r="P12" s="19">
        <f>+'EVALUACION CON CONTROLES'!J17</f>
        <v>2</v>
      </c>
      <c r="Q12" s="19">
        <f>+'EVALUACION CON CONTROLES'!K17</f>
        <v>4</v>
      </c>
      <c r="R12" s="18" t="str">
        <f>+'EVALUACION CON CONTROLES'!L17</f>
        <v>BAJO</v>
      </c>
      <c r="S12" s="19" t="str">
        <f>+'[1]EVALUACION CON CONTROLES'!M17</f>
        <v>NO</v>
      </c>
      <c r="T12" s="19" t="str">
        <f>+'[1]EVALUACION CON CONTROLES'!N17</f>
        <v>Área tecnica, financiera y juridica a cargo del proceso</v>
      </c>
      <c r="U12" s="19" t="str">
        <f>+'[1]EVALUACION CON CONTROLES'!O17</f>
        <v>Desde la estructuración del proceso</v>
      </c>
      <c r="V12" s="19" t="str">
        <f>+'[1]EVALUACION CON CONTROLES'!P17</f>
        <v>Hasta la ejecución del contrato</v>
      </c>
      <c r="W12" s="19" t="str">
        <f>+'[1]EVALUACION CON CONTROLES'!Q17</f>
        <v>Al momento de la evaluación del proceso</v>
      </c>
      <c r="X12" s="20" t="str">
        <f>+'[1]EVALUACION CON CONTROLES'!R17</f>
        <v>Cuando ocurra, y se aplicara de manera inmediata</v>
      </c>
    </row>
    <row r="13" spans="2:24" ht="150" customHeight="1">
      <c r="B13" s="17">
        <v>3</v>
      </c>
      <c r="C13" s="19" t="str">
        <f>+'EVALUACION CON CONTROLES'!C18:F18</f>
        <v>Inadecuada evaluación de las ofertas y/o verificación de requisitos habilitantes</v>
      </c>
      <c r="D13" s="18" t="str">
        <f>+'EVALUACION CON CONTROLES'!B18</f>
        <v>SELECCIÓN</v>
      </c>
      <c r="E13" s="18" t="str">
        <f>VLOOKUP(C13,'IDENTIFICACION Y ANALISIS'!$B$19:$F$68,3,FALSE)</f>
        <v>Especifico</v>
      </c>
      <c r="F13" s="18" t="str">
        <f>VLOOKUP(C13,'IDENTIFICACION Y ANALISIS'!$B$19:$F$68,4,FALSE)</f>
        <v>Interno</v>
      </c>
      <c r="G13" s="19" t="str">
        <f>+[1]EVALUACION!H19</f>
        <v>Ocurre cuando la propuesta económica que presenta el oferente no estima adecuadamente los costos de los conceptos necesarios para el cumplimiento del objeto del contrato</v>
      </c>
      <c r="H13" s="19">
        <f>+EVALUACION!I19</f>
        <v>2</v>
      </c>
      <c r="I13" s="19">
        <f>+EVALUACION!J19</f>
        <v>4</v>
      </c>
      <c r="J13" s="19">
        <f>+EVALUACION!K19</f>
        <v>6</v>
      </c>
      <c r="K13" s="18" t="str">
        <f>+EVALUACION!L19</f>
        <v>ALTO</v>
      </c>
      <c r="L13" s="19" t="s">
        <v>188</v>
      </c>
      <c r="M13" s="18">
        <v>100</v>
      </c>
      <c r="N13" s="19" t="str">
        <f>+'EVALUACION CON CONTROLES'!G18</f>
        <v>Selección de ofertas con precios  artificialmente bajos.</v>
      </c>
      <c r="O13" s="19">
        <f>+'EVALUACION CON CONTROLES'!I18</f>
        <v>2</v>
      </c>
      <c r="P13" s="19">
        <f>+'EVALUACION CON CONTROLES'!J18</f>
        <v>4</v>
      </c>
      <c r="Q13" s="19">
        <f>+'EVALUACION CON CONTROLES'!K18</f>
        <v>6</v>
      </c>
      <c r="R13" s="18" t="str">
        <f>+'EVALUACION CON CONTROLES'!L18</f>
        <v>ALTO</v>
      </c>
      <c r="S13" s="19" t="str">
        <f>+'[1]EVALUACION CON CONTROLES'!M18</f>
        <v xml:space="preserve">SI </v>
      </c>
      <c r="T13" s="19" t="str">
        <f>+'[1]EVALUACION CON CONTROLES'!N18</f>
        <v>Contratista</v>
      </c>
      <c r="U13" s="19" t="str">
        <f>+'[1]EVALUACION CON CONTROLES'!O18</f>
        <v>Desde la estructuración del proceso</v>
      </c>
      <c r="V13" s="19" t="str">
        <f>+'[1]EVALUACION CON CONTROLES'!P18</f>
        <v>Hasta la ejecución del contrato</v>
      </c>
      <c r="W13" s="19" t="str">
        <f>+'[1]EVALUACION CON CONTROLES'!Q18</f>
        <v>Con la revisión previa a adjudicar el contrato</v>
      </c>
      <c r="X13" s="20" t="str">
        <f>+'[1]EVALUACION CON CONTROLES'!R18</f>
        <v>Cuando ocurra, y se aplicara de manera inmediata</v>
      </c>
    </row>
    <row r="14" spans="2:24" ht="152.25" customHeight="1">
      <c r="B14" s="17">
        <v>4</v>
      </c>
      <c r="C14" s="19" t="str">
        <f>+'EVALUACION CON CONTROLES'!C19:F19</f>
        <v>Selección de ofertas con precios  artificialmente bajos.</v>
      </c>
      <c r="D14" s="18" t="str">
        <f>+'EVALUACION CON CONTROLES'!B19</f>
        <v>CONTRATACIÓN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Externo</v>
      </c>
      <c r="G14" s="19" t="str">
        <f>+[1]EVALUACION!H20</f>
        <v>Suspension temporal o retraso en la ejecución del contrato.</v>
      </c>
      <c r="H14" s="19">
        <f>+EVALUACION!I20</f>
        <v>2</v>
      </c>
      <c r="I14" s="19">
        <f>+EVALUACION!J20</f>
        <v>4</v>
      </c>
      <c r="J14" s="19">
        <f>+EVALUACION!K20</f>
        <v>6</v>
      </c>
      <c r="K14" s="18" t="str">
        <f>+EVALUACION!L20</f>
        <v>ALTO</v>
      </c>
      <c r="L14" s="19" t="s">
        <v>188</v>
      </c>
      <c r="M14" s="18">
        <v>100</v>
      </c>
      <c r="N14" s="19" t="str">
        <f>+'EVALUACION CON CONTROLES'!G19</f>
        <v>El FDLSC debe realizar una estructuración de costos a partir de un análisis de mercado que tenga en cuenta los precios asociados a los productos tales como IVA, impuestos y demás gravámenes, de modo tal que la desviación estándar entre las cotizaciones deseablemente no sea mayor al 10%.</v>
      </c>
      <c r="O14" s="19">
        <f>+'EVALUACION CON CONTROLES'!I19</f>
        <v>2</v>
      </c>
      <c r="P14" s="19">
        <f>+'EVALUACION CON CONTROLES'!J19</f>
        <v>4</v>
      </c>
      <c r="Q14" s="19">
        <f>+'EVALUACION CON CONTROLES'!K19</f>
        <v>6</v>
      </c>
      <c r="R14" s="18" t="str">
        <f>+'EVALUACION CON CONTROLES'!L19</f>
        <v>ALTO</v>
      </c>
      <c r="S14" s="19" t="str">
        <f>+'[1]EVALUACION CON CONTROLES'!M19</f>
        <v xml:space="preserve">SI </v>
      </c>
      <c r="T14" s="19" t="s">
        <v>170</v>
      </c>
      <c r="U14" s="19" t="str">
        <f>+'[1]EVALUACION CON CONTROLES'!O19</f>
        <v>Desde la estructuración del proceso</v>
      </c>
      <c r="V14" s="19" t="str">
        <f>+'[1]EVALUACION CON CONTROLES'!P19</f>
        <v>Hasta la ejecución del contrato</v>
      </c>
      <c r="W14" s="19" t="str">
        <f>+'[1]EVALUACION CON CONTROLES'!Q19</f>
        <v>Al momento de la ejecución del contrato</v>
      </c>
      <c r="X14" s="20" t="str">
        <f>+'[1]EVALUACION CON CONTROLES'!R19</f>
        <v>Cuando ocurra, y se aplicara de manera inmediata</v>
      </c>
    </row>
    <row r="15" spans="2:24" ht="139.5" customHeight="1">
      <c r="B15" s="17">
        <v>5</v>
      </c>
      <c r="C15" s="19" t="str">
        <f>+'EVALUACION CON CONTROLES'!C20:F20</f>
        <v>Obsolecencia técnologica</v>
      </c>
      <c r="D15" s="18" t="str">
        <f>+'EVALUACION CON CONTROLES'!B20</f>
        <v>EJECUCIÓN</v>
      </c>
      <c r="E15" s="18" t="str">
        <f>VLOOKUP(C15,'IDENTIFICACION Y ANALISIS'!$B$19:$F$68,3,FALSE)</f>
        <v>Especifico</v>
      </c>
      <c r="F15" s="18" t="str">
        <f>VLOOKUP(C15,'IDENTIFICACION Y ANALISIS'!$B$19:$F$68,4,FALSE)</f>
        <v>Externo</v>
      </c>
      <c r="G15" s="129" t="s">
        <v>106</v>
      </c>
      <c r="H15" s="19">
        <f>+EVALUACION!I21</f>
        <v>2</v>
      </c>
      <c r="I15" s="19">
        <f>+EVALUACION!J21</f>
        <v>3</v>
      </c>
      <c r="J15" s="19">
        <f>+EVALUACION!K21</f>
        <v>5</v>
      </c>
      <c r="K15" s="18" t="str">
        <f>+EVALUACION!L21</f>
        <v>MEDIO</v>
      </c>
      <c r="L15" s="19" t="s">
        <v>189</v>
      </c>
      <c r="M15" s="18" t="s">
        <v>190</v>
      </c>
      <c r="N15" s="129" t="s">
        <v>191</v>
      </c>
      <c r="O15" s="19">
        <f>+'EVALUACION CON CONTROLES'!I20</f>
        <v>2</v>
      </c>
      <c r="P15" s="19">
        <f>+'EVALUACION CON CONTROLES'!J20</f>
        <v>3</v>
      </c>
      <c r="Q15" s="19">
        <f>+'EVALUACION CON CONTROLES'!K20</f>
        <v>5</v>
      </c>
      <c r="R15" s="18" t="str">
        <f>+'EVALUACION CON CONTROLES'!L20</f>
        <v>MEDIO</v>
      </c>
      <c r="S15" s="19" t="str">
        <f>+'[1]EVALUACION CON CONTROLES'!M20</f>
        <v xml:space="preserve">SI </v>
      </c>
      <c r="T15" s="19" t="str">
        <f>+'[1]EVALUACION CON CONTROLES'!N20</f>
        <v>Contratista</v>
      </c>
      <c r="U15" s="19" t="str">
        <f>+'[1]EVALUACION CON CONTROLES'!O20</f>
        <v>Desde la estructuración del proceso</v>
      </c>
      <c r="V15" s="19" t="str">
        <f>+'[1]EVALUACION CON CONTROLES'!P20</f>
        <v>Hasta la ejecución del contrato</v>
      </c>
      <c r="W15" s="19" t="str">
        <f>+'[1]EVALUACION CON CONTROLES'!Q20</f>
        <v>Al momento de la ejecución del contrato</v>
      </c>
      <c r="X15" s="20" t="str">
        <f>+'[1]EVALUACION CON CONTROLES'!R20</f>
        <v>Cuando ocurra, y se aplicara de manera inmediata</v>
      </c>
    </row>
    <row r="16" spans="2:24" ht="106.5" customHeight="1">
      <c r="B16" s="17">
        <v>6</v>
      </c>
      <c r="C16" s="19" t="str">
        <f>+'EVALUACION CON CONTROLES'!C21:F21</f>
        <v>Variación de los precios del mercado</v>
      </c>
      <c r="D16" s="18" t="str">
        <f>+'EVALUACION CON CONTROLES'!B21</f>
        <v>EJECUCIÓN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">
        <v>192</v>
      </c>
      <c r="H16" s="19">
        <f>+EVALUACION!I22</f>
        <v>1</v>
      </c>
      <c r="I16" s="19">
        <f>+EVALUACION!J22</f>
        <v>3</v>
      </c>
      <c r="J16" s="19">
        <f>+EVALUACION!K22</f>
        <v>4</v>
      </c>
      <c r="K16" s="18" t="str">
        <f>+EVALUACION!L22</f>
        <v>BAJO</v>
      </c>
      <c r="L16" s="19" t="s">
        <v>189</v>
      </c>
      <c r="M16" s="18" t="s">
        <v>190</v>
      </c>
      <c r="N16" s="19" t="str">
        <f>+'EVALUACION CON CONTROLES'!G21</f>
        <v>Analizar las consecuencias en el incremento de los precios y mitigar a través de planes de contingencia.</v>
      </c>
      <c r="O16" s="19">
        <f>+'EVALUACION CON CONTROLES'!I21</f>
        <v>1</v>
      </c>
      <c r="P16" s="19">
        <f>+'EVALUACION CON CONTROLES'!J21</f>
        <v>3</v>
      </c>
      <c r="Q16" s="19">
        <f>+'EVALUACION CON CONTROLES'!K21</f>
        <v>4</v>
      </c>
      <c r="R16" s="18" t="str">
        <f>+'EVALUACION CON CONTROLES'!L21</f>
        <v>BAJO</v>
      </c>
      <c r="S16" s="19" t="str">
        <f>+'[1]EVALUACION CON CONTROLES'!M21</f>
        <v xml:space="preserve">SI </v>
      </c>
      <c r="T16" s="19" t="str">
        <f>+'[1]EVALUACION CON CONTROLES'!N21</f>
        <v>Contratista</v>
      </c>
      <c r="U16" s="19" t="str">
        <f>+'[1]EVALUACION CON CONTROLES'!O21</f>
        <v>Desde la estructuración del proceso</v>
      </c>
      <c r="V16" s="19" t="str">
        <f>+'[1]EVALUACION CON CONTROLES'!P21</f>
        <v>Hasta la ejecución del contrato</v>
      </c>
      <c r="W16" s="19" t="str">
        <f>+'[1]EVALUACION CON CONTROLES'!Q21</f>
        <v>Al momento de la ejecución del contrato</v>
      </c>
      <c r="X16" s="20" t="str">
        <f>+'[1]EVALUACION CON CONTROLES'!R21</f>
        <v>Cuando ocurra, y se aplicara de manera inmediata</v>
      </c>
    </row>
    <row r="17" spans="2:24" ht="106.5" customHeight="1">
      <c r="B17" s="17">
        <v>7</v>
      </c>
      <c r="C17" s="19" t="str">
        <f>+'EVALUACION CON CONTROLES'!C22:F22</f>
        <v xml:space="preserve">Riesgo de que no se firme el contrato. </v>
      </c>
      <c r="D17" s="18" t="str">
        <f>+'EVALUACION CON CONTROLES'!B22</f>
        <v>CONTRATACIÓN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Interno</v>
      </c>
      <c r="G17" s="19" t="s">
        <v>193</v>
      </c>
      <c r="H17" s="19">
        <f>+EVALUACION!I23</f>
        <v>1</v>
      </c>
      <c r="I17" s="19">
        <f>+EVALUACION!J23</f>
        <v>3</v>
      </c>
      <c r="J17" s="19">
        <f>+EVALUACION!K23</f>
        <v>4</v>
      </c>
      <c r="K17" s="18" t="str">
        <f>+EVALUACION!L23</f>
        <v>BAJO</v>
      </c>
      <c r="L17" s="19" t="s">
        <v>189</v>
      </c>
      <c r="M17" s="18" t="s">
        <v>190</v>
      </c>
      <c r="N17" s="19" t="str">
        <f>+'EVALUACION CON CONTROLES'!G22</f>
        <v xml:space="preserve">
Cumplimiento de los plazos establecidos de acuerdo a la modalidad de Contratación </v>
      </c>
      <c r="O17" s="19">
        <f>+'EVALUACION CON CONTROLES'!I22</f>
        <v>1</v>
      </c>
      <c r="P17" s="19">
        <f>+'EVALUACION CON CONTROLES'!J22</f>
        <v>3</v>
      </c>
      <c r="Q17" s="19">
        <f>+'EVALUACION CON CONTROLES'!K22</f>
        <v>4</v>
      </c>
      <c r="R17" s="18" t="str">
        <f>+'EVALUACION CON CONTROLES'!L22</f>
        <v>BAJO</v>
      </c>
      <c r="S17" s="19" t="str">
        <f>+'[1]EVALUACION CON CONTROLES'!M22</f>
        <v xml:space="preserve">SI </v>
      </c>
      <c r="T17" s="19" t="str">
        <f>+'[1]EVALUACION CON CONTROLES'!N22</f>
        <v>Contratista y FDLSC</v>
      </c>
      <c r="U17" s="19" t="str">
        <f>+'[1]EVALUACION CON CONTROLES'!O22</f>
        <v>Desde la estructuración del proceso</v>
      </c>
      <c r="V17" s="19" t="str">
        <f>+'[1]EVALUACION CON CONTROLES'!P22</f>
        <v>Hasta la ejecución del contrato</v>
      </c>
      <c r="W17" s="19" t="str">
        <f>+'[1]EVALUACION CON CONTROLES'!Q22</f>
        <v>Al momento de la ejecución del contrato</v>
      </c>
      <c r="X17" s="20" t="str">
        <f>+'[1]EVALUACION CON CONTROLES'!R22</f>
        <v>Cuando ocurra, y se aplicara de manera inmediata</v>
      </c>
    </row>
    <row r="18" spans="2:24" ht="106.5" customHeight="1">
      <c r="B18" s="17">
        <v>8</v>
      </c>
      <c r="C18" s="19" t="str">
        <f>+'EVALUACION CON CONTROLES'!C23:F23</f>
        <v>Defectos en los equipos.</v>
      </c>
      <c r="D18" s="18" t="str">
        <f>+'EVALUACION CON CONTROLES'!B23</f>
        <v>EJECUCIÓN</v>
      </c>
      <c r="E18" s="18" t="str">
        <f>VLOOKUP(C18,'IDENTIFICACION Y ANALISIS'!$B$19:$F$68,3,FALSE)</f>
        <v>Especifico</v>
      </c>
      <c r="F18" s="18" t="str">
        <f>VLOOKUP(C18,'IDENTIFICACION Y ANALISIS'!$B$19:$F$68,4,FALSE)</f>
        <v>Externo</v>
      </c>
      <c r="G18" s="19" t="s">
        <v>192</v>
      </c>
      <c r="H18" s="19">
        <f>+EVALUACION!I24</f>
        <v>2</v>
      </c>
      <c r="I18" s="19">
        <f>+EVALUACION!J24</f>
        <v>4</v>
      </c>
      <c r="J18" s="19">
        <f>+EVALUACION!K24</f>
        <v>6</v>
      </c>
      <c r="K18" s="18" t="str">
        <f>+EVALUACION!L24</f>
        <v>ALTO</v>
      </c>
      <c r="L18" s="19" t="s">
        <v>189</v>
      </c>
      <c r="M18" s="18" t="s">
        <v>190</v>
      </c>
      <c r="N18" s="19" t="str">
        <f>+'EVALUACION CON CONTROLES'!G23</f>
        <v>Realizar el cambio del equipo por garantias o reparación del mismo si aplica</v>
      </c>
      <c r="O18" s="19">
        <f>+'EVALUACION CON CONTROLES'!I23</f>
        <v>2</v>
      </c>
      <c r="P18" s="19">
        <f>+'EVALUACION CON CONTROLES'!J23</f>
        <v>4</v>
      </c>
      <c r="Q18" s="19">
        <f>+'EVALUACION CON CONTROLES'!K23</f>
        <v>6</v>
      </c>
      <c r="R18" s="18" t="str">
        <f>+'EVALUACION CON CONTROLES'!L23</f>
        <v>ALTO</v>
      </c>
      <c r="S18" s="19" t="str">
        <f>+'[1]EVALUACION CON CONTROLES'!M23</f>
        <v xml:space="preserve">SI </v>
      </c>
      <c r="T18" s="19" t="str">
        <f>+'[1]EVALUACION CON CONTROLES'!N23</f>
        <v>Contratista y FDLSC</v>
      </c>
      <c r="U18" s="19" t="str">
        <f>+'[1]EVALUACION CON CONTROLES'!O23</f>
        <v>Desde la estructuración del proceso</v>
      </c>
      <c r="V18" s="19" t="str">
        <f>+'[1]EVALUACION CON CONTROLES'!Q23</f>
        <v xml:space="preserve">Al momento de la ejecucion del contrato </v>
      </c>
      <c r="W18" s="19" t="s">
        <v>176</v>
      </c>
      <c r="X18" s="20" t="str">
        <f>+'[1]EVALUACION CON CONTROLES'!R23</f>
        <v>Cuando ocurra, y se aplicara de manera inmediata</v>
      </c>
    </row>
    <row r="19" spans="2:24" ht="106.5" customHeight="1">
      <c r="B19" s="17">
        <v>9</v>
      </c>
      <c r="C19" s="19" t="str">
        <f>+'EVALUACION CON CONTROLES'!C24:F24</f>
        <v>Defecto en la instalación de equipos</v>
      </c>
      <c r="D19" s="18" t="str">
        <f>+'EVALUACION CON CONTROLES'!B24</f>
        <v>EJECUCIÓN</v>
      </c>
      <c r="E19" s="18" t="str">
        <f>VLOOKUP(C19,'IDENTIFICACION Y ANALISIS'!$B$19:$F$68,3,FALSE)</f>
        <v>Especifico</v>
      </c>
      <c r="F19" s="18" t="str">
        <f>VLOOKUP(C19,'IDENTIFICACION Y ANALISIS'!$B$19:$F$68,4,FALSE)</f>
        <v>Externo</v>
      </c>
      <c r="G19" s="19" t="s">
        <v>194</v>
      </c>
      <c r="H19" s="19">
        <f>+EVALUACION!I25</f>
        <v>2</v>
      </c>
      <c r="I19" s="19">
        <f>+EVALUACION!J25</f>
        <v>4</v>
      </c>
      <c r="J19" s="19">
        <f>+EVALUACION!K25</f>
        <v>6</v>
      </c>
      <c r="K19" s="18" t="str">
        <f>+EVALUACION!L25</f>
        <v>ALTO</v>
      </c>
      <c r="L19" s="19" t="s">
        <v>189</v>
      </c>
      <c r="M19" s="18" t="s">
        <v>190</v>
      </c>
      <c r="N19" s="19" t="str">
        <f>+'EVALUACION CON CONTROLES'!G24</f>
        <v>Verificar la correcta instalación previa a la entrega  y realizar pruebas de funcionamiento</v>
      </c>
      <c r="O19" s="19">
        <f>+'EVALUACION CON CONTROLES'!I24</f>
        <v>2</v>
      </c>
      <c r="P19" s="19">
        <f>+'EVALUACION CON CONTROLES'!J24</f>
        <v>4</v>
      </c>
      <c r="Q19" s="19">
        <f>+'EVALUACION CON CONTROLES'!K24</f>
        <v>6</v>
      </c>
      <c r="R19" s="18" t="str">
        <f>+'EVALUACION CON CONTROLES'!L24</f>
        <v>ALTO</v>
      </c>
      <c r="S19" s="19" t="str">
        <f>+'[1]EVALUACION CON CONTROLES'!M26</f>
        <v xml:space="preserve">SI </v>
      </c>
      <c r="T19" s="19" t="str">
        <f>+'[1]EVALUACION CON CONTROLES'!N26</f>
        <v>Contratista y FDLSC</v>
      </c>
      <c r="U19" s="19" t="str">
        <f>+'[1]EVALUACION CON CONTROLES'!O26</f>
        <v>Desde la estructuración del proceso</v>
      </c>
      <c r="V19" s="19" t="str">
        <f>+'[1]EVALUACION CON CONTROLES'!P26</f>
        <v>Hasta la ejecución del contrato</v>
      </c>
      <c r="W19" s="19" t="str">
        <f>+'[1]EVALUACION CON CONTROLES'!Q26</f>
        <v xml:space="preserve">Al momento de la ejecucion del contrato </v>
      </c>
      <c r="X19" s="20" t="str">
        <f>+'[1]EVALUACION CON CONTROLES'!R26</f>
        <v>Cuando ocurra, y se aplicara de manera inmediata</v>
      </c>
    </row>
    <row r="20" spans="2:24" ht="106.5" customHeight="1">
      <c r="B20" s="17">
        <v>10</v>
      </c>
      <c r="C20" s="19" t="str">
        <f>+'EVALUACION CON CONTROLES'!C25:F25</f>
        <v>Incumplimiento de compromisos adquiridos por el contratista seleccionado con sus subcontratistas, suministradores de bienes y servicios.</v>
      </c>
      <c r="D20" s="18" t="str">
        <f>+'EVALUACION CON CONTROLES'!B25</f>
        <v>EJECUCIÓN</v>
      </c>
      <c r="E20" s="18" t="str">
        <f>VLOOKUP(C20,'IDENTIFICACION Y ANALISIS'!$B$19:$F$68,3,FALSE)</f>
        <v>Especifico</v>
      </c>
      <c r="F20" s="18" t="str">
        <f>VLOOKUP(C20,'IDENTIFICACION Y ANALISIS'!$B$19:$F$68,4,FALSE)</f>
        <v>Externo</v>
      </c>
      <c r="G20" s="19" t="s">
        <v>194</v>
      </c>
      <c r="H20" s="19">
        <f>+EVALUACION!I26</f>
        <v>2</v>
      </c>
      <c r="I20" s="19">
        <f>+EVALUACION!J26</f>
        <v>4</v>
      </c>
      <c r="J20" s="19">
        <f>+EVALUACION!K26</f>
        <v>6</v>
      </c>
      <c r="K20" s="18" t="str">
        <f>+EVALUACION!L26</f>
        <v>ALTO</v>
      </c>
      <c r="L20" s="19" t="s">
        <v>195</v>
      </c>
      <c r="M20" s="18" t="s">
        <v>190</v>
      </c>
      <c r="N20" s="19" t="str">
        <f>+'EVALUACION CON CONTROLES'!G25</f>
        <v>Considerar la demora en la entrega como justificación para la ampliación del plazo del contrato</v>
      </c>
      <c r="O20" s="19">
        <f>+'EVALUACION CON CONTROLES'!I25</f>
        <v>2</v>
      </c>
      <c r="P20" s="19">
        <f>+'EVALUACION CON CONTROLES'!J25</f>
        <v>4</v>
      </c>
      <c r="Q20" s="19">
        <f>+'EVALUACION CON CONTROLES'!K25</f>
        <v>6</v>
      </c>
      <c r="R20" s="18" t="str">
        <f>+'EVALUACION CON CONTROLES'!L25</f>
        <v>ALTO</v>
      </c>
      <c r="S20" s="19" t="str">
        <f>+'[1]EVALUACION CON CONTROLES'!M25</f>
        <v xml:space="preserve">SI </v>
      </c>
      <c r="T20" s="19" t="str">
        <f>+'[1]EVALUACION CON CONTROLES'!N25</f>
        <v>Contratista</v>
      </c>
      <c r="U20" s="19" t="str">
        <f>+'[1]EVALUACION CON CONTROLES'!O25</f>
        <v>Desde la estructuración del proceso</v>
      </c>
      <c r="V20" s="19" t="str">
        <f>+'[1]EVALUACION CON CONTROLES'!Q25</f>
        <v xml:space="preserve">Al momento de la ejecucion del contrato </v>
      </c>
      <c r="W20" s="19" t="s">
        <v>176</v>
      </c>
      <c r="X20" s="20" t="str">
        <f>+'[1]EVALUACION CON CONTROLES'!R25</f>
        <v>Cuando ocurra, y se aplicara de manera inmediata</v>
      </c>
    </row>
    <row r="21" spans="2:24" ht="13.5" customHeight="1">
      <c r="B21" s="45"/>
      <c r="X21" s="46"/>
    </row>
    <row r="22" spans="2:24" ht="13.5" customHeight="1">
      <c r="B22" s="308" t="s">
        <v>196</v>
      </c>
      <c r="E22" s="14"/>
      <c r="F22" s="318" t="s">
        <v>197</v>
      </c>
      <c r="G22" s="318"/>
      <c r="H22" s="14"/>
      <c r="I22" s="14"/>
      <c r="J22" s="300" t="s">
        <v>178</v>
      </c>
      <c r="K22" s="300"/>
      <c r="L22" s="300"/>
      <c r="M22" s="300"/>
      <c r="X22" s="46"/>
    </row>
    <row r="23" spans="2:24" ht="13.5" customHeight="1">
      <c r="B23" s="308"/>
      <c r="E23" s="307" t="s">
        <v>111</v>
      </c>
      <c r="F23" s="41" t="s">
        <v>112</v>
      </c>
      <c r="G23" s="41" t="s">
        <v>113</v>
      </c>
      <c r="H23" s="14"/>
      <c r="I23" s="14"/>
      <c r="J23" s="296" t="s">
        <v>114</v>
      </c>
      <c r="K23" s="297"/>
      <c r="L23" s="296" t="s">
        <v>113</v>
      </c>
      <c r="M23" s="297"/>
      <c r="X23" s="46"/>
    </row>
    <row r="24" spans="2:24" ht="13.5" customHeight="1">
      <c r="B24" s="308"/>
      <c r="E24" s="307"/>
      <c r="F24" s="19" t="s">
        <v>115</v>
      </c>
      <c r="G24" s="19">
        <v>1</v>
      </c>
      <c r="H24" s="14"/>
      <c r="I24" s="14"/>
      <c r="J24" s="298" t="s">
        <v>116</v>
      </c>
      <c r="K24" s="299"/>
      <c r="L24" s="286">
        <v>1</v>
      </c>
      <c r="M24" s="286"/>
      <c r="X24" s="46"/>
    </row>
    <row r="25" spans="2:24" ht="13.5" customHeight="1">
      <c r="B25" s="308"/>
      <c r="E25" s="307"/>
      <c r="F25" s="19" t="s">
        <v>117</v>
      </c>
      <c r="G25" s="19">
        <v>2</v>
      </c>
      <c r="H25" s="14"/>
      <c r="I25" s="14"/>
      <c r="J25" s="298" t="s">
        <v>118</v>
      </c>
      <c r="K25" s="299"/>
      <c r="L25" s="286">
        <v>2</v>
      </c>
      <c r="M25" s="286"/>
      <c r="X25" s="46"/>
    </row>
    <row r="26" spans="2:24" ht="13.5" customHeight="1">
      <c r="B26" s="308"/>
      <c r="E26" s="307"/>
      <c r="F26" s="19" t="s">
        <v>119</v>
      </c>
      <c r="G26" s="19">
        <v>3</v>
      </c>
      <c r="H26" s="14"/>
      <c r="I26" s="14"/>
      <c r="J26" s="298" t="s">
        <v>120</v>
      </c>
      <c r="K26" s="299"/>
      <c r="L26" s="286">
        <v>3</v>
      </c>
      <c r="M26" s="286"/>
      <c r="X26" s="46"/>
    </row>
    <row r="27" spans="2:24" ht="13.5" customHeight="1">
      <c r="B27" s="308"/>
      <c r="E27" s="307"/>
      <c r="F27" s="19" t="s">
        <v>121</v>
      </c>
      <c r="G27" s="19">
        <v>4</v>
      </c>
      <c r="H27" s="14"/>
      <c r="I27" s="14"/>
      <c r="J27" s="298" t="s">
        <v>122</v>
      </c>
      <c r="K27" s="299"/>
      <c r="L27" s="286">
        <v>4</v>
      </c>
      <c r="M27" s="286"/>
      <c r="X27" s="46"/>
    </row>
    <row r="28" spans="2:24" ht="13.5" customHeight="1">
      <c r="B28" s="45"/>
      <c r="E28" s="307"/>
      <c r="F28" s="19" t="s">
        <v>123</v>
      </c>
      <c r="G28" s="19">
        <v>5</v>
      </c>
      <c r="H28" s="14"/>
      <c r="I28" s="14"/>
      <c r="J28" s="298" t="s">
        <v>124</v>
      </c>
      <c r="K28" s="299"/>
      <c r="L28" s="286">
        <v>5</v>
      </c>
      <c r="M28" s="286"/>
      <c r="X28" s="46"/>
    </row>
    <row r="29" spans="2:24" ht="13.5" customHeight="1">
      <c r="B29" s="45"/>
      <c r="D29" s="14"/>
      <c r="E29" s="14"/>
      <c r="F29" s="14"/>
      <c r="G29" s="14"/>
      <c r="H29" s="14"/>
      <c r="I29" s="14"/>
      <c r="J29" s="14"/>
      <c r="K29" s="14"/>
      <c r="L29" s="14"/>
      <c r="M29" s="14"/>
      <c r="X29" s="46"/>
    </row>
    <row r="30" spans="2:24" ht="13.5" customHeight="1">
      <c r="B30" s="45"/>
      <c r="D30" s="300" t="s">
        <v>125</v>
      </c>
      <c r="E30" s="300"/>
      <c r="F30" s="300"/>
      <c r="G30" s="300"/>
      <c r="H30" s="300"/>
      <c r="I30" s="300"/>
      <c r="J30" s="300"/>
      <c r="K30" s="300"/>
      <c r="X30" s="46"/>
    </row>
    <row r="31" spans="2:24" ht="13.5" customHeight="1">
      <c r="B31" s="45"/>
      <c r="D31" s="303" t="s">
        <v>112</v>
      </c>
      <c r="E31" s="303" t="s">
        <v>113</v>
      </c>
      <c r="F31" s="291" t="s">
        <v>116</v>
      </c>
      <c r="G31" s="291"/>
      <c r="H31" s="319" t="s">
        <v>118</v>
      </c>
      <c r="I31" s="320"/>
      <c r="J31" s="42" t="s">
        <v>120</v>
      </c>
      <c r="K31" s="42" t="s">
        <v>122</v>
      </c>
      <c r="L31" s="41" t="s">
        <v>124</v>
      </c>
      <c r="P31" s="300" t="s">
        <v>139</v>
      </c>
      <c r="Q31" s="300"/>
      <c r="R31" s="300"/>
      <c r="S31" s="300"/>
      <c r="T31" s="300"/>
      <c r="X31" s="46"/>
    </row>
    <row r="32" spans="2:24" ht="13.5" customHeight="1">
      <c r="B32" s="45"/>
      <c r="D32" s="303"/>
      <c r="E32" s="303"/>
      <c r="F32" s="306">
        <v>1</v>
      </c>
      <c r="G32" s="306"/>
      <c r="H32" s="304">
        <v>2</v>
      </c>
      <c r="I32" s="305"/>
      <c r="J32" s="43">
        <v>3</v>
      </c>
      <c r="K32" s="43">
        <v>4</v>
      </c>
      <c r="L32" s="43">
        <v>5</v>
      </c>
      <c r="P32" s="291" t="s">
        <v>125</v>
      </c>
      <c r="Q32" s="291"/>
      <c r="R32" s="291"/>
      <c r="S32" s="291" t="s">
        <v>138</v>
      </c>
      <c r="T32" s="291"/>
      <c r="X32" s="46"/>
    </row>
    <row r="33" spans="2:24" ht="13.5" customHeight="1">
      <c r="B33" s="45"/>
      <c r="D33" s="19" t="s">
        <v>115</v>
      </c>
      <c r="E33" s="21">
        <v>1</v>
      </c>
      <c r="F33" s="294">
        <v>2</v>
      </c>
      <c r="G33" s="294"/>
      <c r="H33" s="292">
        <v>3</v>
      </c>
      <c r="I33" s="293"/>
      <c r="J33" s="39">
        <v>4</v>
      </c>
      <c r="K33" s="44">
        <v>5</v>
      </c>
      <c r="L33" s="38">
        <v>6</v>
      </c>
      <c r="P33" s="312" t="s">
        <v>140</v>
      </c>
      <c r="Q33" s="312"/>
      <c r="R33" s="312"/>
      <c r="S33" s="309" t="s">
        <v>141</v>
      </c>
      <c r="T33" s="309"/>
      <c r="X33" s="46"/>
    </row>
    <row r="34" spans="2:24" ht="13.5" customHeight="1">
      <c r="B34" s="45"/>
      <c r="D34" s="19" t="s">
        <v>117</v>
      </c>
      <c r="E34" s="21">
        <v>2</v>
      </c>
      <c r="F34" s="294">
        <v>3</v>
      </c>
      <c r="G34" s="294"/>
      <c r="H34" s="292">
        <v>4</v>
      </c>
      <c r="I34" s="293"/>
      <c r="J34" s="44">
        <v>5</v>
      </c>
      <c r="K34" s="38">
        <v>6</v>
      </c>
      <c r="L34" s="38">
        <v>7</v>
      </c>
      <c r="P34" s="288" t="s">
        <v>142</v>
      </c>
      <c r="Q34" s="288"/>
      <c r="R34" s="288"/>
      <c r="S34" s="309" t="s">
        <v>143</v>
      </c>
      <c r="T34" s="309"/>
      <c r="X34" s="46"/>
    </row>
    <row r="35" spans="2:24" ht="13.5" customHeight="1">
      <c r="B35" s="45"/>
      <c r="D35" s="19" t="s">
        <v>119</v>
      </c>
      <c r="E35" s="21">
        <v>3</v>
      </c>
      <c r="F35" s="294">
        <v>4</v>
      </c>
      <c r="G35" s="294"/>
      <c r="H35" s="310">
        <v>5</v>
      </c>
      <c r="I35" s="311"/>
      <c r="J35" s="38">
        <v>6</v>
      </c>
      <c r="K35" s="38">
        <v>7</v>
      </c>
      <c r="L35" s="40">
        <v>8</v>
      </c>
      <c r="P35" s="295">
        <v>5</v>
      </c>
      <c r="Q35" s="295"/>
      <c r="R35" s="295"/>
      <c r="S35" s="309" t="s">
        <v>144</v>
      </c>
      <c r="T35" s="309"/>
      <c r="X35" s="46"/>
    </row>
    <row r="36" spans="2:24" ht="13.5" customHeight="1">
      <c r="B36" s="45"/>
      <c r="D36" s="19" t="s">
        <v>121</v>
      </c>
      <c r="E36" s="21">
        <v>4</v>
      </c>
      <c r="F36" s="295">
        <v>5</v>
      </c>
      <c r="G36" s="295"/>
      <c r="H36" s="289">
        <v>6</v>
      </c>
      <c r="I36" s="290"/>
      <c r="J36" s="38">
        <v>7</v>
      </c>
      <c r="K36" s="40">
        <v>8</v>
      </c>
      <c r="L36" s="40">
        <v>9</v>
      </c>
      <c r="P36" s="294" t="s">
        <v>145</v>
      </c>
      <c r="Q36" s="294"/>
      <c r="R36" s="294"/>
      <c r="S36" s="309" t="s">
        <v>146</v>
      </c>
      <c r="T36" s="309"/>
      <c r="X36" s="46"/>
    </row>
    <row r="37" spans="2:24" ht="13.5" customHeight="1">
      <c r="B37" s="45"/>
      <c r="D37" s="19" t="s">
        <v>123</v>
      </c>
      <c r="E37" s="21">
        <v>5</v>
      </c>
      <c r="F37" s="288">
        <v>6</v>
      </c>
      <c r="G37" s="288"/>
      <c r="H37" s="289">
        <v>7</v>
      </c>
      <c r="I37" s="290"/>
      <c r="J37" s="40">
        <v>8</v>
      </c>
      <c r="K37" s="40">
        <v>9</v>
      </c>
      <c r="L37" s="40">
        <v>10</v>
      </c>
      <c r="X37" s="46"/>
    </row>
    <row r="38" spans="2:24" ht="13.5" customHeight="1" thickBot="1">
      <c r="B38" s="22"/>
      <c r="C38" s="23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5"/>
    </row>
    <row r="39" spans="2:24" ht="16.5" customHeight="1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6.5" customHeight="1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12.75" customHeight="1"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idden="1">
      <c r="B42" s="16" t="s">
        <v>195</v>
      </c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hidden="1">
      <c r="B43" s="16" t="s">
        <v>188</v>
      </c>
      <c r="D43" s="26"/>
      <c r="F43" s="14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2:24" hidden="1">
      <c r="B44" s="16" t="s">
        <v>189</v>
      </c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>
      <c r="D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2:24" ht="12.75" customHeight="1">
      <c r="D48" s="14"/>
    </row>
    <row r="49" spans="4:4">
      <c r="D49" s="14"/>
    </row>
  </sheetData>
  <mergeCells count="50">
    <mergeCell ref="S36:T36"/>
    <mergeCell ref="P36:R36"/>
    <mergeCell ref="P33:R33"/>
    <mergeCell ref="B9:R9"/>
    <mergeCell ref="B6:X6"/>
    <mergeCell ref="F22:G22"/>
    <mergeCell ref="J22:M22"/>
    <mergeCell ref="H31:I31"/>
    <mergeCell ref="J24:K24"/>
    <mergeCell ref="J25:K25"/>
    <mergeCell ref="L26:M26"/>
    <mergeCell ref="L27:M27"/>
    <mergeCell ref="D30:K30"/>
    <mergeCell ref="F31:G31"/>
    <mergeCell ref="L24:M24"/>
    <mergeCell ref="L25:M25"/>
    <mergeCell ref="S33:T33"/>
    <mergeCell ref="F33:G33"/>
    <mergeCell ref="S34:T34"/>
    <mergeCell ref="S35:T35"/>
    <mergeCell ref="H35:I35"/>
    <mergeCell ref="F34:G34"/>
    <mergeCell ref="J27:K27"/>
    <mergeCell ref="P31:T31"/>
    <mergeCell ref="B2:B4"/>
    <mergeCell ref="C2:V4"/>
    <mergeCell ref="E31:E32"/>
    <mergeCell ref="H32:I32"/>
    <mergeCell ref="J28:K28"/>
    <mergeCell ref="L28:M28"/>
    <mergeCell ref="D31:D32"/>
    <mergeCell ref="F32:G32"/>
    <mergeCell ref="E23:E28"/>
    <mergeCell ref="B22:B27"/>
    <mergeCell ref="W2:X4"/>
    <mergeCell ref="B7:X8"/>
    <mergeCell ref="F37:G37"/>
    <mergeCell ref="H37:I37"/>
    <mergeCell ref="P32:R32"/>
    <mergeCell ref="H34:I34"/>
    <mergeCell ref="H33:I33"/>
    <mergeCell ref="F35:G35"/>
    <mergeCell ref="F36:G36"/>
    <mergeCell ref="P35:R35"/>
    <mergeCell ref="H36:I36"/>
    <mergeCell ref="P34:R34"/>
    <mergeCell ref="L23:M23"/>
    <mergeCell ref="J23:K23"/>
    <mergeCell ref="J26:K26"/>
    <mergeCell ref="S32:T32"/>
  </mergeCells>
  <phoneticPr fontId="1" type="noConversion"/>
  <conditionalFormatting sqref="K11:K2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Juan Javier Romero Paez</cp:lastModifiedBy>
  <cp:revision/>
  <dcterms:created xsi:type="dcterms:W3CDTF">2007-06-14T01:55:06Z</dcterms:created>
  <dcterms:modified xsi:type="dcterms:W3CDTF">2025-10-13T04:01:01Z</dcterms:modified>
  <cp:category/>
  <cp:contentStatus/>
</cp:coreProperties>
</file>