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ENA SST 2025\Octubre 2025\Contratación\DEA\Analisis de Mercado\"/>
    </mc:Choice>
  </mc:AlternateContent>
  <xr:revisionPtr revIDLastSave="0" documentId="13_ncr:1_{095DD285-FB97-4846-B9EF-C7FE42FFAAE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alisis Real EPP Dotación Brig" sheetId="2" r:id="rId1"/>
    <sheet name="Analisis Ajustado EPP" sheetId="3" r:id="rId2"/>
  </sheets>
  <definedNames>
    <definedName name="_xlnm.Print_Area" localSheetId="1">'Analisis Ajustado EPP'!$A$1:$N$51</definedName>
    <definedName name="_xlnm.Print_Area" localSheetId="0">'Analisis Real EPP Dotación Brig'!$A$1:$N$25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7" i="3" l="1"/>
  <c r="K17" i="3"/>
  <c r="I17" i="3"/>
  <c r="G17" i="3"/>
  <c r="M17" i="2"/>
  <c r="K17" i="2"/>
  <c r="I17" i="2"/>
  <c r="G17" i="2"/>
  <c r="L16" i="3"/>
  <c r="M16" i="3" s="1"/>
  <c r="K16" i="3"/>
  <c r="I16" i="3"/>
  <c r="G16" i="3"/>
  <c r="L15" i="3"/>
  <c r="M15" i="3" s="1"/>
  <c r="K15" i="3"/>
  <c r="I15" i="3"/>
  <c r="G15" i="3"/>
  <c r="M16" i="2"/>
  <c r="L15" i="2"/>
  <c r="M15" i="2" s="1"/>
  <c r="K15" i="2"/>
  <c r="I16" i="2"/>
  <c r="G16" i="2"/>
  <c r="I15" i="2"/>
  <c r="G15" i="2"/>
  <c r="O17" i="3" l="1"/>
  <c r="O17" i="2" l="1"/>
</calcChain>
</file>

<file path=xl/sharedStrings.xml><?xml version="1.0" encoding="utf-8"?>
<sst xmlns="http://schemas.openxmlformats.org/spreadsheetml/2006/main" count="68" uniqueCount="29">
  <si>
    <t xml:space="preserve">Ministerio de Trabajo </t>
  </si>
  <si>
    <t>SERVICIO NACIONAL DE APRENDIZAJE - SENA</t>
  </si>
  <si>
    <t>Regional Valle</t>
  </si>
  <si>
    <t xml:space="preserve">Dirección Regional Del Valle Del Cauca </t>
  </si>
  <si>
    <t>ITEM</t>
  </si>
  <si>
    <t>DESCRIPCION</t>
  </si>
  <si>
    <t>UNIDAD DE MEDIDA</t>
  </si>
  <si>
    <t>CANTIDAD</t>
  </si>
  <si>
    <t>PROPUESTA 1</t>
  </si>
  <si>
    <t>PROPUESTA 2</t>
  </si>
  <si>
    <t>PROMEDIO</t>
  </si>
  <si>
    <t xml:space="preserve">VALOR UNITARIO </t>
  </si>
  <si>
    <t xml:space="preserve"> TOTAL </t>
  </si>
  <si>
    <t>Unidad</t>
  </si>
  <si>
    <t>VALOR TOTAL INCLUIDO IVA</t>
  </si>
  <si>
    <t xml:space="preserve">ELABORO: </t>
  </si>
  <si>
    <t>NOTA:   LAS PRECOTIZACIONES SE SOLICITARON, SEGÚN INVITACION  MEDIANTE  LA PÁGINA WEB DE SENA, TENIENDO EN CUENTA LAS DIRECTRICES IMPARTIDAS EN LA CIRCULAR No:3-2013-000133 DEL 04 DE OCTUBRE DE 2013</t>
  </si>
  <si>
    <t>PROPUESTA 3</t>
  </si>
  <si>
    <t xml:space="preserve">OBJETO: CONTRATAR LA COMPRAVENTA E INSTALACIÓN DE DESFIBRILADOR EXTERNO AUTOMATICO (DEA) PARA EL DESPACHO REGIONAL SEDE SANTA MONICA VIGENCIA 2025.  </t>
  </si>
  <si>
    <t>PROPUESTA 2: TEXSEGIN</t>
  </si>
  <si>
    <t>PROPUESTA 1: Compomedica S.A.S</t>
  </si>
  <si>
    <t>PROPUESTA 3: COMERSEG INDUSTRIAL S.A.S.</t>
  </si>
  <si>
    <t>GABINETE PARA DEA (ZONACARDIOPROTEGIDA) OPCION TAPA COLOR VERDE/CUERPO COLOR BLANCO.</t>
  </si>
  <si>
    <t>DESFIBRILADOR LIFELINE AUTO DEA DDU-120 DEFIBTECH. INCLUYE ELECTRODOS ADULTO Y PEDIATRICO DDP-100, + MEMORIA + CALIBRACIÓN + SEÑALIZACIÓN+CAPACITACIÓN</t>
  </si>
  <si>
    <t>Raúl OIrlando Tamayo Apolindar</t>
  </si>
  <si>
    <t>Raúl orlando Tamayo Apolindar</t>
  </si>
  <si>
    <r>
      <t>EL ESTUDIO DE MERCADO SE REALIZÓ CON PRECOTIZACIONES    DE  POSIBLES PROVEEDORES,  DESPUES DE PUBLICAR POR TRES DIAS HABILES LOS ESTUDIOS DE MERCADO EN LA PAGINA WEB DEL SENA  SE RECIBIERON  3 COTIZACIONES Y  EL RESULTADO QUE ARROJO  EL ESTUDIO ES DE</t>
    </r>
    <r>
      <rPr>
        <b/>
        <sz val="9"/>
        <rFont val="Arial"/>
        <family val="2"/>
      </rPr>
      <t xml:space="preserve"> $</t>
    </r>
    <r>
      <rPr>
        <b/>
        <sz val="9"/>
        <color theme="1"/>
        <rFont val="Arial"/>
        <family val="2"/>
      </rPr>
      <t>9.841.000, La propuesta 2 y 3 no presento cotización del Item 2.</t>
    </r>
  </si>
  <si>
    <t>Presupuesto Oficial $ 7.580.000</t>
  </si>
  <si>
    <r>
      <t>EL ESTUDIO DE MERCADO SE REALIZÓ CON PRECOTIZACIONES    DE  POSIBLES PROVEEDORES,  DESPUES DE PUBLICAR POR TRES DIAS HABILES LOS ESTUDIOS DE MERCADO EN LA PAGINA WEB DEL SENA  SE RECIBIERON  3 COTIZACIONES Y  EL RESULTADO QUE ARROJO  EL ESTUDIO ES DE</t>
    </r>
    <r>
      <rPr>
        <b/>
        <sz val="9"/>
        <rFont val="Arial"/>
        <family val="2"/>
      </rPr>
      <t xml:space="preserve"> $</t>
    </r>
    <r>
      <rPr>
        <b/>
        <sz val="9"/>
        <color theme="1"/>
        <rFont val="Arial"/>
        <family val="2"/>
      </rPr>
      <t xml:space="preserve">7.580.000, La propuesta 2 y 3 no presento cotización del Item 2. </t>
    </r>
    <r>
      <rPr>
        <sz val="9"/>
        <color theme="1"/>
        <rFont val="Arial"/>
        <family val="2"/>
      </rPr>
      <t>En caso de que se presenten proveedores por debajo del presupuesto disponible, se verificara la posibilidad de realizar la compra del item 2.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</si>
</sst>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-[$$-240A]* #,##0_-;\-[$$-240A]* #,##0_-;_-[$$-240A]* &quot;-&quot;??_-;_-@_-"/>
    <numFmt numFmtId="167" formatCode="_(&quot;$&quot;\ * #,##0_);_(&quot;$&quot;\ * \(#,##0\);_(&quot;$&quot;\ * &quot;-&quot;??_);_(@_)"/>
    <numFmt numFmtId="168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rgb="FF000000"/>
      <name val="Arial"/>
      <family val="2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6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/>
    </xf>
    <xf numFmtId="167" fontId="6" fillId="4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8" fontId="6" fillId="0" borderId="0" xfId="0" applyNumberFormat="1" applyFont="1" applyAlignment="1">
      <alignment horizontal="center" vertical="center" wrapText="1"/>
    </xf>
    <xf numFmtId="167" fontId="6" fillId="0" borderId="0" xfId="1" applyNumberFormat="1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0" fontId="7" fillId="4" borderId="3" xfId="0" applyFont="1" applyFill="1" applyBorder="1" applyAlignment="1">
      <alignment vertical="center"/>
    </xf>
    <xf numFmtId="165" fontId="6" fillId="4" borderId="1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3" fontId="0" fillId="0" borderId="0" xfId="0" applyNumberFormat="1"/>
    <xf numFmtId="165" fontId="6" fillId="4" borderId="3" xfId="0" applyNumberFormat="1" applyFont="1" applyFill="1" applyBorder="1" applyAlignment="1">
      <alignment vertical="center"/>
    </xf>
    <xf numFmtId="0" fontId="11" fillId="0" borderId="17" xfId="0" applyFon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9" fillId="2" borderId="2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Moneda 2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1</xdr:row>
      <xdr:rowOff>178332</xdr:rowOff>
    </xdr:from>
    <xdr:to>
      <xdr:col>2</xdr:col>
      <xdr:colOff>702468</xdr:colOff>
      <xdr:row>5</xdr:row>
      <xdr:rowOff>135469</xdr:rowOff>
    </xdr:to>
    <xdr:pic>
      <xdr:nvPicPr>
        <xdr:cNvPr id="2" name="Imagen 1" descr="Plataformas y foros virtuales garantizan continuidad de la formación en el  SENA – El Portal News">
          <a:extLst>
            <a:ext uri="{FF2B5EF4-FFF2-40B4-BE49-F238E27FC236}">
              <a16:creationId xmlns:a16="http://schemas.microsoft.com/office/drawing/2014/main" id="{BEEFFEA8-2146-4C8B-BCC3-E24F4E62797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15" t="18698" r="19240"/>
        <a:stretch/>
      </xdr:blipFill>
      <xdr:spPr bwMode="auto">
        <a:xfrm>
          <a:off x="541867" y="373065"/>
          <a:ext cx="727868" cy="7022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1</xdr:row>
      <xdr:rowOff>178332</xdr:rowOff>
    </xdr:from>
    <xdr:to>
      <xdr:col>2</xdr:col>
      <xdr:colOff>702468</xdr:colOff>
      <xdr:row>5</xdr:row>
      <xdr:rowOff>135469</xdr:rowOff>
    </xdr:to>
    <xdr:pic>
      <xdr:nvPicPr>
        <xdr:cNvPr id="3" name="Imagen 2" descr="Plataformas y foros virtuales garantizan continuidad de la formación en el  SENA – El Portal News">
          <a:extLst>
            <a:ext uri="{FF2B5EF4-FFF2-40B4-BE49-F238E27FC236}">
              <a16:creationId xmlns:a16="http://schemas.microsoft.com/office/drawing/2014/main" id="{4DB40840-7922-440A-AA9C-CD3BDCF57B3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15" t="18698" r="19240"/>
        <a:stretch/>
      </xdr:blipFill>
      <xdr:spPr bwMode="auto">
        <a:xfrm>
          <a:off x="533400" y="378357"/>
          <a:ext cx="711993" cy="7191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70FE8-11DC-4B21-9183-689EE28AB41F}">
  <dimension ref="B1:O26"/>
  <sheetViews>
    <sheetView tabSelected="1" zoomScale="80" zoomScaleNormal="80" workbookViewId="0">
      <selection activeCell="B18" sqref="B18:M18"/>
    </sheetView>
  </sheetViews>
  <sheetFormatPr baseColWidth="10" defaultRowHeight="15" x14ac:dyDescent="0.25"/>
  <cols>
    <col min="1" max="1" width="2.28515625" customWidth="1"/>
    <col min="2" max="2" width="5.85546875" bestFit="1" customWidth="1"/>
    <col min="3" max="3" width="62.7109375" customWidth="1"/>
    <col min="4" max="4" width="13" customWidth="1"/>
    <col min="5" max="5" width="12" bestFit="1" customWidth="1"/>
    <col min="6" max="6" width="18.140625" bestFit="1" customWidth="1"/>
    <col min="7" max="7" width="12.28515625" bestFit="1" customWidth="1"/>
    <col min="8" max="8" width="18.140625" bestFit="1" customWidth="1"/>
    <col min="9" max="9" width="12.28515625" bestFit="1" customWidth="1"/>
    <col min="10" max="10" width="18.140625" bestFit="1" customWidth="1"/>
    <col min="11" max="11" width="12.28515625" bestFit="1" customWidth="1"/>
    <col min="12" max="12" width="12.28515625" customWidth="1"/>
    <col min="13" max="13" width="16.42578125" bestFit="1" customWidth="1"/>
    <col min="14" max="14" width="3" customWidth="1"/>
    <col min="15" max="15" width="14.140625" customWidth="1"/>
  </cols>
  <sheetData>
    <row r="1" spans="2:13" ht="15.75" thickBot="1" x14ac:dyDescent="0.3"/>
    <row r="2" spans="2:13" x14ac:dyDescent="0.25">
      <c r="B2" s="28" t="s">
        <v>0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2:13" x14ac:dyDescent="0.25">
      <c r="B3" s="31" t="s">
        <v>1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3"/>
    </row>
    <row r="4" spans="2:13" x14ac:dyDescent="0.25">
      <c r="B4" s="31" t="s">
        <v>2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3"/>
    </row>
    <row r="5" spans="2:13" x14ac:dyDescent="0.25">
      <c r="B5" s="31" t="s">
        <v>3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3"/>
    </row>
    <row r="6" spans="2:13" x14ac:dyDescent="0.25">
      <c r="B6" s="31"/>
      <c r="C6" s="32"/>
      <c r="D6" s="32"/>
      <c r="E6" s="32"/>
      <c r="F6" s="32"/>
      <c r="G6" s="32"/>
      <c r="H6" s="32"/>
      <c r="I6" s="32"/>
      <c r="J6" s="32"/>
      <c r="K6" s="32"/>
      <c r="L6" s="32"/>
      <c r="M6" s="33"/>
    </row>
    <row r="7" spans="2:13" ht="15.75" thickBot="1" x14ac:dyDescent="0.3">
      <c r="B7" s="25" t="s">
        <v>18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7"/>
    </row>
    <row r="8" spans="2:13" x14ac:dyDescent="0.25">
      <c r="B8" s="34" t="s">
        <v>20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6"/>
    </row>
    <row r="9" spans="2:13" x14ac:dyDescent="0.25">
      <c r="B9" s="37" t="s">
        <v>19</v>
      </c>
      <c r="C9" s="38"/>
      <c r="D9" s="38"/>
      <c r="E9" s="38"/>
      <c r="F9" s="38"/>
      <c r="G9" s="38"/>
      <c r="H9" s="38"/>
      <c r="I9" s="38"/>
      <c r="J9" s="38"/>
      <c r="K9" s="38"/>
      <c r="L9" s="38"/>
      <c r="M9" s="39"/>
    </row>
    <row r="10" spans="2:13" ht="15.75" thickBot="1" x14ac:dyDescent="0.3">
      <c r="B10" s="19" t="s">
        <v>21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</row>
    <row r="11" spans="2:13" ht="15.75" thickBot="1" x14ac:dyDescent="0.3">
      <c r="B11" s="40" t="s">
        <v>27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2"/>
    </row>
    <row r="12" spans="2:13" ht="15.75" thickBot="1" x14ac:dyDescent="0.3">
      <c r="B12" s="24" t="s">
        <v>4</v>
      </c>
      <c r="C12" s="22" t="s">
        <v>5</v>
      </c>
      <c r="D12" s="24" t="s">
        <v>6</v>
      </c>
      <c r="E12" s="24" t="s">
        <v>7</v>
      </c>
      <c r="F12" s="43" t="s">
        <v>8</v>
      </c>
      <c r="G12" s="43"/>
      <c r="H12" s="43" t="s">
        <v>9</v>
      </c>
      <c r="I12" s="43"/>
      <c r="J12" s="16" t="s">
        <v>17</v>
      </c>
      <c r="K12" s="17"/>
      <c r="L12" s="43" t="s">
        <v>10</v>
      </c>
      <c r="M12" s="43"/>
    </row>
    <row r="13" spans="2:13" ht="15" customHeight="1" thickBot="1" x14ac:dyDescent="0.3">
      <c r="B13" s="18"/>
      <c r="C13" s="23"/>
      <c r="D13" s="18"/>
      <c r="E13" s="18"/>
      <c r="F13" s="18" t="s">
        <v>11</v>
      </c>
      <c r="G13" s="18" t="s">
        <v>12</v>
      </c>
      <c r="H13" s="18" t="s">
        <v>11</v>
      </c>
      <c r="I13" s="18" t="s">
        <v>12</v>
      </c>
      <c r="J13" s="18" t="s">
        <v>11</v>
      </c>
      <c r="K13" s="18" t="s">
        <v>12</v>
      </c>
      <c r="L13" s="18" t="s">
        <v>11</v>
      </c>
      <c r="M13" s="18" t="s">
        <v>12</v>
      </c>
    </row>
    <row r="14" spans="2:13" ht="23.25" customHeight="1" thickBot="1" x14ac:dyDescent="0.3">
      <c r="B14" s="18"/>
      <c r="C14" s="24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2:13" ht="54.75" customHeight="1" thickBot="1" x14ac:dyDescent="0.3">
      <c r="B15" s="1">
        <v>1</v>
      </c>
      <c r="C15" s="15" t="s">
        <v>23</v>
      </c>
      <c r="D15" s="2" t="s">
        <v>13</v>
      </c>
      <c r="E15" s="2">
        <v>1</v>
      </c>
      <c r="F15" s="3">
        <v>6485500</v>
      </c>
      <c r="G15" s="3">
        <f t="shared" ref="G15:G16" si="0">E15*F15</f>
        <v>6485500</v>
      </c>
      <c r="H15" s="9">
        <v>7580000</v>
      </c>
      <c r="I15" s="9">
        <f>E15*H15</f>
        <v>7580000</v>
      </c>
      <c r="J15" s="9">
        <v>8674500</v>
      </c>
      <c r="K15" s="9">
        <f>E15*J15</f>
        <v>8674500</v>
      </c>
      <c r="L15" s="9">
        <f>AVERAGE(F15,H15,J15)</f>
        <v>7580000</v>
      </c>
      <c r="M15" s="9">
        <f t="shared" ref="M15:M16" si="1">L15*E15</f>
        <v>7580000</v>
      </c>
    </row>
    <row r="16" spans="2:13" ht="33" customHeight="1" thickBot="1" x14ac:dyDescent="0.3">
      <c r="B16" s="1">
        <v>2</v>
      </c>
      <c r="C16" s="15" t="s">
        <v>22</v>
      </c>
      <c r="D16" s="2" t="s">
        <v>13</v>
      </c>
      <c r="E16" s="2">
        <v>2</v>
      </c>
      <c r="F16" s="3">
        <v>1130500</v>
      </c>
      <c r="G16" s="3">
        <f t="shared" si="0"/>
        <v>2261000</v>
      </c>
      <c r="H16" s="9">
        <v>0</v>
      </c>
      <c r="I16" s="9">
        <f t="shared" ref="I16" si="2">E16*H16</f>
        <v>0</v>
      </c>
      <c r="J16" s="9"/>
      <c r="K16" s="9">
        <v>0</v>
      </c>
      <c r="L16" s="9">
        <v>1130500</v>
      </c>
      <c r="M16" s="9">
        <f t="shared" si="1"/>
        <v>2261000</v>
      </c>
    </row>
    <row r="17" spans="2:15" ht="15.75" thickBot="1" x14ac:dyDescent="0.3">
      <c r="B17" s="45" t="s">
        <v>14</v>
      </c>
      <c r="C17" s="46"/>
      <c r="D17" s="46"/>
      <c r="E17" s="46"/>
      <c r="F17" s="47"/>
      <c r="G17" s="11">
        <f>G15+G16</f>
        <v>8746500</v>
      </c>
      <c r="H17" s="12"/>
      <c r="I17" s="11">
        <f>I15</f>
        <v>7580000</v>
      </c>
      <c r="J17" s="14"/>
      <c r="K17" s="14">
        <f>K15</f>
        <v>8674500</v>
      </c>
      <c r="L17" s="10"/>
      <c r="M17" s="4">
        <f>M15+M16</f>
        <v>9841000</v>
      </c>
      <c r="O17" s="13">
        <f>M17-130000000</f>
        <v>-120159000</v>
      </c>
    </row>
    <row r="18" spans="2:15" ht="53.25" customHeight="1" thickBot="1" x14ac:dyDescent="0.3">
      <c r="B18" s="51" t="s">
        <v>26</v>
      </c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3"/>
    </row>
    <row r="19" spans="2:15" ht="31.5" customHeight="1" thickBot="1" x14ac:dyDescent="0.3">
      <c r="B19" s="48" t="s">
        <v>16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50"/>
    </row>
    <row r="20" spans="2:15" x14ac:dyDescent="0.25"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2:15" x14ac:dyDescent="0.25">
      <c r="B21" s="5"/>
      <c r="C21" s="5"/>
      <c r="D21" s="5"/>
      <c r="E21" s="6"/>
      <c r="F21" s="7"/>
      <c r="G21" s="7"/>
      <c r="H21" s="7"/>
      <c r="I21" s="7"/>
      <c r="J21" s="7"/>
      <c r="K21" s="7"/>
    </row>
    <row r="22" spans="2:15" ht="33.75" customHeight="1" x14ac:dyDescent="0.25">
      <c r="B22" s="54" t="s">
        <v>25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</row>
    <row r="23" spans="2:15" x14ac:dyDescent="0.25">
      <c r="B23" s="55" t="s">
        <v>15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</row>
    <row r="24" spans="2:15" ht="15" customHeight="1" x14ac:dyDescent="0.25">
      <c r="B24" s="8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</row>
    <row r="25" spans="2:15" x14ac:dyDescent="0.25">
      <c r="B25" s="8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</row>
    <row r="26" spans="2:15" x14ac:dyDescent="0.25">
      <c r="M26" s="13"/>
    </row>
  </sheetData>
  <mergeCells count="33">
    <mergeCell ref="C25:M25"/>
    <mergeCell ref="B17:F17"/>
    <mergeCell ref="B19:M19"/>
    <mergeCell ref="B18:M18"/>
    <mergeCell ref="B22:M22"/>
    <mergeCell ref="C24:M24"/>
    <mergeCell ref="B23:M23"/>
    <mergeCell ref="B8:M8"/>
    <mergeCell ref="B9:M9"/>
    <mergeCell ref="B11:M11"/>
    <mergeCell ref="B12:B14"/>
    <mergeCell ref="D12:D14"/>
    <mergeCell ref="E12:E14"/>
    <mergeCell ref="F12:G12"/>
    <mergeCell ref="H12:I12"/>
    <mergeCell ref="L12:M12"/>
    <mergeCell ref="F13:F14"/>
    <mergeCell ref="G13:G14"/>
    <mergeCell ref="H13:H14"/>
    <mergeCell ref="I13:I14"/>
    <mergeCell ref="L13:L14"/>
    <mergeCell ref="M13:M14"/>
    <mergeCell ref="B7:M7"/>
    <mergeCell ref="B2:M2"/>
    <mergeCell ref="B3:M3"/>
    <mergeCell ref="B4:M4"/>
    <mergeCell ref="B5:M5"/>
    <mergeCell ref="B6:M6"/>
    <mergeCell ref="J12:K12"/>
    <mergeCell ref="J13:J14"/>
    <mergeCell ref="K13:K14"/>
    <mergeCell ref="B10:M10"/>
    <mergeCell ref="C12:C14"/>
  </mergeCells>
  <pageMargins left="0.7" right="0.7" top="0.75" bottom="0.75" header="0.3" footer="0.3"/>
  <pageSetup paperSize="5" scale="5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B7E76-527A-4A7B-BCC8-7605CA52BBD1}">
  <dimension ref="B1:O26"/>
  <sheetViews>
    <sheetView zoomScale="80" zoomScaleNormal="80" workbookViewId="0">
      <selection activeCell="B18" sqref="B18:M18"/>
    </sheetView>
  </sheetViews>
  <sheetFormatPr baseColWidth="10" defaultRowHeight="15" x14ac:dyDescent="0.25"/>
  <cols>
    <col min="1" max="1" width="2.28515625" customWidth="1"/>
    <col min="2" max="2" width="5.85546875" bestFit="1" customWidth="1"/>
    <col min="3" max="3" width="62.7109375" customWidth="1"/>
    <col min="4" max="4" width="13" customWidth="1"/>
    <col min="5" max="5" width="12" bestFit="1" customWidth="1"/>
    <col min="6" max="6" width="18.140625" bestFit="1" customWidth="1"/>
    <col min="7" max="7" width="12.28515625" bestFit="1" customWidth="1"/>
    <col min="8" max="8" width="18.140625" bestFit="1" customWidth="1"/>
    <col min="9" max="9" width="12.28515625" bestFit="1" customWidth="1"/>
    <col min="10" max="10" width="18.140625" bestFit="1" customWidth="1"/>
    <col min="11" max="11" width="12.28515625" bestFit="1" customWidth="1"/>
    <col min="12" max="12" width="12.28515625" customWidth="1"/>
    <col min="13" max="13" width="16.42578125" bestFit="1" customWidth="1"/>
    <col min="14" max="14" width="3" customWidth="1"/>
    <col min="15" max="15" width="14.140625" customWidth="1"/>
  </cols>
  <sheetData>
    <row r="1" spans="2:13" ht="15.75" thickBot="1" x14ac:dyDescent="0.3"/>
    <row r="2" spans="2:13" x14ac:dyDescent="0.25">
      <c r="B2" s="28" t="s">
        <v>0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2:13" x14ac:dyDescent="0.25">
      <c r="B3" s="31" t="s">
        <v>1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3"/>
    </row>
    <row r="4" spans="2:13" x14ac:dyDescent="0.25">
      <c r="B4" s="31" t="s">
        <v>2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3"/>
    </row>
    <row r="5" spans="2:13" x14ac:dyDescent="0.25">
      <c r="B5" s="31" t="s">
        <v>3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3"/>
    </row>
    <row r="6" spans="2:13" x14ac:dyDescent="0.25">
      <c r="B6" s="31"/>
      <c r="C6" s="32"/>
      <c r="D6" s="32"/>
      <c r="E6" s="32"/>
      <c r="F6" s="32"/>
      <c r="G6" s="32"/>
      <c r="H6" s="32"/>
      <c r="I6" s="32"/>
      <c r="J6" s="32"/>
      <c r="K6" s="32"/>
      <c r="L6" s="32"/>
      <c r="M6" s="33"/>
    </row>
    <row r="7" spans="2:13" ht="15.75" thickBot="1" x14ac:dyDescent="0.3">
      <c r="B7" s="25" t="s">
        <v>18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7"/>
    </row>
    <row r="8" spans="2:13" x14ac:dyDescent="0.25">
      <c r="B8" s="34" t="s">
        <v>20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6"/>
    </row>
    <row r="9" spans="2:13" x14ac:dyDescent="0.25">
      <c r="B9" s="37" t="s">
        <v>19</v>
      </c>
      <c r="C9" s="38"/>
      <c r="D9" s="38"/>
      <c r="E9" s="38"/>
      <c r="F9" s="38"/>
      <c r="G9" s="38"/>
      <c r="H9" s="38"/>
      <c r="I9" s="38"/>
      <c r="J9" s="38"/>
      <c r="K9" s="38"/>
      <c r="L9" s="38"/>
      <c r="M9" s="39"/>
    </row>
    <row r="10" spans="2:13" ht="15.75" thickBot="1" x14ac:dyDescent="0.3">
      <c r="B10" s="19" t="s">
        <v>21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</row>
    <row r="11" spans="2:13" ht="15.75" thickBot="1" x14ac:dyDescent="0.3">
      <c r="B11" s="40" t="s">
        <v>27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2"/>
    </row>
    <row r="12" spans="2:13" ht="15.75" thickBot="1" x14ac:dyDescent="0.3">
      <c r="B12" s="24" t="s">
        <v>4</v>
      </c>
      <c r="C12" s="22" t="s">
        <v>5</v>
      </c>
      <c r="D12" s="24" t="s">
        <v>6</v>
      </c>
      <c r="E12" s="24" t="s">
        <v>7</v>
      </c>
      <c r="F12" s="43" t="s">
        <v>8</v>
      </c>
      <c r="G12" s="43"/>
      <c r="H12" s="43" t="s">
        <v>9</v>
      </c>
      <c r="I12" s="43"/>
      <c r="J12" s="16" t="s">
        <v>17</v>
      </c>
      <c r="K12" s="17"/>
      <c r="L12" s="43" t="s">
        <v>10</v>
      </c>
      <c r="M12" s="43"/>
    </row>
    <row r="13" spans="2:13" ht="15" customHeight="1" thickBot="1" x14ac:dyDescent="0.3">
      <c r="B13" s="18"/>
      <c r="C13" s="23"/>
      <c r="D13" s="18"/>
      <c r="E13" s="18"/>
      <c r="F13" s="18" t="s">
        <v>11</v>
      </c>
      <c r="G13" s="18" t="s">
        <v>12</v>
      </c>
      <c r="H13" s="18" t="s">
        <v>11</v>
      </c>
      <c r="I13" s="18" t="s">
        <v>12</v>
      </c>
      <c r="J13" s="18" t="s">
        <v>11</v>
      </c>
      <c r="K13" s="18" t="s">
        <v>12</v>
      </c>
      <c r="L13" s="18" t="s">
        <v>11</v>
      </c>
      <c r="M13" s="18" t="s">
        <v>12</v>
      </c>
    </row>
    <row r="14" spans="2:13" ht="23.25" customHeight="1" thickBot="1" x14ac:dyDescent="0.3">
      <c r="B14" s="18"/>
      <c r="C14" s="24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2:13" ht="54.75" customHeight="1" thickBot="1" x14ac:dyDescent="0.3">
      <c r="B15" s="1">
        <v>1</v>
      </c>
      <c r="C15" s="15" t="s">
        <v>23</v>
      </c>
      <c r="D15" s="2" t="s">
        <v>13</v>
      </c>
      <c r="E15" s="2">
        <v>1</v>
      </c>
      <c r="F15" s="3">
        <v>6485500</v>
      </c>
      <c r="G15" s="3">
        <f t="shared" ref="G15:G16" si="0">E15*F15</f>
        <v>6485500</v>
      </c>
      <c r="H15" s="9">
        <v>7580000</v>
      </c>
      <c r="I15" s="9">
        <f>E15*H15</f>
        <v>7580000</v>
      </c>
      <c r="J15" s="9">
        <v>8674500</v>
      </c>
      <c r="K15" s="9">
        <f>E15*J15</f>
        <v>8674500</v>
      </c>
      <c r="L15" s="9">
        <f>AVERAGE(F15,H15,J15)</f>
        <v>7580000</v>
      </c>
      <c r="M15" s="9">
        <f t="shared" ref="M15:M16" si="1">L15*E15</f>
        <v>7580000</v>
      </c>
    </row>
    <row r="16" spans="2:13" ht="33" customHeight="1" thickBot="1" x14ac:dyDescent="0.3">
      <c r="B16" s="1">
        <v>2</v>
      </c>
      <c r="C16" s="15" t="s">
        <v>22</v>
      </c>
      <c r="D16" s="2" t="s">
        <v>13</v>
      </c>
      <c r="E16" s="2">
        <v>0</v>
      </c>
      <c r="F16" s="3">
        <v>0</v>
      </c>
      <c r="G16" s="3">
        <f t="shared" si="0"/>
        <v>0</v>
      </c>
      <c r="H16" s="9"/>
      <c r="I16" s="9">
        <f t="shared" ref="I16" si="2">E16*H16</f>
        <v>0</v>
      </c>
      <c r="J16" s="9"/>
      <c r="K16" s="9">
        <f t="shared" ref="K16" si="3">E16*J16</f>
        <v>0</v>
      </c>
      <c r="L16" s="9">
        <f t="shared" ref="L16" si="4">AVERAGE(F16,H16,J16)</f>
        <v>0</v>
      </c>
      <c r="M16" s="9">
        <f t="shared" si="1"/>
        <v>0</v>
      </c>
    </row>
    <row r="17" spans="2:15" ht="15.75" thickBot="1" x14ac:dyDescent="0.3">
      <c r="B17" s="45" t="s">
        <v>14</v>
      </c>
      <c r="C17" s="46"/>
      <c r="D17" s="46"/>
      <c r="E17" s="46"/>
      <c r="F17" s="47"/>
      <c r="G17" s="11">
        <f>G15</f>
        <v>6485500</v>
      </c>
      <c r="H17" s="12"/>
      <c r="I17" s="11">
        <f>I15</f>
        <v>7580000</v>
      </c>
      <c r="J17" s="14"/>
      <c r="K17" s="14">
        <f>K15</f>
        <v>8674500</v>
      </c>
      <c r="L17" s="10"/>
      <c r="M17" s="4">
        <f>M15</f>
        <v>7580000</v>
      </c>
      <c r="O17" s="13">
        <f>M17-130000000</f>
        <v>-122420000</v>
      </c>
    </row>
    <row r="18" spans="2:15" ht="53.25" customHeight="1" thickBot="1" x14ac:dyDescent="0.3">
      <c r="B18" s="51" t="s">
        <v>28</v>
      </c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3"/>
    </row>
    <row r="19" spans="2:15" ht="31.5" customHeight="1" thickBot="1" x14ac:dyDescent="0.3">
      <c r="B19" s="48" t="s">
        <v>16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50"/>
    </row>
    <row r="20" spans="2:15" x14ac:dyDescent="0.25"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2:15" x14ac:dyDescent="0.25">
      <c r="B21" s="5"/>
      <c r="C21" s="5"/>
      <c r="D21" s="5"/>
      <c r="E21" s="6"/>
      <c r="F21" s="7"/>
      <c r="G21" s="7"/>
      <c r="H21" s="7"/>
      <c r="I21" s="7"/>
      <c r="J21" s="7"/>
      <c r="K21" s="7"/>
    </row>
    <row r="22" spans="2:15" ht="33.75" customHeight="1" x14ac:dyDescent="0.25">
      <c r="B22" s="54" t="s">
        <v>24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</row>
    <row r="23" spans="2:15" x14ac:dyDescent="0.25">
      <c r="B23" s="55" t="s">
        <v>15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</row>
    <row r="24" spans="2:15" ht="15" customHeight="1" x14ac:dyDescent="0.25">
      <c r="B24" s="8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</row>
    <row r="25" spans="2:15" x14ac:dyDescent="0.25">
      <c r="B25" s="8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</row>
    <row r="26" spans="2:15" x14ac:dyDescent="0.25">
      <c r="M26" s="13"/>
    </row>
  </sheetData>
  <mergeCells count="33">
    <mergeCell ref="B7:M7"/>
    <mergeCell ref="B2:M2"/>
    <mergeCell ref="B3:M3"/>
    <mergeCell ref="B4:M4"/>
    <mergeCell ref="B5:M5"/>
    <mergeCell ref="B6:M6"/>
    <mergeCell ref="K13:K14"/>
    <mergeCell ref="L13:L14"/>
    <mergeCell ref="B12:B14"/>
    <mergeCell ref="C12:C14"/>
    <mergeCell ref="D12:D14"/>
    <mergeCell ref="F13:F14"/>
    <mergeCell ref="G13:G14"/>
    <mergeCell ref="H13:H14"/>
    <mergeCell ref="B22:M22"/>
    <mergeCell ref="B23:M23"/>
    <mergeCell ref="C24:M24"/>
    <mergeCell ref="C25:M25"/>
    <mergeCell ref="B8:M8"/>
    <mergeCell ref="B9:M9"/>
    <mergeCell ref="B10:M10"/>
    <mergeCell ref="B11:M11"/>
    <mergeCell ref="F12:G12"/>
    <mergeCell ref="H12:I12"/>
    <mergeCell ref="J12:K12"/>
    <mergeCell ref="L12:M12"/>
    <mergeCell ref="M13:M14"/>
    <mergeCell ref="E12:E14"/>
    <mergeCell ref="I13:I14"/>
    <mergeCell ref="J13:J14"/>
    <mergeCell ref="B17:F17"/>
    <mergeCell ref="B18:M18"/>
    <mergeCell ref="B19:M19"/>
  </mergeCells>
  <pageMargins left="0.7" right="0.7" top="0.75" bottom="0.75" header="0.3" footer="0.3"/>
  <pageSetup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Analisis Real EPP Dotación Brig</vt:lpstr>
      <vt:lpstr>Analisis Ajustado EPP</vt:lpstr>
      <vt:lpstr>'Analisis Ajustado EPP'!Área_de_impresión</vt:lpstr>
      <vt:lpstr>'Analisis Real EPP Dotación Brig'!Área_de_impresión</vt:lpstr>
    </vt:vector>
  </TitlesOfParts>
  <Company>Colsubsidio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Orlando Tamayo Apolindar</dc:creator>
  <cp:lastModifiedBy>Raul Orlando Tamayo Apolindar</cp:lastModifiedBy>
  <cp:lastPrinted>2024-10-11T15:09:06Z</cp:lastPrinted>
  <dcterms:created xsi:type="dcterms:W3CDTF">2019-04-04T17:25:51Z</dcterms:created>
  <dcterms:modified xsi:type="dcterms:W3CDTF">2025-10-23T20:47:32Z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2025-09-22T20:13:22Z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2c266036-7bb0-4156-bbad-cadad6703555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