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y.daza\Documents\JULY DAZA\QUIDÓ 2025\INTERVENTORÍA\DOCUMENTOS REVISADOS PREPLIEGO OLM\"/>
    </mc:Choice>
  </mc:AlternateContent>
  <xr:revisionPtr revIDLastSave="0" documentId="13_ncr:1_{8B33F31A-CCF7-4BA3-AD46-F65BBCEB0EE5}" xr6:coauthVersionLast="36" xr6:coauthVersionMax="36" xr10:uidLastSave="{00000000-0000-0000-0000-000000000000}"/>
  <bookViews>
    <workbookView xWindow="0" yWindow="0" windowWidth="24720" windowHeight="11325" xr2:uid="{00000000-000D-0000-FFFF-FFFF00000000}"/>
  </bookViews>
  <sheets>
    <sheet name="PRESUPUEST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17" i="1" s="1"/>
  <c r="J18" i="1" s="1"/>
  <c r="J7" i="1"/>
  <c r="J8" i="1"/>
  <c r="J9" i="1"/>
  <c r="J10" i="1"/>
  <c r="J11" i="1"/>
  <c r="J12" i="1"/>
  <c r="J13" i="1"/>
  <c r="J14" i="1"/>
  <c r="J15" i="1"/>
  <c r="J16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 l="1"/>
</calcChain>
</file>

<file path=xl/sharedStrings.xml><?xml version="1.0" encoding="utf-8"?>
<sst xmlns="http://schemas.openxmlformats.org/spreadsheetml/2006/main" count="58" uniqueCount="51">
  <si>
    <t>Profesional en Accesibilidad</t>
  </si>
  <si>
    <t>Coordinador de interventoría</t>
  </si>
  <si>
    <t>PERFIL PROFESIONAL</t>
  </si>
  <si>
    <t>CARGO</t>
  </si>
  <si>
    <t>POSGRADO</t>
  </si>
  <si>
    <t>Ingeniero en Topografia</t>
  </si>
  <si>
    <t>N/A</t>
  </si>
  <si>
    <t>Ingeniero civil</t>
  </si>
  <si>
    <t>Maestría o Especialización en suelos o Geotecnia.</t>
  </si>
  <si>
    <t>Maestría o Especialización en Estructuras</t>
  </si>
  <si>
    <t>EXPERIENCIA PROFESIONAL
/ AÑOS</t>
  </si>
  <si>
    <t>EXPERIENCIA ESPECÍFICA
/ AÑOS</t>
  </si>
  <si>
    <t>Ingniero civil o Ingeniero Sanitario</t>
  </si>
  <si>
    <t>Si no es Ingeniero sanitario, debe tener Maestría o Especialización en Hidráulica o sanitaria</t>
  </si>
  <si>
    <t>Ingeniero Electricista o Electromecánico</t>
  </si>
  <si>
    <t>si solo acredita la profesión como ingeniero electrico debe tener maestria o especialización mecánica</t>
  </si>
  <si>
    <t>Si solo acredita la profesión como ingeniero electrico debe acreditar maestria o especialización en Telecomunicaciones</t>
  </si>
  <si>
    <t>Ingeniero Electromecánico o Mecánico</t>
  </si>
  <si>
    <t>Arquitecto</t>
  </si>
  <si>
    <t xml:space="preserve">Arquitecto o Ingeniero civil o ingeniero ambiental </t>
  </si>
  <si>
    <t>Especialista o diplomado en Bioclimatatíca</t>
  </si>
  <si>
    <t>Profesional en Bioclímatico</t>
  </si>
  <si>
    <t>Especialista o diplomado en Accesibilidad</t>
  </si>
  <si>
    <t xml:space="preserve">Arquitecto o Ingeniero civil </t>
  </si>
  <si>
    <t>Arquitecto o Ingeniero Civil</t>
  </si>
  <si>
    <t>Profesional en Presupuesto y programación de obra</t>
  </si>
  <si>
    <t>Posgrado en BIM Manager de proyectos de edificaciones</t>
  </si>
  <si>
    <t>N.A</t>
  </si>
  <si>
    <t>Grado / Medicinal legal</t>
  </si>
  <si>
    <t>Especialización en Gerencia de proyectos o Gerencia de Obras</t>
  </si>
  <si>
    <t>Dedicación/Mes</t>
  </si>
  <si>
    <t>Valor / Mes</t>
  </si>
  <si>
    <t>6meses</t>
  </si>
  <si>
    <t>REALIZAR LA INTERVENTORÍA TÉCNICA, ADMINISTRATIVA, CONTABLE, FINANCIERA Y JURÍDICA AL CONTRATO RESULTANTE DEL PROCESO DE SELECCIÓN PARA LOS ESTUDIOS Y DISEÑOS PARA LA CONSTRUCCIÓN Y DOTACIÓN DE LA SEDE SECCIONAL CHOCÓ UBICADA EN EL MUNICIPIO DE QUIBDÓ DEL INSTITUTO NACIONAL DE MEDICINA LEGAL Y CIENCIAS FORENSES</t>
  </si>
  <si>
    <t>Especialista de suelos y pavimentos o Especialista en Geotecnia</t>
  </si>
  <si>
    <t>Especialista de Telecomunicaciones</t>
  </si>
  <si>
    <t>Especialista en Hidráulica o Sanitario o Hidrosanitario</t>
  </si>
  <si>
    <t>Especialista Eléctrico y de Iluminación de interiores</t>
  </si>
  <si>
    <t>Especialista Electromecánico o Ingeniero Mecánico</t>
  </si>
  <si>
    <t>Especialista Estrutural</t>
  </si>
  <si>
    <t>Director de Interventoría de Diseño Arquitectónico</t>
  </si>
  <si>
    <t>Profesional Integración de diseños- Modelación BIM</t>
  </si>
  <si>
    <t>Topografo de Interventoría</t>
  </si>
  <si>
    <t>SUB-TOTAL</t>
  </si>
  <si>
    <t>IVA 19%</t>
  </si>
  <si>
    <t>TOTAL</t>
  </si>
  <si>
    <t>Valor</t>
  </si>
  <si>
    <t>Ingeniero de Telecomunicaciones o sistemas o redes de telecomunicaciones</t>
  </si>
  <si>
    <t>OFERTA ECONÓMICA</t>
  </si>
  <si>
    <t>Total Valor Mensual ofertado</t>
  </si>
  <si>
    <t xml:space="preserve">valor total  ofertado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</si>
</sst>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4" fontId="0" fillId="0" borderId="0" xfId="1" applyFont="1"/>
    <xf numFmtId="9" fontId="0" fillId="0" borderId="0" xfId="2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4" fontId="0" fillId="0" borderId="2" xfId="1" applyFont="1" applyBorder="1"/>
    <xf numFmtId="9" fontId="0" fillId="0" borderId="2" xfId="2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2" xfId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44" fontId="0" fillId="0" borderId="0" xfId="0" applyNumberFormat="1"/>
    <xf numFmtId="44" fontId="0" fillId="0" borderId="3" xfId="1" applyFont="1" applyBorder="1" applyAlignment="1">
      <alignment vertical="center"/>
    </xf>
    <xf numFmtId="44" fontId="0" fillId="0" borderId="2" xfId="1" applyFont="1" applyBorder="1" applyAlignment="1">
      <alignment horizontal="center" vertical="center"/>
    </xf>
    <xf numFmtId="9" fontId="0" fillId="0" borderId="10" xfId="2" applyFon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44" fontId="0" fillId="0" borderId="10" xfId="1" applyFont="1" applyBorder="1" applyAlignment="1">
      <alignment vertical="center"/>
    </xf>
    <xf numFmtId="44" fontId="0" fillId="0" borderId="13" xfId="1" applyFont="1" applyBorder="1" applyAlignment="1">
      <alignment vertical="center"/>
    </xf>
    <xf numFmtId="44" fontId="0" fillId="0" borderId="11" xfId="1" applyFont="1" applyBorder="1" applyAlignment="1">
      <alignment vertical="center"/>
    </xf>
    <xf numFmtId="0" fontId="0" fillId="0" borderId="11" xfId="0" applyBorder="1"/>
    <xf numFmtId="44" fontId="2" fillId="0" borderId="15" xfId="1" applyFont="1" applyBorder="1" applyAlignment="1">
      <alignment vertical="center"/>
    </xf>
    <xf numFmtId="44" fontId="2" fillId="0" borderId="15" xfId="1" applyFont="1" applyFill="1" applyBorder="1"/>
    <xf numFmtId="0" fontId="0" fillId="0" borderId="17" xfId="0" applyBorder="1"/>
    <xf numFmtId="44" fontId="2" fillId="0" borderId="18" xfId="0" applyNumberFormat="1" applyFont="1" applyBorder="1"/>
    <xf numFmtId="44" fontId="0" fillId="0" borderId="10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wrapText="1"/>
    </xf>
    <xf numFmtId="0" fontId="2" fillId="0" borderId="11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2" fillId="0" borderId="17" xfId="0" applyFont="1" applyBorder="1" applyAlignment="1">
      <alignment horizontal="right" wrapText="1"/>
    </xf>
    <xf numFmtId="0" fontId="0" fillId="0" borderId="2" xfId="0" applyFill="1" applyBorder="1" applyAlignment="1">
      <alignment vertical="center" wrapText="1"/>
    </xf>
    <xf numFmtId="0" fontId="0" fillId="0" borderId="20" xfId="0" applyBorder="1"/>
    <xf numFmtId="0" fontId="0" fillId="0" borderId="9" xfId="0" applyBorder="1"/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0" fillId="0" borderId="22" xfId="0" applyBorder="1"/>
    <xf numFmtId="0" fontId="0" fillId="0" borderId="19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wrapText="1"/>
    </xf>
    <xf numFmtId="0" fontId="0" fillId="0" borderId="30" xfId="0" applyBorder="1"/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44" fontId="0" fillId="0" borderId="30" xfId="1" applyFont="1" applyBorder="1"/>
    <xf numFmtId="9" fontId="0" fillId="0" borderId="30" xfId="2" applyFont="1" applyBorder="1" applyAlignment="1">
      <alignment horizontal="center" vertical="center"/>
    </xf>
    <xf numFmtId="44" fontId="0" fillId="0" borderId="30" xfId="1" applyFont="1" applyBorder="1" applyAlignment="1">
      <alignment vertical="center"/>
    </xf>
    <xf numFmtId="44" fontId="0" fillId="0" borderId="31" xfId="1" applyFont="1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44" fontId="2" fillId="0" borderId="33" xfId="1" applyFont="1" applyBorder="1" applyAlignment="1">
      <alignment horizontal="center" vertical="center" wrapText="1"/>
    </xf>
    <xf numFmtId="9" fontId="2" fillId="0" borderId="33" xfId="2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1" width="35.85546875" style="1" customWidth="1"/>
    <col min="2" max="2" width="31.85546875" hidden="1" customWidth="1"/>
    <col min="3" max="3" width="28.85546875" style="5" hidden="1" customWidth="1"/>
    <col min="4" max="4" width="26.85546875" hidden="1" customWidth="1"/>
    <col min="5" max="6" width="23.85546875" style="2" hidden="1" customWidth="1"/>
    <col min="7" max="7" width="22.85546875" style="6" hidden="1" customWidth="1"/>
    <col min="8" max="8" width="0" style="7" hidden="1" customWidth="1"/>
    <col min="9" max="9" width="16.85546875" customWidth="1"/>
    <col min="10" max="10" width="20" customWidth="1"/>
    <col min="11" max="12" width="22.28515625" customWidth="1"/>
  </cols>
  <sheetData>
    <row r="1" spans="1:12" x14ac:dyDescent="0.25">
      <c r="A1" s="35" t="s">
        <v>33</v>
      </c>
      <c r="B1" s="36"/>
      <c r="C1" s="36"/>
      <c r="D1" s="36"/>
      <c r="E1" s="36"/>
      <c r="F1" s="36"/>
      <c r="G1" s="36"/>
      <c r="H1" s="36"/>
      <c r="I1" s="36"/>
      <c r="J1" s="37"/>
      <c r="K1" s="48" t="s">
        <v>48</v>
      </c>
      <c r="L1" s="49"/>
    </row>
    <row r="2" spans="1:12" ht="66" customHeight="1" thickBot="1" x14ac:dyDescent="0.3">
      <c r="A2" s="38"/>
      <c r="B2" s="39"/>
      <c r="C2" s="39"/>
      <c r="D2" s="39"/>
      <c r="E2" s="39"/>
      <c r="F2" s="39"/>
      <c r="G2" s="39"/>
      <c r="H2" s="39"/>
      <c r="I2" s="39"/>
      <c r="J2" s="40"/>
      <c r="K2" s="50"/>
      <c r="L2" s="51"/>
    </row>
    <row r="3" spans="1:12" ht="30.75" thickBot="1" x14ac:dyDescent="0.3">
      <c r="A3" s="72" t="s">
        <v>3</v>
      </c>
      <c r="B3" s="73" t="s">
        <v>2</v>
      </c>
      <c r="C3" s="74" t="s">
        <v>4</v>
      </c>
      <c r="D3" s="74" t="s">
        <v>10</v>
      </c>
      <c r="E3" s="74" t="s">
        <v>11</v>
      </c>
      <c r="F3" s="74" t="s">
        <v>28</v>
      </c>
      <c r="G3" s="75" t="s">
        <v>46</v>
      </c>
      <c r="H3" s="76" t="s">
        <v>30</v>
      </c>
      <c r="I3" s="74" t="s">
        <v>31</v>
      </c>
      <c r="J3" s="77" t="s">
        <v>32</v>
      </c>
      <c r="K3" s="53" t="s">
        <v>49</v>
      </c>
      <c r="L3" s="52" t="s">
        <v>50</v>
      </c>
    </row>
    <row r="4" spans="1:12" x14ac:dyDescent="0.25">
      <c r="A4" s="64" t="s">
        <v>42</v>
      </c>
      <c r="B4" s="65" t="s">
        <v>5</v>
      </c>
      <c r="C4" s="66" t="s">
        <v>6</v>
      </c>
      <c r="D4" s="67">
        <v>3</v>
      </c>
      <c r="E4" s="67" t="s">
        <v>6</v>
      </c>
      <c r="F4" s="67">
        <v>10</v>
      </c>
      <c r="G4" s="68">
        <v>5344766</v>
      </c>
      <c r="H4" s="69">
        <v>0.10001420302875012</v>
      </c>
      <c r="I4" s="70">
        <f>+G4*H4</f>
        <v>534552.51186516066</v>
      </c>
      <c r="J4" s="71">
        <f>+I4*6</f>
        <v>3207315.071190964</v>
      </c>
      <c r="K4" s="56"/>
      <c r="L4" s="57"/>
    </row>
    <row r="5" spans="1:12" ht="30" x14ac:dyDescent="0.25">
      <c r="A5" s="8" t="s">
        <v>34</v>
      </c>
      <c r="B5" s="14" t="s">
        <v>7</v>
      </c>
      <c r="C5" s="10" t="s">
        <v>8</v>
      </c>
      <c r="D5" s="11">
        <v>4</v>
      </c>
      <c r="E5" s="11">
        <v>2</v>
      </c>
      <c r="F5" s="11">
        <v>12</v>
      </c>
      <c r="G5" s="12">
        <v>6244557</v>
      </c>
      <c r="H5" s="13">
        <v>0.25</v>
      </c>
      <c r="I5" s="16">
        <f t="shared" ref="I5:I17" si="0">+G5*H5</f>
        <v>1561139.25</v>
      </c>
      <c r="J5" s="19">
        <f t="shared" ref="J5:J16" si="1">+I5*6</f>
        <v>9366835.5</v>
      </c>
      <c r="K5" s="58"/>
      <c r="L5" s="59"/>
    </row>
    <row r="6" spans="1:12" ht="30" x14ac:dyDescent="0.25">
      <c r="A6" s="8" t="s">
        <v>39</v>
      </c>
      <c r="B6" s="9" t="s">
        <v>7</v>
      </c>
      <c r="C6" s="10" t="s">
        <v>9</v>
      </c>
      <c r="D6" s="11">
        <v>4</v>
      </c>
      <c r="E6" s="11">
        <v>2</v>
      </c>
      <c r="F6" s="11">
        <v>12</v>
      </c>
      <c r="G6" s="12">
        <v>6244557</v>
      </c>
      <c r="H6" s="13">
        <v>0.25</v>
      </c>
      <c r="I6" s="16">
        <f t="shared" si="0"/>
        <v>1561139.25</v>
      </c>
      <c r="J6" s="19">
        <f t="shared" si="1"/>
        <v>9366835.5</v>
      </c>
      <c r="K6" s="58"/>
      <c r="L6" s="59"/>
    </row>
    <row r="7" spans="1:12" s="4" customFormat="1" ht="60" x14ac:dyDescent="0.25">
      <c r="A7" s="15" t="s">
        <v>36</v>
      </c>
      <c r="B7" s="14" t="s">
        <v>12</v>
      </c>
      <c r="C7" s="10" t="s">
        <v>13</v>
      </c>
      <c r="D7" s="11">
        <v>3</v>
      </c>
      <c r="E7" s="11">
        <v>2</v>
      </c>
      <c r="F7" s="11">
        <v>10</v>
      </c>
      <c r="G7" s="20">
        <v>5344766.3865546221</v>
      </c>
      <c r="H7" s="13">
        <v>0.15</v>
      </c>
      <c r="I7" s="16">
        <f t="shared" si="0"/>
        <v>801714.95798319334</v>
      </c>
      <c r="J7" s="19">
        <f t="shared" si="1"/>
        <v>4810289.7478991598</v>
      </c>
      <c r="K7" s="60"/>
      <c r="L7" s="61"/>
    </row>
    <row r="8" spans="1:12" s="4" customFormat="1" ht="60" x14ac:dyDescent="0.25">
      <c r="A8" s="15" t="s">
        <v>37</v>
      </c>
      <c r="B8" s="17" t="s">
        <v>14</v>
      </c>
      <c r="C8" s="10" t="s">
        <v>15</v>
      </c>
      <c r="D8" s="11">
        <v>3</v>
      </c>
      <c r="E8" s="11">
        <v>2</v>
      </c>
      <c r="F8" s="11">
        <v>10</v>
      </c>
      <c r="G8" s="20">
        <v>5344766.3865546221</v>
      </c>
      <c r="H8" s="13">
        <v>0.3</v>
      </c>
      <c r="I8" s="16">
        <f t="shared" si="0"/>
        <v>1603429.9159663867</v>
      </c>
      <c r="J8" s="19">
        <f t="shared" si="1"/>
        <v>9620579.4957983196</v>
      </c>
      <c r="K8" s="60"/>
      <c r="L8" s="61"/>
    </row>
    <row r="9" spans="1:12" s="4" customFormat="1" ht="75" x14ac:dyDescent="0.25">
      <c r="A9" s="15" t="s">
        <v>35</v>
      </c>
      <c r="B9" s="45" t="s">
        <v>47</v>
      </c>
      <c r="C9" s="10" t="s">
        <v>16</v>
      </c>
      <c r="D9" s="11">
        <v>3</v>
      </c>
      <c r="E9" s="11">
        <v>1</v>
      </c>
      <c r="F9" s="11">
        <v>10</v>
      </c>
      <c r="G9" s="20">
        <v>5344766.3865546221</v>
      </c>
      <c r="H9" s="13">
        <v>0.1</v>
      </c>
      <c r="I9" s="16">
        <f t="shared" si="0"/>
        <v>534476.63865546219</v>
      </c>
      <c r="J9" s="19">
        <f t="shared" si="1"/>
        <v>3206859.8319327729</v>
      </c>
      <c r="K9" s="60"/>
      <c r="L9" s="61"/>
    </row>
    <row r="10" spans="1:12" s="4" customFormat="1" ht="30" x14ac:dyDescent="0.25">
      <c r="A10" s="15" t="s">
        <v>38</v>
      </c>
      <c r="B10" s="17" t="s">
        <v>17</v>
      </c>
      <c r="C10" s="10" t="s">
        <v>6</v>
      </c>
      <c r="D10" s="11">
        <v>3</v>
      </c>
      <c r="E10" s="11">
        <v>2</v>
      </c>
      <c r="F10" s="11">
        <v>10</v>
      </c>
      <c r="G10" s="20">
        <v>5344766.3865546221</v>
      </c>
      <c r="H10" s="13">
        <v>0.35</v>
      </c>
      <c r="I10" s="16">
        <f t="shared" si="0"/>
        <v>1870668.2352941176</v>
      </c>
      <c r="J10" s="19">
        <f t="shared" si="1"/>
        <v>11224009.411764706</v>
      </c>
      <c r="K10" s="60"/>
      <c r="L10" s="61"/>
    </row>
    <row r="11" spans="1:12" s="4" customFormat="1" ht="30" x14ac:dyDescent="0.25">
      <c r="A11" s="15" t="s">
        <v>40</v>
      </c>
      <c r="B11" s="17" t="s">
        <v>18</v>
      </c>
      <c r="C11" s="10" t="s">
        <v>6</v>
      </c>
      <c r="D11" s="11">
        <v>3</v>
      </c>
      <c r="E11" s="11">
        <v>2</v>
      </c>
      <c r="F11" s="11">
        <v>10</v>
      </c>
      <c r="G11" s="20">
        <v>5344766.3865546221</v>
      </c>
      <c r="H11" s="13">
        <v>1</v>
      </c>
      <c r="I11" s="16">
        <f t="shared" si="0"/>
        <v>5344766.3865546221</v>
      </c>
      <c r="J11" s="19">
        <f t="shared" si="1"/>
        <v>32068598.319327734</v>
      </c>
      <c r="K11" s="60"/>
      <c r="L11" s="61"/>
    </row>
    <row r="12" spans="1:12" s="4" customFormat="1" ht="30" x14ac:dyDescent="0.25">
      <c r="A12" s="15" t="s">
        <v>21</v>
      </c>
      <c r="B12" s="17" t="s">
        <v>19</v>
      </c>
      <c r="C12" s="10" t="s">
        <v>20</v>
      </c>
      <c r="D12" s="11">
        <v>3</v>
      </c>
      <c r="E12" s="11">
        <v>1</v>
      </c>
      <c r="F12" s="11">
        <v>10</v>
      </c>
      <c r="G12" s="20">
        <v>5344766.3865546221</v>
      </c>
      <c r="H12" s="13">
        <v>0.1</v>
      </c>
      <c r="I12" s="16">
        <f t="shared" si="0"/>
        <v>534476.63865546219</v>
      </c>
      <c r="J12" s="19">
        <f t="shared" si="1"/>
        <v>3206859.8319327729</v>
      </c>
      <c r="K12" s="60"/>
      <c r="L12" s="61"/>
    </row>
    <row r="13" spans="1:12" s="4" customFormat="1" ht="30" x14ac:dyDescent="0.25">
      <c r="A13" s="15" t="s">
        <v>0</v>
      </c>
      <c r="B13" s="17" t="s">
        <v>23</v>
      </c>
      <c r="C13" s="10" t="s">
        <v>22</v>
      </c>
      <c r="D13" s="11">
        <v>3</v>
      </c>
      <c r="E13" s="11">
        <v>1</v>
      </c>
      <c r="F13" s="11">
        <v>10</v>
      </c>
      <c r="G13" s="20">
        <v>5344766.3865546221</v>
      </c>
      <c r="H13" s="13">
        <v>0.1</v>
      </c>
      <c r="I13" s="16">
        <f t="shared" si="0"/>
        <v>534476.63865546219</v>
      </c>
      <c r="J13" s="19">
        <f t="shared" si="1"/>
        <v>3206859.8319327729</v>
      </c>
      <c r="K13" s="60"/>
      <c r="L13" s="61"/>
    </row>
    <row r="14" spans="1:12" s="4" customFormat="1" ht="30" x14ac:dyDescent="0.25">
      <c r="A14" s="15" t="s">
        <v>41</v>
      </c>
      <c r="B14" s="17" t="s">
        <v>24</v>
      </c>
      <c r="C14" s="10" t="s">
        <v>26</v>
      </c>
      <c r="D14" s="11">
        <v>3</v>
      </c>
      <c r="E14" s="11">
        <v>1</v>
      </c>
      <c r="F14" s="11">
        <v>10</v>
      </c>
      <c r="G14" s="20">
        <v>5344766.3865546221</v>
      </c>
      <c r="H14" s="13">
        <v>0.1</v>
      </c>
      <c r="I14" s="16">
        <f t="shared" si="0"/>
        <v>534476.63865546219</v>
      </c>
      <c r="J14" s="19">
        <f t="shared" si="1"/>
        <v>3206859.8319327729</v>
      </c>
      <c r="K14" s="60"/>
      <c r="L14" s="61"/>
    </row>
    <row r="15" spans="1:12" s="4" customFormat="1" ht="30" x14ac:dyDescent="0.25">
      <c r="A15" s="15" t="s">
        <v>25</v>
      </c>
      <c r="B15" s="17" t="s">
        <v>24</v>
      </c>
      <c r="C15" s="10" t="s">
        <v>27</v>
      </c>
      <c r="D15" s="11">
        <v>3</v>
      </c>
      <c r="E15" s="11" t="s">
        <v>6</v>
      </c>
      <c r="F15" s="11">
        <v>10</v>
      </c>
      <c r="G15" s="20">
        <v>5344766.3865546221</v>
      </c>
      <c r="H15" s="13">
        <v>0.2</v>
      </c>
      <c r="I15" s="16">
        <f t="shared" si="0"/>
        <v>1068953.2773109244</v>
      </c>
      <c r="J15" s="19">
        <f t="shared" si="1"/>
        <v>6413719.6638655458</v>
      </c>
      <c r="K15" s="60"/>
      <c r="L15" s="61"/>
    </row>
    <row r="16" spans="1:12" s="4" customFormat="1" ht="30" x14ac:dyDescent="0.25">
      <c r="A16" s="22" t="s">
        <v>1</v>
      </c>
      <c r="B16" s="23" t="s">
        <v>24</v>
      </c>
      <c r="C16" s="24" t="s">
        <v>29</v>
      </c>
      <c r="D16" s="25">
        <v>4</v>
      </c>
      <c r="E16" s="25">
        <v>2</v>
      </c>
      <c r="F16" s="25">
        <v>12</v>
      </c>
      <c r="G16" s="34">
        <v>6244557</v>
      </c>
      <c r="H16" s="21">
        <v>1</v>
      </c>
      <c r="I16" s="26">
        <f t="shared" si="0"/>
        <v>6244557</v>
      </c>
      <c r="J16" s="27">
        <f t="shared" si="1"/>
        <v>37467342</v>
      </c>
      <c r="K16" s="62"/>
      <c r="L16" s="63"/>
    </row>
    <row r="17" spans="1:12" x14ac:dyDescent="0.25">
      <c r="A17" s="41" t="s">
        <v>43</v>
      </c>
      <c r="B17" s="42"/>
      <c r="C17" s="42"/>
      <c r="D17" s="42"/>
      <c r="E17" s="42"/>
      <c r="F17" s="42"/>
      <c r="G17" s="42"/>
      <c r="H17" s="42"/>
      <c r="I17" s="28">
        <f t="shared" si="0"/>
        <v>0</v>
      </c>
      <c r="J17" s="30">
        <f>ROUND((SUM(J4:J16)),0)</f>
        <v>136372964</v>
      </c>
      <c r="K17" s="54"/>
      <c r="L17" s="46"/>
    </row>
    <row r="18" spans="1:12" x14ac:dyDescent="0.25">
      <c r="A18" s="41" t="s">
        <v>44</v>
      </c>
      <c r="B18" s="42"/>
      <c r="C18" s="42"/>
      <c r="D18" s="42"/>
      <c r="E18" s="42"/>
      <c r="F18" s="42"/>
      <c r="G18" s="42"/>
      <c r="H18" s="42"/>
      <c r="I18" s="29"/>
      <c r="J18" s="31">
        <f>ROUND((+J17*19%),0)</f>
        <v>25910863</v>
      </c>
      <c r="K18" s="54"/>
      <c r="L18" s="46"/>
    </row>
    <row r="19" spans="1:12" ht="15.75" thickBot="1" x14ac:dyDescent="0.3">
      <c r="A19" s="43" t="s">
        <v>45</v>
      </c>
      <c r="B19" s="44"/>
      <c r="C19" s="44"/>
      <c r="D19" s="44"/>
      <c r="E19" s="44"/>
      <c r="F19" s="44"/>
      <c r="G19" s="44"/>
      <c r="H19" s="44"/>
      <c r="I19" s="32"/>
      <c r="J19" s="33">
        <v>162283827</v>
      </c>
      <c r="K19" s="55"/>
      <c r="L19" s="47"/>
    </row>
    <row r="20" spans="1:12" x14ac:dyDescent="0.25">
      <c r="C20" s="3"/>
      <c r="D20" s="2"/>
      <c r="J20" s="6"/>
    </row>
    <row r="21" spans="1:12" x14ac:dyDescent="0.25">
      <c r="C21" s="3"/>
      <c r="D21" s="2"/>
      <c r="I21" s="18"/>
    </row>
    <row r="22" spans="1:12" x14ac:dyDescent="0.25">
      <c r="C22" s="3"/>
      <c r="D22" s="2"/>
      <c r="J22" s="18"/>
    </row>
    <row r="23" spans="1:12" x14ac:dyDescent="0.25">
      <c r="C23" s="3"/>
      <c r="D23" s="2"/>
    </row>
    <row r="24" spans="1:12" x14ac:dyDescent="0.25">
      <c r="C24" s="3"/>
      <c r="D24" s="2"/>
    </row>
    <row r="26" spans="1:12" x14ac:dyDescent="0.25">
      <c r="J26" s="18"/>
    </row>
  </sheetData>
  <sheetProtection algorithmName="SHA-512" hashValue="+diiLGBzyy2Se8ehYxtBYEGZoEqn1HwL7ykYKWGHnX5tLZ8vB6Uf5DiGqTGNyHv9UWYSLaIbz/18eW1ASaNNVQ==" saltValue="Qs4SzgkYw3KrEZFqWQsoxA==" spinCount="100000" sheet="1" objects="1" scenarios="1"/>
  <mergeCells count="5">
    <mergeCell ref="K1:L2"/>
    <mergeCell ref="A1:J2"/>
    <mergeCell ref="A17:H17"/>
    <mergeCell ref="A18:H18"/>
    <mergeCell ref="A19:H19"/>
  </mergeCells>
  <pageMargins left="0.70866141732283472" right="0.70866141732283472" top="0.74803149606299213" bottom="0.74803149606299213" header="0.31496062992125984" footer="0.31496062992125984"/>
  <pageSetup paperSize="5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Alexandra Daza Rodriguez</dc:creator>
  <cp:lastModifiedBy>July Alexandra Daza Rodriguez</cp:lastModifiedBy>
  <cp:lastPrinted>2025-09-12T20:05:15Z</cp:lastPrinted>
  <dcterms:created xsi:type="dcterms:W3CDTF">2025-09-05T14:08:26Z</dcterms:created>
  <dcterms:modified xsi:type="dcterms:W3CDTF">2025-10-29T19:18:24Z</dcterms:modified>
</cp:coreProperties>
</file>