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luism_otero_gobiernobogota_gov_co/Documents/BARRIOS UNIDOS SG-SST/1 PLANEAR/ESTUDIO PREVIO/SEÑALIZACIÒN/"/>
    </mc:Choice>
  </mc:AlternateContent>
  <xr:revisionPtr revIDLastSave="0" documentId="8_{41D8E8FD-D3A7-46F8-85F0-C14C41207D0E}" xr6:coauthVersionLast="47" xr6:coauthVersionMax="47" xr10:uidLastSave="{00000000-0000-0000-0000-000000000000}"/>
  <bookViews>
    <workbookView xWindow="-108" yWindow="-108" windowWidth="23256" windowHeight="13176" xr2:uid="{E50CAC6B-5755-420A-BC84-38DB71C2CBBE}"/>
  </bookViews>
  <sheets>
    <sheet name="OFER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2" l="1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3" i="2"/>
  <c r="L4" i="2" l="1"/>
  <c r="M4" i="2" s="1"/>
  <c r="L5" i="2"/>
  <c r="L6" i="2"/>
  <c r="L7" i="2"/>
  <c r="L8" i="2"/>
  <c r="L9" i="2"/>
  <c r="L10" i="2"/>
  <c r="L11" i="2"/>
  <c r="L12" i="2"/>
  <c r="L13" i="2"/>
  <c r="L14" i="2"/>
  <c r="L15" i="2"/>
  <c r="L16" i="2"/>
  <c r="M16" i="2" s="1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3" i="2"/>
  <c r="J44" i="2"/>
  <c r="J43" i="2"/>
  <c r="L43" i="2" l="1"/>
  <c r="L44" i="2"/>
  <c r="M21" i="2"/>
  <c r="M15" i="2"/>
  <c r="M36" i="2"/>
  <c r="M12" i="2"/>
  <c r="M27" i="2"/>
  <c r="M24" i="2"/>
  <c r="M39" i="2"/>
  <c r="M30" i="2"/>
  <c r="M18" i="2"/>
  <c r="M42" i="2"/>
  <c r="M33" i="2"/>
  <c r="M19" i="2"/>
  <c r="M22" i="2"/>
  <c r="M25" i="2"/>
  <c r="M28" i="2"/>
  <c r="M31" i="2"/>
  <c r="M34" i="2"/>
  <c r="M37" i="2"/>
  <c r="M40" i="2"/>
  <c r="N16" i="2"/>
  <c r="M7" i="2"/>
  <c r="M13" i="2"/>
  <c r="N4" i="2"/>
  <c r="M10" i="2"/>
  <c r="M3" i="2"/>
  <c r="M6" i="2"/>
  <c r="M9" i="2"/>
  <c r="N19" i="2" l="1"/>
  <c r="N6" i="2"/>
  <c r="N30" i="2"/>
  <c r="N13" i="2"/>
  <c r="N28" i="2"/>
  <c r="N22" i="2"/>
  <c r="N42" i="2"/>
  <c r="N18" i="2"/>
  <c r="N24" i="2"/>
  <c r="N40" i="2"/>
  <c r="N31" i="2"/>
  <c r="N33" i="2"/>
  <c r="N3" i="2"/>
  <c r="N10" i="2"/>
  <c r="N39" i="2"/>
  <c r="N7" i="2"/>
  <c r="N27" i="2"/>
  <c r="N12" i="2"/>
  <c r="N36" i="2"/>
  <c r="N37" i="2"/>
  <c r="N15" i="2"/>
  <c r="N25" i="2"/>
  <c r="N9" i="2"/>
  <c r="N34" i="2"/>
  <c r="N21" i="2"/>
  <c r="M11" i="2"/>
  <c r="M29" i="2"/>
  <c r="M8" i="2"/>
  <c r="M23" i="2"/>
  <c r="M44" i="2"/>
  <c r="M38" i="2"/>
  <c r="M26" i="2"/>
  <c r="M5" i="2"/>
  <c r="M17" i="2"/>
  <c r="M41" i="2"/>
  <c r="M20" i="2"/>
  <c r="M43" i="2"/>
  <c r="M35" i="2"/>
  <c r="M32" i="2"/>
  <c r="M14" i="2"/>
  <c r="N5" i="2" l="1"/>
  <c r="N14" i="2"/>
  <c r="N32" i="2"/>
  <c r="N20" i="2"/>
  <c r="N38" i="2"/>
  <c r="N44" i="2"/>
  <c r="O44" i="2" s="1"/>
  <c r="N23" i="2"/>
  <c r="N29" i="2"/>
  <c r="N35" i="2"/>
  <c r="N43" i="2"/>
  <c r="O43" i="2" s="1"/>
  <c r="N41" i="2"/>
  <c r="N17" i="2"/>
  <c r="N8" i="2"/>
  <c r="N11" i="2"/>
  <c r="N26" i="2"/>
  <c r="N45" i="2" l="1"/>
</calcChain>
</file>

<file path=xl/sharedStrings.xml><?xml version="1.0" encoding="utf-8"?>
<sst xmlns="http://schemas.openxmlformats.org/spreadsheetml/2006/main" count="182" uniqueCount="109">
  <si>
    <t>ITEM</t>
  </si>
  <si>
    <t>Ejemplar</t>
  </si>
  <si>
    <t>Nombre</t>
  </si>
  <si>
    <t>Tamaño</t>
  </si>
  <si>
    <t>Especificaciones</t>
  </si>
  <si>
    <t>Cantidad Sede principal</t>
  </si>
  <si>
    <t>Cantidad sede alterna</t>
  </si>
  <si>
    <t>Cantidad  inspecciones</t>
  </si>
  <si>
    <t>Cantidad casa Cultura</t>
  </si>
  <si>
    <t>TOTAL UNIDADES</t>
  </si>
  <si>
    <t>VALOR UNITARIO</t>
  </si>
  <si>
    <t>VALOR TOTAL</t>
  </si>
  <si>
    <t xml:space="preserve">VALOR IVA </t>
  </si>
  <si>
    <t>TOTAL</t>
  </si>
  <si>
    <t>Salida a la izquierda o derecha</t>
  </si>
  <si>
    <t>30x20</t>
  </si>
  <si>
    <t>Verde con pictograma blanco. Texto “SALIDA”. Tamaño mínimo sugerido: 30x20 cm, material fotoluminiscente.
Material sugerido: 
Poliestireno - con cinta doble faz</t>
  </si>
  <si>
    <t>Salida hacia el frente o abajo</t>
  </si>
  <si>
    <t>Salida de emergencia</t>
  </si>
  <si>
    <t>60x20</t>
  </si>
  <si>
    <t>Verde con texto “SALIDA DE EMERGENCIA”. Tamaño mínimo: 60x20 cm, material fotoluminiscente.
Material sugerido: 
Poliestireno - con cinta doble faz</t>
  </si>
  <si>
    <t>Botiquín de primeros auxilios</t>
  </si>
  <si>
    <t>20x30</t>
  </si>
  <si>
    <t>Verde con cruz blanca. Texto “BOTIQUÍN”. Tamaño mínimo: 20x30 cm, fotoluminiscente.
Material sugerido: 
Poliestireno - con cinta doble faz</t>
  </si>
  <si>
    <t xml:space="preserve"> Camilla de emergencia</t>
  </si>
  <si>
    <t>Verde con pictograma de camilla. Texto “CAMILLA DE EMERGENCIA”. Tamaño mínimo: 20x30 cm, fotoluminiscente.
Material sugerido: 
Poliestireno - con cinta doble faz</t>
  </si>
  <si>
    <t>Kit de derrames</t>
  </si>
  <si>
    <t>Verde con pictograma de tambor. Texto “KIT DE DERRAMES”. Tamaño mínimo: 20x30 cm, fotoluminiscente.
Material sugerido: 
Poliestireno - con cinta doble faz</t>
  </si>
  <si>
    <t xml:space="preserve"> No utilizar en caso de emergencia</t>
  </si>
  <si>
    <t>20X30</t>
  </si>
  <si>
    <r>
      <t xml:space="preserve">Fondo rojo, pictograma blanco/negro. Texto “NO UTILIZAR EN CASO DE EMERGENCIA”. Tamaño: 20x30 cm, vinil grado ingeniería o similar . 
</t>
    </r>
    <r>
      <rPr>
        <b/>
        <sz val="11"/>
        <color theme="1"/>
        <rFont val="Aptos Narrow"/>
        <family val="2"/>
        <scheme val="minor"/>
      </rPr>
      <t>Sistema Braile.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</si>
  <si>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 xml:space="preserve"> Dirección de evacuación (abajo-izquierda)</t>
  </si>
  <si>
    <t>20x20</t>
  </si>
  <si>
    <t>Verde con flecha blanca. Tamaño mínimo: 20x20 cm, fotoluminiscente.
Material sugerido: 
Poliestireno - con cinta doble fa</t>
  </si>
  <si>
    <t>Extintor</t>
  </si>
  <si>
    <t>Rojo con pictograma blanco. Texto opcional. Tamaño mínimo: 20x30 cm, fotoluminiscente.
Material sugerido: 
Poliestireno - con cinta doble fa</t>
  </si>
  <si>
    <t>Sistema de identificación de riesgos NFPA</t>
  </si>
  <si>
    <t>Conforme a la NFPA 704. Tamaño mínimo: 20x30 cm. Requiere colores: azul (salud), rojo (inflamabilidad), amarillo (reactividad), blanco (riesgo específico)
Material sugerido: 
Poliestireno - con cinta doble fa</t>
  </si>
  <si>
    <t xml:space="preserve"> Matriz de evaluación de riesgos (probabilidad x consecuencia)</t>
  </si>
  <si>
    <t>70x50</t>
  </si>
  <si>
    <t>Señal informativa o administrativa. Tamaño sugerido: 70x50 cm. Requiere alta legibilidad y ubicación visible en áreas operativas. 
Material sugerido: 
Poliestireno - con cinta doble fa</t>
  </si>
  <si>
    <t>Peligro! Superficie caliente</t>
  </si>
  <si>
    <t>Señal de advertencia. Triángulo amarillo con pictograma negro. Tamaño: 20x30 cm. .
Material sugerido: 
Poliestireno - con cinta doble fa</t>
  </si>
  <si>
    <t xml:space="preserve"> ¡Peligro! Almacenamiento de quimicos</t>
  </si>
  <si>
    <t>Señal de advertencia. Triángulo amarillo con símbolo de contenedores. Tamaño mínimo: 20x30 cm. Debe colocarse cerca del área de almacenamiento.
Material sugerido: 
Poliestireno - con cinta doble faz</t>
  </si>
  <si>
    <t>¡Precaución! Revise las hojas de seguridad de los productos quimicos antes de usar</t>
  </si>
  <si>
    <t>Señal de advertencia. Triángulo amarillo. Tamaño mínimo: 20x30 cm. Color amarillo y negro. Conforme NOM-026.
Material sugerido: 
Poliestireno - con cinta doble faz</t>
  </si>
  <si>
    <t xml:space="preserve"> Uso obligatorio de EPP: Gafas, Guantes, Tapabocas</t>
  </si>
  <si>
    <t>Señal de obligación. Fondo azul con pictogramas blancos. Tamaño: 30x20 cm. Conforme a NOM-026.
Material sugerido: 
Poliestireno - con cinta doble faz</t>
  </si>
  <si>
    <t xml:space="preserve"> Aviso: Área videovigilada</t>
  </si>
  <si>
    <r>
      <t xml:space="preserve">Señal informativa. Fondo azul con pictograma blanco. Tamaño: 30x20 cm. 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</si>
  <si>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Aviso: Registro de visitantes obligatorio</t>
  </si>
  <si>
    <r>
      <t xml:space="preserve">Señal informativa. Texto: “Todo visitante deberá registrarse...”. Tamaño: 30x20 cm. Conforme a NOM-026 como señal informativa.
</t>
    </r>
    <r>
      <rPr>
        <b/>
        <sz val="11"/>
        <color theme="1"/>
        <rFont val="Aptos Narrow"/>
        <family val="2"/>
        <scheme val="minor"/>
      </rPr>
      <t>Sistema Braile</t>
    </r>
    <r>
      <rPr>
        <sz val="11"/>
        <color theme="1"/>
        <rFont val="Aptos Narrow"/>
        <family val="2"/>
        <scheme val="minor"/>
      </rPr>
      <t xml:space="preserve">
Material sugerido: 
Poliestireno - con cinta doble faz
</t>
    </r>
  </si>
  <si>
    <t xml:space="preserve"> Baños Hombres</t>
  </si>
  <si>
    <t>Señal informativa. Color azul. Pictograma masculino. Tamaño: 30x20 cm. 
Material sugerido: 
Poliestireno - con cinta doble faz</t>
  </si>
  <si>
    <t>Baños Mujeres</t>
  </si>
  <si>
    <t>Señal informativa. Color azul. Pictograma femenino. Tamaño: 30x20 cm.
Material sugerido: 
Poliestireno - con cinta doble faz</t>
  </si>
  <si>
    <t>Baño Unisex o inclusivo</t>
  </si>
  <si>
    <t>Señal informativa. Color azul. Pictograma unisex. Tamaño: 30x20 cm. 
Material sugerido: 
Poliestireno - con cinta doble faz</t>
  </si>
  <si>
    <t>Baño Mujeres con Discapacidad</t>
  </si>
  <si>
    <r>
      <t xml:space="preserve">Señal informativa. Color azul. Pictograma femenino/discapacidad. Tamaño: 20x20 cm. 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</si>
  <si>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Baño Hombres con Discapacidad</t>
  </si>
  <si>
    <r>
      <t xml:space="preserve">Señal informativa. Color azul. Pictograma Masculino/discapacidad. Tamaño: 20x20 cm. 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</si>
  <si>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 xml:space="preserve"> Lugar Reservado para Personas con Discapacidad o grupo prioritario</t>
  </si>
  <si>
    <r>
      <t xml:space="preserve">Señal informativa. Fondo blanco. Texto: "Silla prioritaria". Tamaño: 20x30 cm. Braille sugerido.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</si>
  <si>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Atención al ciudadano</t>
  </si>
  <si>
    <r>
      <t xml:space="preserve">Señal informativa. Fondo blanco Texto: negro "Atención a la ciudadano". Tamaño: 20x30 cm.
</t>
    </r>
    <r>
      <rPr>
        <b/>
        <sz val="11"/>
        <color theme="1"/>
        <rFont val="Aptos Narrow"/>
        <charset val="134"/>
        <scheme val="minor"/>
      </rPr>
      <t>Sistema Braille - (inclusiòn en el diseño)
Sistema lengua de señas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</si>
  <si>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SALA AMIGA DE LA FAMILIA LACTANTE</t>
  </si>
  <si>
    <r>
      <t xml:space="preserve">Señal informativa. Fondo Color Blanco  con letras negras Pictograma madre lactante Tamaño: 30x20 cm. 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</si>
  <si>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CAFETERIA</t>
  </si>
  <si>
    <r>
      <t xml:space="preserve">Señal informativa. Fondo blanco, lenguaje de señas Tamaño: 30x20 cm. Sin especificaciones normativas específicas, pero debe ser visible.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</si>
  <si>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Shut de Basura</t>
  </si>
  <si>
    <t>20X20</t>
  </si>
  <si>
    <t>Señal informativa. Fondo blanco, pictograma azul. Tamaño: 20x20 cm. Sin especificaciones normativas específicas, pero debe ser visible.
Material sugerido: 
Poliestireno - con cinta doble faz</t>
  </si>
  <si>
    <t>Cuarto de Aseo</t>
  </si>
  <si>
    <t>Señal informativa. Fondo blanco, pictograma azul. Tamaño: 20x20 cm. Uso interno. Visibilidad y comprensión clara.
Material sugerido: 
Poliestireno - con cinta doble faz</t>
  </si>
  <si>
    <t xml:space="preserve"> Residuos Aprovechables</t>
  </si>
  <si>
    <r>
      <t xml:space="preserve">Señal de gestión ambiental. Fondo blanco con pictogramas y texto verde. Tamaño: 20x30 cm. Tipografía legible, adecuada para señalización ambiental.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</si>
  <si>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 xml:space="preserve"> Residuos No Aprovechables</t>
  </si>
  <si>
    <r>
      <t xml:space="preserve">Señal de gestión ambiental. Fondo negro con pictogramas y texto blanco. Tamaño: 20x30 cm. Tipografía legible, adecuada para señalización ambiental.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</si>
  <si>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 xml:space="preserve"> Residuos Organico Aprovechables</t>
  </si>
  <si>
    <r>
      <t xml:space="preserve">Señal de gestión ambiental. Fondo verde con pictogramas y texto blanco. Tamaño: 20x30 cm. Tipografía legible, adecuada para señalización ambiental.
</t>
    </r>
    <r>
      <rPr>
        <b/>
        <sz val="11"/>
        <color theme="1"/>
        <rFont val="Aptos Narrow"/>
        <family val="2"/>
        <scheme val="minor"/>
      </rPr>
      <t>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</si>
  <si>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 xml:space="preserve"> Residuos Peligrosos</t>
  </si>
  <si>
    <r>
      <t xml:space="preserve">Señal de gestión ambiental. Fondo Rojo con pictogramas y texto blanco. Tamaño: 20x30 cm. Tipografía legible, adecuada para señalización ambiental.
</t>
    </r>
    <r>
      <rPr>
        <b/>
        <sz val="11"/>
        <color theme="1"/>
        <rFont val="Aptos Narrow"/>
        <family val="2"/>
        <scheme val="minor"/>
      </rPr>
      <t xml:space="preserve">
Sistema Braille - (inclusiòn en el diseño)</t>
    </r>
    <r>
      <rPr>
        <sz val="11"/>
        <color theme="1"/>
        <rFont val="Aptos Narrow"/>
        <family val="2"/>
        <scheme val="minor"/>
      </rPr>
      <t xml:space="preserve">
Material sugerido: 
Poliestireno - con cinta doble faz</t>
    </r>
  </si>
  <si>
    <t>Punto de Encuentro Octagonal (verde)</t>
  </si>
  <si>
    <t>Paletas reflectivas, cuerpo plastico que la hace liviana, mango redondo de 1 1/4" de diametro y 12 cm de largo
Señal de 30x30 cm de vinilo autoadhesivo reflectivo.
Color verde con texto blanco.</t>
  </si>
  <si>
    <t>Favor Parquear en Reversa</t>
  </si>
  <si>
    <t>45x45</t>
  </si>
  <si>
    <t>Señal informativa. Tamaño 45x45 cm. Material reflectivo. Color blanco con símbolos rojos y negros.
Material: Poliestireno, viniloreflectivo, Cintadoblefaz.</t>
  </si>
  <si>
    <t xml:space="preserve"> Parqueadero Bicicletas</t>
  </si>
  <si>
    <t>Señal informativa. Tamaño 45x45 cm. Fondo azul, pictograma blanco. Reflectiva.
Material: Poliestireno, viniloreflectivo, Cintadoblefaz.</t>
  </si>
  <si>
    <t>Parqueadero Motocicletas</t>
  </si>
  <si>
    <t>Parqueadero Discapacitados</t>
  </si>
  <si>
    <t>Señal informativa. Tamaño 45x45 cm. Fondo azul, símbolo universal de accesibilidad. Reflectiva.
Material: Poliestireno, viniloreflectivo, Cintadoblefaz.</t>
  </si>
  <si>
    <t>Plano de Evacuación</t>
  </si>
  <si>
    <t>100x60</t>
  </si>
  <si>
    <t>Señal de emergencia. Tamaño 100x60 cm. Requiere orientación correcta, rutas marcadas, leyenda y simbología clara. (Incluido el diseño)
Acrilico cristal o poliestireno</t>
  </si>
  <si>
    <t>Punto de Encuentro (Rectangular Verde)</t>
  </si>
  <si>
    <t>Señal de evacuación. Tamaño 20x30 cm. Fondo verde, pictograma blanco. Debe ser fotoluminiscente o visible en emergencia.</t>
  </si>
  <si>
    <t>Plano Háptico (táctil)</t>
  </si>
  <si>
    <t>60x30</t>
  </si>
  <si>
    <t>PLANO HAPTICO
Planos en relieve para personas con discapacidad visual, con sistema braille.
Señal de inclusión. Tamaño 60x30 cm. Debe contar con elementos en alto relieve y braille. Diseñado para personas con discapacidad visual. (Incluido el diseño)</t>
  </si>
  <si>
    <t>CON IVA</t>
  </si>
  <si>
    <t xml:space="preserve">30X30
</t>
  </si>
  <si>
    <t>NOMNBRE DEL PROVEEDOR</t>
  </si>
  <si>
    <t>Diferencia</t>
  </si>
  <si>
    <t>Verificación</t>
  </si>
  <si>
    <t xml:space="preserve"> VALOR UNITARIO INCLUIDO IVA ESTUDIO DE MERCADO</t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</si>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</sst>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b/>
      <sz val="11"/>
      <color theme="1"/>
      <name val="Aptos Narrow"/>
      <charset val="134"/>
      <scheme val="minor"/>
    </font>
    <font>
      <sz val="11"/>
      <color rgb="FF000000"/>
      <name val="Aptos Narrow"/>
      <family val="2"/>
      <scheme val="minor"/>
    </font>
    <font>
      <sz val="13"/>
      <color rgb="FF333333"/>
      <name val="Arial"/>
      <family val="2"/>
    </font>
    <font>
      <b/>
      <sz val="12"/>
      <color rgb="FF000000"/>
      <name val="Aptos"/>
      <family val="2"/>
    </font>
    <font>
      <b/>
      <sz val="11"/>
      <color theme="0"/>
      <name val="Aptos Display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2" borderId="3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9" xfId="0" applyFont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2" fillId="4" borderId="0" xfId="0" applyFont="1" applyFill="1"/>
    <xf numFmtId="164" fontId="2" fillId="4" borderId="0" xfId="0" applyNumberFormat="1" applyFont="1" applyFill="1"/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0" fillId="3" borderId="7" xfId="0" applyNumberForma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3" borderId="9" xfId="0" applyNumberFormat="1" applyFill="1" applyBorder="1" applyAlignment="1">
      <alignment vertical="center"/>
    </xf>
    <xf numFmtId="0" fontId="4" fillId="5" borderId="9" xfId="0" applyFont="1" applyFill="1" applyBorder="1" applyAlignment="1">
      <alignment horizontal="center"/>
    </xf>
    <xf numFmtId="0" fontId="0" fillId="5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9" xfId="0" applyFill="1" applyBorder="1"/>
    <xf numFmtId="0" fontId="6" fillId="5" borderId="9" xfId="0" applyFont="1" applyFill="1" applyBorder="1"/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left" vertical="center" wrapText="1"/>
    </xf>
    <xf numFmtId="44" fontId="0" fillId="0" borderId="11" xfId="0" applyNumberFormat="1" applyBorder="1" applyAlignment="1">
      <alignment horizontal="center" vertical="center"/>
    </xf>
    <xf numFmtId="44" fontId="0" fillId="3" borderId="11" xfId="0" applyNumberFormat="1" applyFill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44" fontId="0" fillId="0" borderId="7" xfId="0" applyNumberFormat="1" applyBorder="1" applyAlignment="1">
      <alignment vertical="center"/>
    </xf>
    <xf numFmtId="44" fontId="0" fillId="0" borderId="17" xfId="1" applyFont="1" applyBorder="1" applyAlignment="1">
      <alignment horizontal="center" vertical="center"/>
    </xf>
    <xf numFmtId="44" fontId="0" fillId="0" borderId="9" xfId="0" applyNumberForma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jpeg"/><Relationship Id="rId42" Type="http://schemas.openxmlformats.org/officeDocument/2006/relationships/image" Target="../media/image42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65522</xdr:colOff>
      <xdr:row>2</xdr:row>
      <xdr:rowOff>322528</xdr:rowOff>
    </xdr:from>
    <xdr:to>
      <xdr:col>1</xdr:col>
      <xdr:colOff>1135882</xdr:colOff>
      <xdr:row>2</xdr:row>
      <xdr:rowOff>1011620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1D87D8-D578-43EF-B043-D3C1F8FEF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3647" y="2760928"/>
          <a:ext cx="1070360" cy="689092"/>
        </a:xfrm>
        <a:prstGeom prst="rect">
          <a:avLst/>
        </a:prstGeom>
      </xdr:spPr>
    </xdr:pic>
    <xdr:clientData/>
  </xdr:twoCellAnchor>
  <xdr:twoCellAnchor editAs="oneCell">
    <xdr:from>
      <xdr:col>1</xdr:col>
      <xdr:colOff>72060</xdr:colOff>
      <xdr:row>3</xdr:row>
      <xdr:rowOff>74686</xdr:rowOff>
    </xdr:from>
    <xdr:to>
      <xdr:col>1</xdr:col>
      <xdr:colOff>1150327</xdr:colOff>
      <xdr:row>3</xdr:row>
      <xdr:rowOff>758465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3B2045A-AE8E-4E7B-A400-0C4F007B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185" y="3941836"/>
          <a:ext cx="1078267" cy="683779"/>
        </a:xfrm>
        <a:prstGeom prst="rect">
          <a:avLst/>
        </a:prstGeom>
      </xdr:spPr>
    </xdr:pic>
    <xdr:clientData/>
  </xdr:twoCellAnchor>
  <xdr:twoCellAnchor editAs="oneCell">
    <xdr:from>
      <xdr:col>1</xdr:col>
      <xdr:colOff>24436</xdr:colOff>
      <xdr:row>4</xdr:row>
      <xdr:rowOff>463717</xdr:rowOff>
    </xdr:from>
    <xdr:to>
      <xdr:col>1</xdr:col>
      <xdr:colOff>1289539</xdr:colOff>
      <xdr:row>4</xdr:row>
      <xdr:rowOff>870876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4EFF1B9-7EBF-46A0-B8FE-649661AF3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2561" y="5759617"/>
          <a:ext cx="1265103" cy="407159"/>
        </a:xfrm>
        <a:prstGeom prst="rect">
          <a:avLst/>
        </a:prstGeom>
      </xdr:spPr>
    </xdr:pic>
    <xdr:clientData/>
  </xdr:twoCellAnchor>
  <xdr:twoCellAnchor editAs="oneCell">
    <xdr:from>
      <xdr:col>1</xdr:col>
      <xdr:colOff>293767</xdr:colOff>
      <xdr:row>5</xdr:row>
      <xdr:rowOff>80596</xdr:rowOff>
    </xdr:from>
    <xdr:to>
      <xdr:col>1</xdr:col>
      <xdr:colOff>1015034</xdr:colOff>
      <xdr:row>5</xdr:row>
      <xdr:rowOff>1135673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363768D-3993-4110-A6C1-76CAFE7F6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1892" y="6805246"/>
          <a:ext cx="721267" cy="1055077"/>
        </a:xfrm>
        <a:prstGeom prst="rect">
          <a:avLst/>
        </a:prstGeom>
      </xdr:spPr>
    </xdr:pic>
    <xdr:clientData/>
  </xdr:twoCellAnchor>
  <xdr:twoCellAnchor editAs="oneCell">
    <xdr:from>
      <xdr:col>1</xdr:col>
      <xdr:colOff>262218</xdr:colOff>
      <xdr:row>6</xdr:row>
      <xdr:rowOff>383242</xdr:rowOff>
    </xdr:from>
    <xdr:to>
      <xdr:col>1</xdr:col>
      <xdr:colOff>955285</xdr:colOff>
      <xdr:row>6</xdr:row>
      <xdr:rowOff>1434353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17B8E23-C9B7-44DE-9D3D-EA3F820B2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0343" y="9212917"/>
          <a:ext cx="693067" cy="1051111"/>
        </a:xfrm>
        <a:prstGeom prst="rect">
          <a:avLst/>
        </a:prstGeom>
      </xdr:spPr>
    </xdr:pic>
    <xdr:clientData/>
  </xdr:twoCellAnchor>
  <xdr:twoCellAnchor editAs="oneCell">
    <xdr:from>
      <xdr:col>1</xdr:col>
      <xdr:colOff>231249</xdr:colOff>
      <xdr:row>7</xdr:row>
      <xdr:rowOff>426637</xdr:rowOff>
    </xdr:from>
    <xdr:to>
      <xdr:col>1</xdr:col>
      <xdr:colOff>972776</xdr:colOff>
      <xdr:row>7</xdr:row>
      <xdr:rowOff>1512794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40AE241-EDE4-47D6-8732-BE57489AC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9374" y="11313712"/>
          <a:ext cx="741527" cy="1086157"/>
        </a:xfrm>
        <a:prstGeom prst="rect">
          <a:avLst/>
        </a:prstGeom>
      </xdr:spPr>
    </xdr:pic>
    <xdr:clientData/>
  </xdr:twoCellAnchor>
  <xdr:twoCellAnchor editAs="oneCell">
    <xdr:from>
      <xdr:col>1</xdr:col>
      <xdr:colOff>225340</xdr:colOff>
      <xdr:row>8</xdr:row>
      <xdr:rowOff>651981</xdr:rowOff>
    </xdr:from>
    <xdr:to>
      <xdr:col>1</xdr:col>
      <xdr:colOff>971523</xdr:colOff>
      <xdr:row>8</xdr:row>
      <xdr:rowOff>1636061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5696CAF-31CD-40E1-8F38-E42F50F41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63465" y="13691706"/>
          <a:ext cx="746183" cy="984080"/>
        </a:xfrm>
        <a:prstGeom prst="rect">
          <a:avLst/>
        </a:prstGeom>
      </xdr:spPr>
    </xdr:pic>
    <xdr:clientData/>
  </xdr:twoCellAnchor>
  <xdr:twoCellAnchor editAs="oneCell">
    <xdr:from>
      <xdr:col>1</xdr:col>
      <xdr:colOff>238132</xdr:colOff>
      <xdr:row>9</xdr:row>
      <xdr:rowOff>411205</xdr:rowOff>
    </xdr:from>
    <xdr:to>
      <xdr:col>1</xdr:col>
      <xdr:colOff>964976</xdr:colOff>
      <xdr:row>9</xdr:row>
      <xdr:rowOff>1143003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795C2D8-CC1D-46F4-BD1B-547C44549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16200000" flipH="1">
          <a:off x="473780" y="15539382"/>
          <a:ext cx="731798" cy="726844"/>
        </a:xfrm>
        <a:prstGeom prst="rect">
          <a:avLst/>
        </a:prstGeom>
      </xdr:spPr>
    </xdr:pic>
    <xdr:clientData/>
  </xdr:twoCellAnchor>
  <xdr:twoCellAnchor editAs="oneCell">
    <xdr:from>
      <xdr:col>1</xdr:col>
      <xdr:colOff>226388</xdr:colOff>
      <xdr:row>10</xdr:row>
      <xdr:rowOff>602367</xdr:rowOff>
    </xdr:from>
    <xdr:to>
      <xdr:col>1</xdr:col>
      <xdr:colOff>1061357</xdr:colOff>
      <xdr:row>10</xdr:row>
      <xdr:rowOff>1828716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694B7924-B377-408F-9E8F-CF9379F5A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64513" y="17499717"/>
          <a:ext cx="834969" cy="1226349"/>
        </a:xfrm>
        <a:prstGeom prst="rect">
          <a:avLst/>
        </a:prstGeom>
      </xdr:spPr>
    </xdr:pic>
    <xdr:clientData/>
  </xdr:twoCellAnchor>
  <xdr:twoCellAnchor editAs="oneCell">
    <xdr:from>
      <xdr:col>1</xdr:col>
      <xdr:colOff>244929</xdr:colOff>
      <xdr:row>11</xdr:row>
      <xdr:rowOff>498022</xdr:rowOff>
    </xdr:from>
    <xdr:to>
      <xdr:col>1</xdr:col>
      <xdr:colOff>1074964</xdr:colOff>
      <xdr:row>11</xdr:row>
      <xdr:rowOff>1843205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B3AA110-F657-475D-BAAC-E7DEFBE1E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83054" y="20043322"/>
          <a:ext cx="830035" cy="1345183"/>
        </a:xfrm>
        <a:prstGeom prst="rect">
          <a:avLst/>
        </a:prstGeom>
      </xdr:spPr>
    </xdr:pic>
    <xdr:clientData/>
  </xdr:twoCellAnchor>
  <xdr:twoCellAnchor editAs="oneCell">
    <xdr:from>
      <xdr:col>1</xdr:col>
      <xdr:colOff>46265</xdr:colOff>
      <xdr:row>12</xdr:row>
      <xdr:rowOff>389165</xdr:rowOff>
    </xdr:from>
    <xdr:to>
      <xdr:col>1</xdr:col>
      <xdr:colOff>1385454</xdr:colOff>
      <xdr:row>12</xdr:row>
      <xdr:rowOff>1220645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8355382D-02BE-4F59-AF3E-6482048FE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84390" y="23258690"/>
          <a:ext cx="1339189" cy="831480"/>
        </a:xfrm>
        <a:prstGeom prst="rect">
          <a:avLst/>
        </a:prstGeom>
      </xdr:spPr>
    </xdr:pic>
    <xdr:clientData/>
  </xdr:twoCellAnchor>
  <xdr:twoCellAnchor editAs="oneCell">
    <xdr:from>
      <xdr:col>1</xdr:col>
      <xdr:colOff>146959</xdr:colOff>
      <xdr:row>13</xdr:row>
      <xdr:rowOff>342900</xdr:rowOff>
    </xdr:from>
    <xdr:to>
      <xdr:col>1</xdr:col>
      <xdr:colOff>992846</xdr:colOff>
      <xdr:row>13</xdr:row>
      <xdr:rowOff>1592035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EECB0CAE-6108-4484-B56B-46C0D597A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85084" y="25155525"/>
          <a:ext cx="845887" cy="1249135"/>
        </a:xfrm>
        <a:prstGeom prst="rect">
          <a:avLst/>
        </a:prstGeom>
      </xdr:spPr>
    </xdr:pic>
    <xdr:clientData/>
  </xdr:twoCellAnchor>
  <xdr:twoCellAnchor editAs="oneCell">
    <xdr:from>
      <xdr:col>1</xdr:col>
      <xdr:colOff>185056</xdr:colOff>
      <xdr:row>14</xdr:row>
      <xdr:rowOff>552449</xdr:rowOff>
    </xdr:from>
    <xdr:to>
      <xdr:col>1</xdr:col>
      <xdr:colOff>1040157</xdr:colOff>
      <xdr:row>14</xdr:row>
      <xdr:rowOff>1823358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189AFC32-E5AA-4AAC-9AD1-A78B3C86C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23181" y="27355799"/>
          <a:ext cx="855101" cy="1270909"/>
        </a:xfrm>
        <a:prstGeom prst="rect">
          <a:avLst/>
        </a:prstGeom>
      </xdr:spPr>
    </xdr:pic>
    <xdr:clientData/>
  </xdr:twoCellAnchor>
  <xdr:twoCellAnchor editAs="oneCell">
    <xdr:from>
      <xdr:col>1</xdr:col>
      <xdr:colOff>255816</xdr:colOff>
      <xdr:row>15</xdr:row>
      <xdr:rowOff>585105</xdr:rowOff>
    </xdr:from>
    <xdr:to>
      <xdr:col>1</xdr:col>
      <xdr:colOff>1115785</xdr:colOff>
      <xdr:row>15</xdr:row>
      <xdr:rowOff>1858822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BC7D548D-9687-4F2F-B58E-C665D36D2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93941" y="29569680"/>
          <a:ext cx="859969" cy="1273717"/>
        </a:xfrm>
        <a:prstGeom prst="rect">
          <a:avLst/>
        </a:prstGeom>
      </xdr:spPr>
    </xdr:pic>
    <xdr:clientData/>
  </xdr:twoCellAnchor>
  <xdr:twoCellAnchor editAs="oneCell">
    <xdr:from>
      <xdr:col>1</xdr:col>
      <xdr:colOff>68037</xdr:colOff>
      <xdr:row>17</xdr:row>
      <xdr:rowOff>566058</xdr:rowOff>
    </xdr:from>
    <xdr:to>
      <xdr:col>1</xdr:col>
      <xdr:colOff>1279551</xdr:colOff>
      <xdr:row>17</xdr:row>
      <xdr:rowOff>1360715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96B88AC9-E3BD-473B-BE7C-6B8F6A29A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06162" y="31750908"/>
          <a:ext cx="1211514" cy="794657"/>
        </a:xfrm>
        <a:prstGeom prst="rect">
          <a:avLst/>
        </a:prstGeom>
      </xdr:spPr>
    </xdr:pic>
    <xdr:clientData/>
  </xdr:twoCellAnchor>
  <xdr:twoCellAnchor editAs="oneCell">
    <xdr:from>
      <xdr:col>1</xdr:col>
      <xdr:colOff>43542</xdr:colOff>
      <xdr:row>18</xdr:row>
      <xdr:rowOff>353787</xdr:rowOff>
    </xdr:from>
    <xdr:to>
      <xdr:col>1</xdr:col>
      <xdr:colOff>1306285</xdr:colOff>
      <xdr:row>18</xdr:row>
      <xdr:rowOff>1220569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474E88C9-C2CA-46F3-9CCD-B5F9CC5E2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81667" y="33329337"/>
          <a:ext cx="1262743" cy="866782"/>
        </a:xfrm>
        <a:prstGeom prst="rect">
          <a:avLst/>
        </a:prstGeom>
      </xdr:spPr>
    </xdr:pic>
    <xdr:clientData/>
  </xdr:twoCellAnchor>
  <xdr:twoCellAnchor editAs="oneCell">
    <xdr:from>
      <xdr:col>1</xdr:col>
      <xdr:colOff>54427</xdr:colOff>
      <xdr:row>19</xdr:row>
      <xdr:rowOff>394606</xdr:rowOff>
    </xdr:from>
    <xdr:to>
      <xdr:col>1</xdr:col>
      <xdr:colOff>1292678</xdr:colOff>
      <xdr:row>19</xdr:row>
      <xdr:rowOff>1059033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E947BC2A-36E1-4303-89D9-8B3167FF3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92552" y="35189431"/>
          <a:ext cx="1238251" cy="664427"/>
        </a:xfrm>
        <a:prstGeom prst="rect">
          <a:avLst/>
        </a:prstGeom>
      </xdr:spPr>
    </xdr:pic>
    <xdr:clientData/>
  </xdr:twoCellAnchor>
  <xdr:twoCellAnchor editAs="oneCell">
    <xdr:from>
      <xdr:col>1</xdr:col>
      <xdr:colOff>87087</xdr:colOff>
      <xdr:row>20</xdr:row>
      <xdr:rowOff>389165</xdr:rowOff>
    </xdr:from>
    <xdr:to>
      <xdr:col>1</xdr:col>
      <xdr:colOff>1292679</xdr:colOff>
      <xdr:row>20</xdr:row>
      <xdr:rowOff>1032587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FACC7B14-D0ED-4AE7-A4E6-FC20DB636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25212" y="36622265"/>
          <a:ext cx="1205592" cy="643422"/>
        </a:xfrm>
        <a:prstGeom prst="rect">
          <a:avLst/>
        </a:prstGeom>
      </xdr:spPr>
    </xdr:pic>
    <xdr:clientData/>
  </xdr:twoCellAnchor>
  <xdr:twoCellAnchor editAs="oneCell">
    <xdr:from>
      <xdr:col>1</xdr:col>
      <xdr:colOff>69027</xdr:colOff>
      <xdr:row>21</xdr:row>
      <xdr:rowOff>381246</xdr:rowOff>
    </xdr:from>
    <xdr:to>
      <xdr:col>1</xdr:col>
      <xdr:colOff>1322071</xdr:colOff>
      <xdr:row>21</xdr:row>
      <xdr:rowOff>1045275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36F53A06-4DE7-42B8-9C93-8E2EEC647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07152" y="37966896"/>
          <a:ext cx="1253044" cy="664029"/>
        </a:xfrm>
        <a:prstGeom prst="rect">
          <a:avLst/>
        </a:prstGeom>
      </xdr:spPr>
    </xdr:pic>
    <xdr:clientData/>
  </xdr:twoCellAnchor>
  <xdr:twoCellAnchor editAs="oneCell">
    <xdr:from>
      <xdr:col>1</xdr:col>
      <xdr:colOff>221797</xdr:colOff>
      <xdr:row>22</xdr:row>
      <xdr:rowOff>705634</xdr:rowOff>
    </xdr:from>
    <xdr:to>
      <xdr:col>1</xdr:col>
      <xdr:colOff>1251857</xdr:colOff>
      <xdr:row>22</xdr:row>
      <xdr:rowOff>1728108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FDA1A909-37FF-4557-8180-9D6CF360C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59922" y="39748609"/>
          <a:ext cx="1030060" cy="1022474"/>
        </a:xfrm>
        <a:prstGeom prst="rect">
          <a:avLst/>
        </a:prstGeom>
      </xdr:spPr>
    </xdr:pic>
    <xdr:clientData/>
  </xdr:twoCellAnchor>
  <xdr:twoCellAnchor editAs="oneCell">
    <xdr:from>
      <xdr:col>1</xdr:col>
      <xdr:colOff>236764</xdr:colOff>
      <xdr:row>23</xdr:row>
      <xdr:rowOff>394633</xdr:rowOff>
    </xdr:from>
    <xdr:to>
      <xdr:col>1</xdr:col>
      <xdr:colOff>1374321</xdr:colOff>
      <xdr:row>23</xdr:row>
      <xdr:rowOff>1531967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A42C57F-9E7F-494E-85FD-F0724EFD9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74889" y="41856958"/>
          <a:ext cx="1137557" cy="1137334"/>
        </a:xfrm>
        <a:prstGeom prst="rect">
          <a:avLst/>
        </a:prstGeom>
      </xdr:spPr>
    </xdr:pic>
    <xdr:clientData/>
  </xdr:twoCellAnchor>
  <xdr:twoCellAnchor editAs="oneCell">
    <xdr:from>
      <xdr:col>1</xdr:col>
      <xdr:colOff>204107</xdr:colOff>
      <xdr:row>28</xdr:row>
      <xdr:rowOff>566057</xdr:rowOff>
    </xdr:from>
    <xdr:to>
      <xdr:col>1</xdr:col>
      <xdr:colOff>1140348</xdr:colOff>
      <xdr:row>28</xdr:row>
      <xdr:rowOff>1496787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652F8024-A22C-4082-AECC-40902C803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42232" y="56630207"/>
          <a:ext cx="936241" cy="930730"/>
        </a:xfrm>
        <a:prstGeom prst="rect">
          <a:avLst/>
        </a:prstGeom>
      </xdr:spPr>
    </xdr:pic>
    <xdr:clientData/>
  </xdr:twoCellAnchor>
  <xdr:twoCellAnchor editAs="oneCell">
    <xdr:from>
      <xdr:col>1</xdr:col>
      <xdr:colOff>223157</xdr:colOff>
      <xdr:row>29</xdr:row>
      <xdr:rowOff>582386</xdr:rowOff>
    </xdr:from>
    <xdr:to>
      <xdr:col>1</xdr:col>
      <xdr:colOff>1156607</xdr:colOff>
      <xdr:row>29</xdr:row>
      <xdr:rowOff>1511187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9DDAF1-859F-4D59-BAF0-49E7302B5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61282" y="58561061"/>
          <a:ext cx="933450" cy="928801"/>
        </a:xfrm>
        <a:prstGeom prst="rect">
          <a:avLst/>
        </a:prstGeom>
      </xdr:spPr>
    </xdr:pic>
    <xdr:clientData/>
  </xdr:twoCellAnchor>
  <xdr:twoCellAnchor editAs="oneCell">
    <xdr:from>
      <xdr:col>1</xdr:col>
      <xdr:colOff>198665</xdr:colOff>
      <xdr:row>30</xdr:row>
      <xdr:rowOff>117022</xdr:rowOff>
    </xdr:from>
    <xdr:to>
      <xdr:col>1</xdr:col>
      <xdr:colOff>1136671</xdr:colOff>
      <xdr:row>30</xdr:row>
      <xdr:rowOff>1524000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D5A1E508-2BC6-49A4-9405-DFED3B666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36790" y="60200722"/>
          <a:ext cx="938006" cy="1406978"/>
        </a:xfrm>
        <a:prstGeom prst="rect">
          <a:avLst/>
        </a:prstGeom>
      </xdr:spPr>
    </xdr:pic>
    <xdr:clientData/>
  </xdr:twoCellAnchor>
  <xdr:twoCellAnchor editAs="oneCell">
    <xdr:from>
      <xdr:col>1</xdr:col>
      <xdr:colOff>89807</xdr:colOff>
      <xdr:row>31</xdr:row>
      <xdr:rowOff>552449</xdr:rowOff>
    </xdr:from>
    <xdr:to>
      <xdr:col>1</xdr:col>
      <xdr:colOff>1072613</xdr:colOff>
      <xdr:row>31</xdr:row>
      <xdr:rowOff>2000249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106D095B-4F2C-4C46-A4B9-6D49A215B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27932" y="62864999"/>
          <a:ext cx="982806" cy="1447800"/>
        </a:xfrm>
        <a:prstGeom prst="rect">
          <a:avLst/>
        </a:prstGeom>
      </xdr:spPr>
    </xdr:pic>
    <xdr:clientData/>
  </xdr:twoCellAnchor>
  <xdr:twoCellAnchor editAs="oneCell">
    <xdr:from>
      <xdr:col>1</xdr:col>
      <xdr:colOff>181840</xdr:colOff>
      <xdr:row>33</xdr:row>
      <xdr:rowOff>547007</xdr:rowOff>
    </xdr:from>
    <xdr:to>
      <xdr:col>1</xdr:col>
      <xdr:colOff>1156606</xdr:colOff>
      <xdr:row>33</xdr:row>
      <xdr:rowOff>2016342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31A71E51-AD7C-4D40-8468-AEB35D24C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19965" y="67774457"/>
          <a:ext cx="974766" cy="1469335"/>
        </a:xfrm>
        <a:prstGeom prst="rect">
          <a:avLst/>
        </a:prstGeom>
      </xdr:spPr>
    </xdr:pic>
    <xdr:clientData/>
  </xdr:twoCellAnchor>
  <xdr:twoCellAnchor editAs="oneCell">
    <xdr:from>
      <xdr:col>1</xdr:col>
      <xdr:colOff>16328</xdr:colOff>
      <xdr:row>34</xdr:row>
      <xdr:rowOff>54429</xdr:rowOff>
    </xdr:from>
    <xdr:to>
      <xdr:col>1</xdr:col>
      <xdr:colOff>1353445</xdr:colOff>
      <xdr:row>34</xdr:row>
      <xdr:rowOff>1817915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8577C818-F470-4847-B944-F94036DB8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54453" y="69672654"/>
          <a:ext cx="1337117" cy="1763486"/>
        </a:xfrm>
        <a:prstGeom prst="rect">
          <a:avLst/>
        </a:prstGeom>
      </xdr:spPr>
    </xdr:pic>
    <xdr:clientData/>
  </xdr:twoCellAnchor>
  <xdr:twoCellAnchor editAs="oneCell">
    <xdr:from>
      <xdr:col>1</xdr:col>
      <xdr:colOff>73477</xdr:colOff>
      <xdr:row>35</xdr:row>
      <xdr:rowOff>285748</xdr:rowOff>
    </xdr:from>
    <xdr:to>
      <xdr:col>1</xdr:col>
      <xdr:colOff>1324520</xdr:colOff>
      <xdr:row>35</xdr:row>
      <xdr:rowOff>1523999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6E58B459-5AC3-4879-B736-5D9BD1A52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11602" y="71885173"/>
          <a:ext cx="1251043" cy="1238251"/>
        </a:xfrm>
        <a:prstGeom prst="rect">
          <a:avLst/>
        </a:prstGeom>
      </xdr:spPr>
    </xdr:pic>
    <xdr:clientData/>
  </xdr:twoCellAnchor>
  <xdr:twoCellAnchor editAs="oneCell">
    <xdr:from>
      <xdr:col>1</xdr:col>
      <xdr:colOff>84365</xdr:colOff>
      <xdr:row>36</xdr:row>
      <xdr:rowOff>185059</xdr:rowOff>
    </xdr:from>
    <xdr:to>
      <xdr:col>1</xdr:col>
      <xdr:colOff>1295051</xdr:colOff>
      <xdr:row>36</xdr:row>
      <xdr:rowOff>1387929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E0119E44-13DD-41F9-82D2-1C4000D16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22490" y="73803784"/>
          <a:ext cx="1210686" cy="1202870"/>
        </a:xfrm>
        <a:prstGeom prst="rect">
          <a:avLst/>
        </a:prstGeom>
      </xdr:spPr>
    </xdr:pic>
    <xdr:clientData/>
  </xdr:twoCellAnchor>
  <xdr:twoCellAnchor editAs="oneCell">
    <xdr:from>
      <xdr:col>1</xdr:col>
      <xdr:colOff>73479</xdr:colOff>
      <xdr:row>37</xdr:row>
      <xdr:rowOff>408215</xdr:rowOff>
    </xdr:from>
    <xdr:to>
      <xdr:col>1</xdr:col>
      <xdr:colOff>1265464</xdr:colOff>
      <xdr:row>37</xdr:row>
      <xdr:rowOff>1603146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8464E67F-8FC4-44CC-AB3E-198FA5ADA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11604" y="76008140"/>
          <a:ext cx="1191985" cy="1194931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38</xdr:row>
      <xdr:rowOff>422181</xdr:rowOff>
    </xdr:from>
    <xdr:to>
      <xdr:col>1</xdr:col>
      <xdr:colOff>1306285</xdr:colOff>
      <xdr:row>38</xdr:row>
      <xdr:rowOff>1655194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B9468978-D86C-465B-BD16-F5295DA56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14325" y="78012831"/>
          <a:ext cx="1230085" cy="1233013"/>
        </a:xfrm>
        <a:prstGeom prst="rect">
          <a:avLst/>
        </a:prstGeom>
      </xdr:spPr>
    </xdr:pic>
    <xdr:clientData/>
  </xdr:twoCellAnchor>
  <xdr:twoCellAnchor editAs="oneCell">
    <xdr:from>
      <xdr:col>1</xdr:col>
      <xdr:colOff>24740</xdr:colOff>
      <xdr:row>39</xdr:row>
      <xdr:rowOff>458189</xdr:rowOff>
    </xdr:from>
    <xdr:to>
      <xdr:col>1</xdr:col>
      <xdr:colOff>1281141</xdr:colOff>
      <xdr:row>39</xdr:row>
      <xdr:rowOff>1211036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9FA64526-9B02-4A6A-8296-40939D9B4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62865" y="80039564"/>
          <a:ext cx="1256401" cy="752847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40</xdr:row>
      <xdr:rowOff>364674</xdr:rowOff>
    </xdr:from>
    <xdr:to>
      <xdr:col>1</xdr:col>
      <xdr:colOff>1279021</xdr:colOff>
      <xdr:row>40</xdr:row>
      <xdr:rowOff>1891394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F56ED4B1-974F-44B6-9856-3A66E11F9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428625" y="81908199"/>
          <a:ext cx="1088521" cy="1526720"/>
        </a:xfrm>
        <a:prstGeom prst="rect">
          <a:avLst/>
        </a:prstGeom>
      </xdr:spPr>
    </xdr:pic>
    <xdr:clientData/>
  </xdr:twoCellAnchor>
  <xdr:twoCellAnchor editAs="oneCell">
    <xdr:from>
      <xdr:col>1</xdr:col>
      <xdr:colOff>32658</xdr:colOff>
      <xdr:row>41</xdr:row>
      <xdr:rowOff>653143</xdr:rowOff>
    </xdr:from>
    <xdr:to>
      <xdr:col>1</xdr:col>
      <xdr:colOff>1369576</xdr:colOff>
      <xdr:row>41</xdr:row>
      <xdr:rowOff>1660072</xdr:rowOff>
    </xdr:to>
    <xdr:pic>
      <xdr:nvPicPr>
        <xdr:cNvPr id="35" name="Imagen 34" descr="Planos hápticos - Cebra Express">
          <a:extLst>
            <a:ext uri="{FF2B5EF4-FFF2-40B4-BE49-F238E27FC236}">
              <a16:creationId xmlns:a16="http://schemas.microsoft.com/office/drawing/2014/main" id="{78F1BB47-3AF9-4EE9-8681-953F344DE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783" y="84816043"/>
          <a:ext cx="1336918" cy="10069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176893</xdr:colOff>
      <xdr:row>32</xdr:row>
      <xdr:rowOff>364670</xdr:rowOff>
    </xdr:from>
    <xdr:to>
      <xdr:col>1</xdr:col>
      <xdr:colOff>1117025</xdr:colOff>
      <xdr:row>32</xdr:row>
      <xdr:rowOff>2000249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D343B3CA-F9CB-4C63-BFC6-12E79CEAE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415018" y="65296595"/>
          <a:ext cx="940132" cy="1635579"/>
        </a:xfrm>
        <a:prstGeom prst="rect">
          <a:avLst/>
        </a:prstGeom>
      </xdr:spPr>
    </xdr:pic>
    <xdr:clientData/>
  </xdr:twoCellAnchor>
  <xdr:twoCellAnchor editAs="oneCell">
    <xdr:from>
      <xdr:col>1</xdr:col>
      <xdr:colOff>69274</xdr:colOff>
      <xdr:row>26</xdr:row>
      <xdr:rowOff>969819</xdr:rowOff>
    </xdr:from>
    <xdr:to>
      <xdr:col>1</xdr:col>
      <xdr:colOff>1272338</xdr:colOff>
      <xdr:row>26</xdr:row>
      <xdr:rowOff>1489364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42F90897-05A8-4213-87B8-66A98254B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07399" y="51471369"/>
          <a:ext cx="1203064" cy="519545"/>
        </a:xfrm>
        <a:prstGeom prst="rect">
          <a:avLst/>
        </a:prstGeom>
      </xdr:spPr>
    </xdr:pic>
    <xdr:clientData/>
  </xdr:twoCellAnchor>
  <xdr:twoCellAnchor editAs="oneCell">
    <xdr:from>
      <xdr:col>1</xdr:col>
      <xdr:colOff>86281</xdr:colOff>
      <xdr:row>25</xdr:row>
      <xdr:rowOff>1194954</xdr:rowOff>
    </xdr:from>
    <xdr:to>
      <xdr:col>1</xdr:col>
      <xdr:colOff>1533537</xdr:colOff>
      <xdr:row>25</xdr:row>
      <xdr:rowOff>2008909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CCA73DE5-70B8-4226-AC0C-B5911B6E8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24406" y="48334179"/>
          <a:ext cx="1447256" cy="813955"/>
        </a:xfrm>
        <a:prstGeom prst="rect">
          <a:avLst/>
        </a:prstGeom>
      </xdr:spPr>
    </xdr:pic>
    <xdr:clientData/>
  </xdr:twoCellAnchor>
  <xdr:twoCellAnchor editAs="oneCell">
    <xdr:from>
      <xdr:col>1</xdr:col>
      <xdr:colOff>86281</xdr:colOff>
      <xdr:row>25</xdr:row>
      <xdr:rowOff>1977005</xdr:rowOff>
    </xdr:from>
    <xdr:to>
      <xdr:col>1</xdr:col>
      <xdr:colOff>1524000</xdr:colOff>
      <xdr:row>25</xdr:row>
      <xdr:rowOff>2129118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6133D648-0477-4C84-8180-35E7C6454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24406" y="49116230"/>
          <a:ext cx="1437719" cy="152113"/>
        </a:xfrm>
        <a:prstGeom prst="rect">
          <a:avLst/>
        </a:prstGeom>
      </xdr:spPr>
    </xdr:pic>
    <xdr:clientData/>
  </xdr:twoCellAnchor>
  <xdr:twoCellAnchor editAs="oneCell">
    <xdr:from>
      <xdr:col>1</xdr:col>
      <xdr:colOff>54429</xdr:colOff>
      <xdr:row>27</xdr:row>
      <xdr:rowOff>625929</xdr:rowOff>
    </xdr:from>
    <xdr:to>
      <xdr:col>1</xdr:col>
      <xdr:colOff>1689999</xdr:colOff>
      <xdr:row>27</xdr:row>
      <xdr:rowOff>1537608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1CA2741D-491A-4275-BA98-B734567A3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92554" y="53908779"/>
          <a:ext cx="1635570" cy="911679"/>
        </a:xfrm>
        <a:prstGeom prst="rect">
          <a:avLst/>
        </a:prstGeom>
      </xdr:spPr>
    </xdr:pic>
    <xdr:clientData/>
  </xdr:twoCellAnchor>
  <xdr:twoCellAnchor editAs="oneCell">
    <xdr:from>
      <xdr:col>1</xdr:col>
      <xdr:colOff>136072</xdr:colOff>
      <xdr:row>24</xdr:row>
      <xdr:rowOff>693964</xdr:rowOff>
    </xdr:from>
    <xdr:to>
      <xdr:col>1</xdr:col>
      <xdr:colOff>1652054</xdr:colOff>
      <xdr:row>24</xdr:row>
      <xdr:rowOff>2735035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E45775F5-74FF-43A5-AD7C-3BFAFFA79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74197" y="44470864"/>
          <a:ext cx="1515982" cy="2041071"/>
        </a:xfrm>
        <a:prstGeom prst="rect">
          <a:avLst/>
        </a:prstGeom>
      </xdr:spPr>
    </xdr:pic>
    <xdr:clientData/>
  </xdr:twoCellAnchor>
  <xdr:twoCellAnchor editAs="oneCell">
    <xdr:from>
      <xdr:col>1</xdr:col>
      <xdr:colOff>258537</xdr:colOff>
      <xdr:row>23</xdr:row>
      <xdr:rowOff>1537609</xdr:rowOff>
    </xdr:from>
    <xdr:to>
      <xdr:col>1</xdr:col>
      <xdr:colOff>1360715</xdr:colOff>
      <xdr:row>23</xdr:row>
      <xdr:rowOff>1672373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440344FB-6CA5-4BD2-BFD4-50C9551A5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496662" y="42999934"/>
          <a:ext cx="1102178" cy="134764"/>
        </a:xfrm>
        <a:prstGeom prst="rect">
          <a:avLst/>
        </a:prstGeom>
      </xdr:spPr>
    </xdr:pic>
    <xdr:clientData/>
  </xdr:twoCellAnchor>
  <xdr:twoCellAnchor editAs="oneCell">
    <xdr:from>
      <xdr:col>1</xdr:col>
      <xdr:colOff>244930</xdr:colOff>
      <xdr:row>22</xdr:row>
      <xdr:rowOff>1714499</xdr:rowOff>
    </xdr:from>
    <xdr:to>
      <xdr:col>1</xdr:col>
      <xdr:colOff>1234069</xdr:colOff>
      <xdr:row>22</xdr:row>
      <xdr:rowOff>1836964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6E63ED5D-07D5-4DAF-954B-41CD3B23F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483055" y="40757474"/>
          <a:ext cx="989139" cy="122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1ACC4-B42B-42BC-8C6E-9B7ABB9B738D}">
  <dimension ref="A1:Q45"/>
  <sheetViews>
    <sheetView tabSelected="1" zoomScale="76" zoomScaleNormal="70" workbookViewId="0">
      <pane xSplit="4" ySplit="2" topLeftCell="E21" activePane="bottomRight" state="frozen"/>
      <selection pane="topRight" activeCell="E1" sqref="E1"/>
      <selection pane="bottomLeft" activeCell="A3" sqref="A3"/>
      <selection pane="bottomRight" activeCell="O45" sqref="O45"/>
    </sheetView>
  </sheetViews>
  <sheetFormatPr baseColWidth="10" defaultColWidth="10.77734375" defaultRowHeight="14.4" x14ac:dyDescent="0.3"/>
  <cols>
    <col min="1" max="1" width="3.5546875" customWidth="1"/>
    <col min="2" max="2" width="25.77734375" customWidth="1"/>
    <col min="3" max="3" width="16.21875" style="15" customWidth="1"/>
    <col min="4" max="4" width="10.44140625" customWidth="1"/>
    <col min="5" max="5" width="31.5546875" style="16" customWidth="1"/>
    <col min="6" max="10" width="3" customWidth="1"/>
    <col min="11" max="11" width="16.21875" customWidth="1"/>
    <col min="12" max="12" width="17.21875" customWidth="1"/>
    <col min="13" max="13" width="14.77734375" customWidth="1"/>
    <col min="14" max="14" width="19" customWidth="1"/>
    <col min="15" max="15" width="18.44140625" customWidth="1"/>
    <col min="16" max="16" width="15.109375" customWidth="1"/>
    <col min="17" max="17" width="14.109375" customWidth="1"/>
  </cols>
  <sheetData>
    <row r="1" spans="1:17" ht="29.4" thickBot="1" x14ac:dyDescent="0.35">
      <c r="A1" s="43" t="s">
        <v>104</v>
      </c>
      <c r="B1" s="44"/>
      <c r="C1" s="44"/>
      <c r="D1" s="44"/>
      <c r="E1" s="44"/>
      <c r="F1" s="44"/>
      <c r="G1" s="44"/>
      <c r="H1" s="44"/>
      <c r="I1" s="44"/>
      <c r="J1" s="44"/>
      <c r="K1" s="45"/>
      <c r="L1" s="46"/>
      <c r="M1" s="46"/>
      <c r="N1" s="46"/>
      <c r="O1" s="49" t="s">
        <v>107</v>
      </c>
    </row>
    <row r="2" spans="1:17" ht="162.75" customHeight="1" thickBot="1" x14ac:dyDescent="0.35">
      <c r="A2" s="1" t="s">
        <v>0</v>
      </c>
      <c r="B2" s="2" t="s">
        <v>1</v>
      </c>
      <c r="C2" s="3" t="s">
        <v>2</v>
      </c>
      <c r="D2" s="2" t="s">
        <v>3</v>
      </c>
      <c r="E2" s="4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19" t="s">
        <v>9</v>
      </c>
      <c r="K2" s="20" t="s">
        <v>10</v>
      </c>
      <c r="L2" s="21" t="s">
        <v>11</v>
      </c>
      <c r="M2" s="21" t="s">
        <v>12</v>
      </c>
      <c r="N2" s="21" t="s">
        <v>13</v>
      </c>
      <c r="O2" s="50"/>
      <c r="P2" s="47" t="s">
        <v>105</v>
      </c>
      <c r="Q2" s="48" t="s">
        <v>106</v>
      </c>
    </row>
    <row r="3" spans="1:17" ht="112.95" customHeight="1" x14ac:dyDescent="0.3">
      <c r="A3" s="6">
        <v>1</v>
      </c>
      <c r="B3" s="7"/>
      <c r="C3" s="8" t="s">
        <v>14</v>
      </c>
      <c r="D3" s="6" t="s">
        <v>15</v>
      </c>
      <c r="E3" s="9" t="s">
        <v>16</v>
      </c>
      <c r="F3" s="6">
        <v>0</v>
      </c>
      <c r="G3" s="6">
        <v>0</v>
      </c>
      <c r="H3" s="6">
        <v>0</v>
      </c>
      <c r="I3" s="6">
        <v>0</v>
      </c>
      <c r="J3" s="22">
        <v>1</v>
      </c>
      <c r="K3" s="23">
        <v>24203</v>
      </c>
      <c r="L3" s="24">
        <f>K3*J3</f>
        <v>24203</v>
      </c>
      <c r="M3" s="24">
        <f>L3*19%</f>
        <v>4598.57</v>
      </c>
      <c r="N3" s="25">
        <f>L3+M3</f>
        <v>28801.57</v>
      </c>
      <c r="O3" s="51">
        <v>42023.263333333336</v>
      </c>
      <c r="P3" s="42">
        <f>O3-N3</f>
        <v>13221.693333333336</v>
      </c>
      <c r="Q3" s="52" t="s">
        <v>108</v>
      </c>
    </row>
    <row r="4" spans="1:17" ht="112.95" customHeight="1" x14ac:dyDescent="0.3">
      <c r="A4" s="10">
        <v>2</v>
      </c>
      <c r="B4" s="11"/>
      <c r="C4" s="12" t="s">
        <v>17</v>
      </c>
      <c r="D4" s="10" t="s">
        <v>15</v>
      </c>
      <c r="E4" s="13" t="s">
        <v>16</v>
      </c>
      <c r="F4" s="6">
        <v>0</v>
      </c>
      <c r="G4" s="6">
        <v>0</v>
      </c>
      <c r="H4" s="6">
        <v>0</v>
      </c>
      <c r="I4" s="6">
        <v>0</v>
      </c>
      <c r="J4" s="22">
        <v>1</v>
      </c>
      <c r="K4" s="23">
        <v>22135</v>
      </c>
      <c r="L4" s="24">
        <f t="shared" ref="L4:L44" si="0">K4*J4</f>
        <v>22135</v>
      </c>
      <c r="M4" s="27">
        <f t="shared" ref="M4:M44" si="1">L4*19%</f>
        <v>4205.6499999999996</v>
      </c>
      <c r="N4" s="28">
        <f t="shared" ref="N4:N44" si="2">L4+M4</f>
        <v>26340.65</v>
      </c>
      <c r="O4" s="51">
        <v>45870.93</v>
      </c>
      <c r="P4" s="42">
        <f t="shared" ref="P4:P42" si="3">O4-N4</f>
        <v>19530.28</v>
      </c>
      <c r="Q4" s="52" t="s">
        <v>108</v>
      </c>
    </row>
    <row r="5" spans="1:17" ht="112.95" customHeight="1" x14ac:dyDescent="0.3">
      <c r="A5" s="6">
        <v>3</v>
      </c>
      <c r="B5" s="11"/>
      <c r="C5" s="12" t="s">
        <v>18</v>
      </c>
      <c r="D5" s="10" t="s">
        <v>19</v>
      </c>
      <c r="E5" s="13" t="s">
        <v>20</v>
      </c>
      <c r="F5" s="6">
        <v>0</v>
      </c>
      <c r="G5" s="6">
        <v>0</v>
      </c>
      <c r="H5" s="6">
        <v>0</v>
      </c>
      <c r="I5" s="6">
        <v>0</v>
      </c>
      <c r="J5" s="22">
        <v>1</v>
      </c>
      <c r="K5" s="23">
        <v>63698</v>
      </c>
      <c r="L5" s="24">
        <f t="shared" si="0"/>
        <v>63698</v>
      </c>
      <c r="M5" s="27">
        <f t="shared" si="1"/>
        <v>12102.62</v>
      </c>
      <c r="N5" s="28">
        <f t="shared" si="2"/>
        <v>75800.62</v>
      </c>
      <c r="O5" s="51">
        <v>80076.289999999994</v>
      </c>
      <c r="P5" s="42">
        <f t="shared" si="3"/>
        <v>4275.6699999999983</v>
      </c>
      <c r="Q5" s="52" t="s">
        <v>108</v>
      </c>
    </row>
    <row r="6" spans="1:17" ht="166.2" customHeight="1" x14ac:dyDescent="0.3">
      <c r="A6" s="10">
        <v>4</v>
      </c>
      <c r="B6" s="11"/>
      <c r="C6" s="12" t="s">
        <v>21</v>
      </c>
      <c r="D6" s="10" t="s">
        <v>22</v>
      </c>
      <c r="E6" s="13" t="s">
        <v>23</v>
      </c>
      <c r="F6" s="6">
        <v>0</v>
      </c>
      <c r="G6" s="6">
        <v>0</v>
      </c>
      <c r="H6" s="6">
        <v>0</v>
      </c>
      <c r="I6" s="6">
        <v>0</v>
      </c>
      <c r="J6" s="22">
        <v>1</v>
      </c>
      <c r="K6" s="23">
        <v>25818</v>
      </c>
      <c r="L6" s="24">
        <f t="shared" si="0"/>
        <v>25818</v>
      </c>
      <c r="M6" s="27">
        <f t="shared" si="1"/>
        <v>4905.42</v>
      </c>
      <c r="N6" s="28">
        <f t="shared" si="2"/>
        <v>30723.42</v>
      </c>
      <c r="O6" s="51">
        <v>36866.596666666672</v>
      </c>
      <c r="P6" s="42">
        <f t="shared" si="3"/>
        <v>6143.1766666666736</v>
      </c>
      <c r="Q6" s="52" t="s">
        <v>108</v>
      </c>
    </row>
    <row r="7" spans="1:17" ht="162.6" customHeight="1" x14ac:dyDescent="0.3">
      <c r="A7" s="6">
        <v>5</v>
      </c>
      <c r="B7" s="11"/>
      <c r="C7" s="12" t="s">
        <v>24</v>
      </c>
      <c r="D7" s="10" t="s">
        <v>22</v>
      </c>
      <c r="E7" s="13" t="s">
        <v>25</v>
      </c>
      <c r="F7" s="6">
        <v>0</v>
      </c>
      <c r="G7" s="6">
        <v>0</v>
      </c>
      <c r="H7" s="6">
        <v>0</v>
      </c>
      <c r="I7" s="6">
        <v>0</v>
      </c>
      <c r="J7" s="22">
        <v>1</v>
      </c>
      <c r="K7" s="23">
        <v>22135</v>
      </c>
      <c r="L7" s="24">
        <f t="shared" si="0"/>
        <v>22135</v>
      </c>
      <c r="M7" s="27">
        <f t="shared" si="1"/>
        <v>4205.6499999999996</v>
      </c>
      <c r="N7" s="28">
        <f t="shared" si="2"/>
        <v>26340.65</v>
      </c>
      <c r="O7" s="51">
        <v>45870.93</v>
      </c>
      <c r="P7" s="42">
        <f t="shared" si="3"/>
        <v>19530.28</v>
      </c>
      <c r="Q7" s="52" t="s">
        <v>108</v>
      </c>
    </row>
    <row r="8" spans="1:17" ht="169.95" customHeight="1" x14ac:dyDescent="0.3">
      <c r="A8" s="10">
        <v>6</v>
      </c>
      <c r="B8" s="11"/>
      <c r="C8" s="12" t="s">
        <v>26</v>
      </c>
      <c r="D8" s="10" t="s">
        <v>22</v>
      </c>
      <c r="E8" s="13" t="s">
        <v>27</v>
      </c>
      <c r="F8" s="6">
        <v>0</v>
      </c>
      <c r="G8" s="6">
        <v>0</v>
      </c>
      <c r="H8" s="6">
        <v>0</v>
      </c>
      <c r="I8" s="6">
        <v>0</v>
      </c>
      <c r="J8" s="22">
        <v>1</v>
      </c>
      <c r="K8" s="23">
        <v>24529</v>
      </c>
      <c r="L8" s="24">
        <f t="shared" si="0"/>
        <v>24529</v>
      </c>
      <c r="M8" s="27">
        <f t="shared" si="1"/>
        <v>4660.51</v>
      </c>
      <c r="N8" s="28">
        <f t="shared" si="2"/>
        <v>29189.510000000002</v>
      </c>
      <c r="O8" s="51">
        <v>41348.93</v>
      </c>
      <c r="P8" s="42">
        <f t="shared" si="3"/>
        <v>12159.419999999998</v>
      </c>
      <c r="Q8" s="52" t="s">
        <v>108</v>
      </c>
    </row>
    <row r="9" spans="1:17" ht="164.55" customHeight="1" x14ac:dyDescent="0.3">
      <c r="A9" s="6">
        <v>7</v>
      </c>
      <c r="B9" s="11"/>
      <c r="C9" s="12" t="s">
        <v>28</v>
      </c>
      <c r="D9" s="10" t="s">
        <v>29</v>
      </c>
      <c r="E9" s="13" t="s">
        <v>30</v>
      </c>
      <c r="F9" s="6">
        <v>0</v>
      </c>
      <c r="G9" s="6">
        <v>0</v>
      </c>
      <c r="H9" s="6">
        <v>0</v>
      </c>
      <c r="I9" s="6">
        <v>0</v>
      </c>
      <c r="J9" s="22">
        <v>1</v>
      </c>
      <c r="K9" s="23">
        <v>24889</v>
      </c>
      <c r="L9" s="24">
        <f t="shared" si="0"/>
        <v>24889</v>
      </c>
      <c r="M9" s="27">
        <f t="shared" si="1"/>
        <v>4728.91</v>
      </c>
      <c r="N9" s="28">
        <f t="shared" si="2"/>
        <v>29617.91</v>
      </c>
      <c r="O9" s="51">
        <v>59595.596666666672</v>
      </c>
      <c r="P9" s="42">
        <f t="shared" si="3"/>
        <v>29977.686666666672</v>
      </c>
      <c r="Q9" s="52" t="s">
        <v>108</v>
      </c>
    </row>
    <row r="10" spans="1:17" ht="139.94999999999999" customHeight="1" x14ac:dyDescent="0.3">
      <c r="A10" s="10">
        <v>8</v>
      </c>
      <c r="B10" s="11"/>
      <c r="C10" s="12" t="s">
        <v>31</v>
      </c>
      <c r="D10" s="10" t="s">
        <v>32</v>
      </c>
      <c r="E10" s="13" t="s">
        <v>33</v>
      </c>
      <c r="F10" s="6">
        <v>0</v>
      </c>
      <c r="G10" s="6">
        <v>0</v>
      </c>
      <c r="H10" s="6">
        <v>0</v>
      </c>
      <c r="I10" s="6">
        <v>0</v>
      </c>
      <c r="J10" s="22">
        <v>1</v>
      </c>
      <c r="K10" s="23">
        <v>20744</v>
      </c>
      <c r="L10" s="24">
        <f t="shared" si="0"/>
        <v>20744</v>
      </c>
      <c r="M10" s="27">
        <f t="shared" si="1"/>
        <v>3941.36</v>
      </c>
      <c r="N10" s="28">
        <f t="shared" si="2"/>
        <v>24685.360000000001</v>
      </c>
      <c r="O10" s="51">
        <v>30203.39</v>
      </c>
      <c r="P10" s="42">
        <f t="shared" si="3"/>
        <v>5518.0299999999988</v>
      </c>
      <c r="Q10" s="52" t="s">
        <v>108</v>
      </c>
    </row>
    <row r="11" spans="1:17" ht="208.95" customHeight="1" x14ac:dyDescent="0.3">
      <c r="A11" s="6">
        <v>9</v>
      </c>
      <c r="B11" s="11"/>
      <c r="C11" s="12" t="s">
        <v>34</v>
      </c>
      <c r="D11" s="10" t="s">
        <v>22</v>
      </c>
      <c r="E11" s="13" t="s">
        <v>35</v>
      </c>
      <c r="F11" s="6">
        <v>0</v>
      </c>
      <c r="G11" s="6">
        <v>0</v>
      </c>
      <c r="H11" s="6">
        <v>0</v>
      </c>
      <c r="I11" s="6">
        <v>0</v>
      </c>
      <c r="J11" s="22">
        <v>1</v>
      </c>
      <c r="K11" s="23">
        <v>25815</v>
      </c>
      <c r="L11" s="24">
        <f t="shared" si="0"/>
        <v>25815</v>
      </c>
      <c r="M11" s="27">
        <f t="shared" si="1"/>
        <v>4904.8500000000004</v>
      </c>
      <c r="N11" s="28">
        <f t="shared" si="2"/>
        <v>30719.85</v>
      </c>
      <c r="O11" s="51">
        <v>37382.263333333336</v>
      </c>
      <c r="P11" s="42">
        <f t="shared" si="3"/>
        <v>6662.4133333333375</v>
      </c>
      <c r="Q11" s="52" t="s">
        <v>108</v>
      </c>
    </row>
    <row r="12" spans="1:17" ht="262.2" customHeight="1" x14ac:dyDescent="0.3">
      <c r="A12" s="10">
        <v>10</v>
      </c>
      <c r="B12" s="11"/>
      <c r="C12" s="12" t="s">
        <v>36</v>
      </c>
      <c r="D12" s="10" t="s">
        <v>22</v>
      </c>
      <c r="E12" s="13" t="s">
        <v>37</v>
      </c>
      <c r="F12" s="6">
        <v>0</v>
      </c>
      <c r="G12" s="6">
        <v>0</v>
      </c>
      <c r="H12" s="6">
        <v>0</v>
      </c>
      <c r="I12" s="6">
        <v>0</v>
      </c>
      <c r="J12" s="22">
        <v>1</v>
      </c>
      <c r="K12" s="23">
        <v>9933</v>
      </c>
      <c r="L12" s="24">
        <f t="shared" si="0"/>
        <v>9933</v>
      </c>
      <c r="M12" s="27">
        <f t="shared" si="1"/>
        <v>1887.27</v>
      </c>
      <c r="N12" s="28">
        <f t="shared" si="2"/>
        <v>11820.27</v>
      </c>
      <c r="O12" s="51">
        <v>25799.596666666668</v>
      </c>
      <c r="P12" s="42">
        <f t="shared" si="3"/>
        <v>13979.326666666668</v>
      </c>
      <c r="Q12" s="52" t="s">
        <v>108</v>
      </c>
    </row>
    <row r="13" spans="1:17" ht="153" customHeight="1" x14ac:dyDescent="0.3">
      <c r="A13" s="6">
        <v>11</v>
      </c>
      <c r="B13" s="11"/>
      <c r="C13" s="12" t="s">
        <v>38</v>
      </c>
      <c r="D13" s="10" t="s">
        <v>39</v>
      </c>
      <c r="E13" s="13" t="s">
        <v>40</v>
      </c>
      <c r="F13" s="6">
        <v>0</v>
      </c>
      <c r="G13" s="6">
        <v>0</v>
      </c>
      <c r="H13" s="6">
        <v>0</v>
      </c>
      <c r="I13" s="6">
        <v>0</v>
      </c>
      <c r="J13" s="22">
        <v>1</v>
      </c>
      <c r="K13" s="23">
        <v>46146</v>
      </c>
      <c r="L13" s="24">
        <f t="shared" si="0"/>
        <v>46146</v>
      </c>
      <c r="M13" s="27">
        <f>L13*19%</f>
        <v>8767.74</v>
      </c>
      <c r="N13" s="28">
        <f t="shared" si="2"/>
        <v>54913.74</v>
      </c>
      <c r="O13" s="51">
        <v>62766.549999999996</v>
      </c>
      <c r="P13" s="42">
        <f t="shared" si="3"/>
        <v>7852.8099999999977</v>
      </c>
      <c r="Q13" s="52" t="s">
        <v>108</v>
      </c>
    </row>
    <row r="14" spans="1:17" ht="157.19999999999999" customHeight="1" x14ac:dyDescent="0.3">
      <c r="A14" s="10">
        <v>12</v>
      </c>
      <c r="B14" s="11"/>
      <c r="C14" s="12" t="s">
        <v>41</v>
      </c>
      <c r="D14" s="10" t="s">
        <v>22</v>
      </c>
      <c r="E14" s="13" t="s">
        <v>42</v>
      </c>
      <c r="F14" s="6">
        <v>0</v>
      </c>
      <c r="G14" s="6">
        <v>0</v>
      </c>
      <c r="H14" s="6">
        <v>0</v>
      </c>
      <c r="I14" s="6">
        <v>0</v>
      </c>
      <c r="J14" s="22">
        <v>1</v>
      </c>
      <c r="K14" s="23">
        <v>10014</v>
      </c>
      <c r="L14" s="24">
        <f t="shared" si="0"/>
        <v>10014</v>
      </c>
      <c r="M14" s="27">
        <f t="shared" si="1"/>
        <v>1902.66</v>
      </c>
      <c r="N14" s="28">
        <f t="shared" si="2"/>
        <v>11916.66</v>
      </c>
      <c r="O14" s="51">
        <v>21832.93</v>
      </c>
      <c r="P14" s="42">
        <f t="shared" si="3"/>
        <v>9916.27</v>
      </c>
      <c r="Q14" s="52" t="s">
        <v>108</v>
      </c>
    </row>
    <row r="15" spans="1:17" ht="172.2" customHeight="1" x14ac:dyDescent="0.3">
      <c r="A15" s="6">
        <v>13</v>
      </c>
      <c r="B15" s="11"/>
      <c r="C15" s="12" t="s">
        <v>43</v>
      </c>
      <c r="D15" s="10" t="s">
        <v>22</v>
      </c>
      <c r="E15" s="13" t="s">
        <v>44</v>
      </c>
      <c r="F15" s="6">
        <v>0</v>
      </c>
      <c r="G15" s="6">
        <v>0</v>
      </c>
      <c r="H15" s="6">
        <v>0</v>
      </c>
      <c r="I15" s="6">
        <v>0</v>
      </c>
      <c r="J15" s="22">
        <v>1</v>
      </c>
      <c r="K15" s="23">
        <v>10014</v>
      </c>
      <c r="L15" s="24">
        <f t="shared" si="0"/>
        <v>10014</v>
      </c>
      <c r="M15" s="27">
        <f t="shared" si="1"/>
        <v>1902.66</v>
      </c>
      <c r="N15" s="28">
        <f t="shared" si="2"/>
        <v>11916.66</v>
      </c>
      <c r="O15" s="51">
        <v>21832.93</v>
      </c>
      <c r="P15" s="42">
        <f t="shared" si="3"/>
        <v>9916.27</v>
      </c>
      <c r="Q15" s="52" t="s">
        <v>108</v>
      </c>
    </row>
    <row r="16" spans="1:17" ht="173.55" customHeight="1" x14ac:dyDescent="0.3">
      <c r="A16" s="10">
        <v>14</v>
      </c>
      <c r="B16" s="11"/>
      <c r="C16" s="12" t="s">
        <v>45</v>
      </c>
      <c r="D16" s="10" t="s">
        <v>22</v>
      </c>
      <c r="E16" s="13" t="s">
        <v>46</v>
      </c>
      <c r="F16" s="6">
        <v>0</v>
      </c>
      <c r="G16" s="6">
        <v>0</v>
      </c>
      <c r="H16" s="6">
        <v>0</v>
      </c>
      <c r="I16" s="6">
        <v>0</v>
      </c>
      <c r="J16" s="22">
        <v>1</v>
      </c>
      <c r="K16" s="23">
        <v>10014</v>
      </c>
      <c r="L16" s="24">
        <f t="shared" si="0"/>
        <v>10014</v>
      </c>
      <c r="M16" s="27">
        <f t="shared" si="1"/>
        <v>1902.66</v>
      </c>
      <c r="N16" s="28">
        <f t="shared" si="2"/>
        <v>11916.66</v>
      </c>
      <c r="O16" s="51">
        <v>21832.93</v>
      </c>
      <c r="P16" s="42">
        <f t="shared" si="3"/>
        <v>9916.27</v>
      </c>
      <c r="Q16" s="52" t="s">
        <v>108</v>
      </c>
    </row>
    <row r="17" spans="1:17" ht="127.2" hidden="1" customHeight="1" x14ac:dyDescent="0.3">
      <c r="A17" s="6">
        <v>15</v>
      </c>
      <c r="B17" s="11"/>
      <c r="C17" s="12" t="s">
        <v>47</v>
      </c>
      <c r="D17" s="10" t="s">
        <v>15</v>
      </c>
      <c r="E17" s="13" t="s">
        <v>48</v>
      </c>
      <c r="F17" s="6">
        <v>0</v>
      </c>
      <c r="G17" s="6">
        <v>0</v>
      </c>
      <c r="H17" s="6">
        <v>0</v>
      </c>
      <c r="I17" s="6">
        <v>0</v>
      </c>
      <c r="J17" s="22">
        <v>1</v>
      </c>
      <c r="K17" s="23">
        <v>1000</v>
      </c>
      <c r="L17" s="24">
        <f t="shared" si="0"/>
        <v>1000</v>
      </c>
      <c r="M17" s="27">
        <f t="shared" si="1"/>
        <v>190</v>
      </c>
      <c r="N17" s="28">
        <f t="shared" si="2"/>
        <v>1190</v>
      </c>
      <c r="O17" s="51">
        <v>21832.93</v>
      </c>
      <c r="P17" s="42">
        <f t="shared" si="3"/>
        <v>20642.93</v>
      </c>
      <c r="Q17" s="52" t="s">
        <v>108</v>
      </c>
    </row>
    <row r="18" spans="1:17" ht="141" customHeight="1" x14ac:dyDescent="0.3">
      <c r="A18" s="10">
        <v>16</v>
      </c>
      <c r="B18" s="11"/>
      <c r="C18" s="12" t="s">
        <v>49</v>
      </c>
      <c r="D18" s="10" t="s">
        <v>15</v>
      </c>
      <c r="E18" s="13" t="s">
        <v>50</v>
      </c>
      <c r="F18" s="6">
        <v>0</v>
      </c>
      <c r="G18" s="6">
        <v>0</v>
      </c>
      <c r="H18" s="6">
        <v>0</v>
      </c>
      <c r="I18" s="6">
        <v>0</v>
      </c>
      <c r="J18" s="22">
        <v>1</v>
      </c>
      <c r="K18" s="23">
        <v>14473</v>
      </c>
      <c r="L18" s="24">
        <f t="shared" si="0"/>
        <v>14473</v>
      </c>
      <c r="M18" s="27">
        <f t="shared" si="1"/>
        <v>2749.87</v>
      </c>
      <c r="N18" s="28">
        <f t="shared" si="2"/>
        <v>17222.87</v>
      </c>
      <c r="O18" s="51">
        <v>60176.71333333334</v>
      </c>
      <c r="P18" s="42">
        <f t="shared" si="3"/>
        <v>42953.843333333338</v>
      </c>
      <c r="Q18" s="52" t="s">
        <v>108</v>
      </c>
    </row>
    <row r="19" spans="1:17" ht="143.55000000000001" customHeight="1" x14ac:dyDescent="0.3">
      <c r="A19" s="6">
        <v>17</v>
      </c>
      <c r="B19" s="11"/>
      <c r="C19" s="12" t="s">
        <v>51</v>
      </c>
      <c r="D19" s="10" t="s">
        <v>15</v>
      </c>
      <c r="E19" s="13" t="s">
        <v>52</v>
      </c>
      <c r="F19" s="6">
        <v>0</v>
      </c>
      <c r="G19" s="6">
        <v>0</v>
      </c>
      <c r="H19" s="6">
        <v>0</v>
      </c>
      <c r="I19" s="6">
        <v>0</v>
      </c>
      <c r="J19" s="22">
        <v>1</v>
      </c>
      <c r="K19" s="23">
        <v>56800</v>
      </c>
      <c r="L19" s="24">
        <f t="shared" si="0"/>
        <v>56800</v>
      </c>
      <c r="M19" s="27">
        <f t="shared" si="1"/>
        <v>10792</v>
      </c>
      <c r="N19" s="28">
        <f t="shared" si="2"/>
        <v>67592</v>
      </c>
      <c r="O19" s="51">
        <v>95321.38</v>
      </c>
      <c r="P19" s="42">
        <f t="shared" si="3"/>
        <v>27729.380000000005</v>
      </c>
      <c r="Q19" s="52" t="s">
        <v>108</v>
      </c>
    </row>
    <row r="20" spans="1:17" ht="113.55" customHeight="1" x14ac:dyDescent="0.3">
      <c r="A20" s="10">
        <v>18</v>
      </c>
      <c r="B20" s="11"/>
      <c r="C20" s="12" t="s">
        <v>53</v>
      </c>
      <c r="D20" s="10" t="s">
        <v>15</v>
      </c>
      <c r="E20" s="13" t="s">
        <v>54</v>
      </c>
      <c r="F20" s="6">
        <v>0</v>
      </c>
      <c r="G20" s="6">
        <v>0</v>
      </c>
      <c r="H20" s="6">
        <v>0</v>
      </c>
      <c r="I20" s="6">
        <v>0</v>
      </c>
      <c r="J20" s="22">
        <v>1</v>
      </c>
      <c r="K20" s="23">
        <v>20450</v>
      </c>
      <c r="L20" s="24">
        <f t="shared" si="0"/>
        <v>20450</v>
      </c>
      <c r="M20" s="27">
        <f t="shared" si="1"/>
        <v>3885.5</v>
      </c>
      <c r="N20" s="28">
        <f t="shared" si="2"/>
        <v>24335.5</v>
      </c>
      <c r="O20" s="51">
        <v>32622.263333333336</v>
      </c>
      <c r="P20" s="42">
        <f t="shared" si="3"/>
        <v>8286.763333333336</v>
      </c>
      <c r="Q20" s="52" t="s">
        <v>108</v>
      </c>
    </row>
    <row r="21" spans="1:17" ht="106.95" customHeight="1" x14ac:dyDescent="0.3">
      <c r="A21" s="6">
        <v>19</v>
      </c>
      <c r="B21" s="11"/>
      <c r="C21" s="12" t="s">
        <v>55</v>
      </c>
      <c r="D21" s="10" t="s">
        <v>15</v>
      </c>
      <c r="E21" s="13" t="s">
        <v>56</v>
      </c>
      <c r="F21" s="6">
        <v>0</v>
      </c>
      <c r="G21" s="6">
        <v>0</v>
      </c>
      <c r="H21" s="6">
        <v>0</v>
      </c>
      <c r="I21" s="6">
        <v>0</v>
      </c>
      <c r="J21" s="22">
        <v>1</v>
      </c>
      <c r="K21" s="23">
        <v>20450</v>
      </c>
      <c r="L21" s="24">
        <f t="shared" si="0"/>
        <v>20450</v>
      </c>
      <c r="M21" s="27">
        <f t="shared" si="1"/>
        <v>3885.5</v>
      </c>
      <c r="N21" s="28">
        <f t="shared" si="2"/>
        <v>24335.5</v>
      </c>
      <c r="O21" s="51">
        <v>32622.263333333336</v>
      </c>
      <c r="P21" s="42">
        <f t="shared" si="3"/>
        <v>8286.763333333336</v>
      </c>
      <c r="Q21" s="52" t="s">
        <v>108</v>
      </c>
    </row>
    <row r="22" spans="1:17" ht="115.2" customHeight="1" x14ac:dyDescent="0.3">
      <c r="A22" s="10">
        <v>20</v>
      </c>
      <c r="B22" s="11"/>
      <c r="C22" s="12" t="s">
        <v>57</v>
      </c>
      <c r="D22" s="10" t="s">
        <v>15</v>
      </c>
      <c r="E22" s="13" t="s">
        <v>58</v>
      </c>
      <c r="F22" s="6">
        <v>0</v>
      </c>
      <c r="G22" s="6">
        <v>0</v>
      </c>
      <c r="H22" s="6">
        <v>0</v>
      </c>
      <c r="I22" s="6">
        <v>0</v>
      </c>
      <c r="J22" s="22">
        <v>1</v>
      </c>
      <c r="K22" s="23">
        <v>20450</v>
      </c>
      <c r="L22" s="24">
        <f t="shared" si="0"/>
        <v>20450</v>
      </c>
      <c r="M22" s="27">
        <f t="shared" si="1"/>
        <v>3885.5</v>
      </c>
      <c r="N22" s="28">
        <f t="shared" si="2"/>
        <v>24335.5</v>
      </c>
      <c r="O22" s="51">
        <v>32622.263333333336</v>
      </c>
      <c r="P22" s="42">
        <f t="shared" si="3"/>
        <v>8286.763333333336</v>
      </c>
      <c r="Q22" s="52" t="s">
        <v>108</v>
      </c>
    </row>
    <row r="23" spans="1:17" ht="190.95" customHeight="1" x14ac:dyDescent="0.7">
      <c r="A23" s="6">
        <v>21</v>
      </c>
      <c r="B23" s="29"/>
      <c r="C23" s="30" t="s">
        <v>59</v>
      </c>
      <c r="D23" s="31" t="s">
        <v>32</v>
      </c>
      <c r="E23" s="32" t="s">
        <v>60</v>
      </c>
      <c r="F23" s="6">
        <v>0</v>
      </c>
      <c r="G23" s="6">
        <v>0</v>
      </c>
      <c r="H23" s="6">
        <v>0</v>
      </c>
      <c r="I23" s="6">
        <v>0</v>
      </c>
      <c r="J23" s="22">
        <v>1</v>
      </c>
      <c r="K23" s="23">
        <v>22309</v>
      </c>
      <c r="L23" s="24">
        <f t="shared" si="0"/>
        <v>22309</v>
      </c>
      <c r="M23" s="27">
        <f t="shared" si="1"/>
        <v>4238.71</v>
      </c>
      <c r="N23" s="28">
        <f t="shared" si="2"/>
        <v>26547.71</v>
      </c>
      <c r="O23" s="51">
        <v>39247.39</v>
      </c>
      <c r="P23" s="42">
        <f t="shared" si="3"/>
        <v>12699.68</v>
      </c>
      <c r="Q23" s="52" t="s">
        <v>108</v>
      </c>
    </row>
    <row r="24" spans="1:17" ht="182.55" customHeight="1" x14ac:dyDescent="0.7">
      <c r="A24" s="10">
        <v>22</v>
      </c>
      <c r="B24" s="29"/>
      <c r="C24" s="30" t="s">
        <v>61</v>
      </c>
      <c r="D24" s="31" t="s">
        <v>32</v>
      </c>
      <c r="E24" s="32" t="s">
        <v>62</v>
      </c>
      <c r="F24" s="6">
        <v>0</v>
      </c>
      <c r="G24" s="6">
        <v>0</v>
      </c>
      <c r="H24" s="6">
        <v>0</v>
      </c>
      <c r="I24" s="6">
        <v>0</v>
      </c>
      <c r="J24" s="22">
        <v>1</v>
      </c>
      <c r="K24" s="23">
        <v>22309</v>
      </c>
      <c r="L24" s="24">
        <f t="shared" si="0"/>
        <v>22309</v>
      </c>
      <c r="M24" s="27">
        <f t="shared" si="1"/>
        <v>4238.71</v>
      </c>
      <c r="N24" s="28">
        <f t="shared" si="2"/>
        <v>26547.71</v>
      </c>
      <c r="O24" s="51">
        <v>39247.39</v>
      </c>
      <c r="P24" s="42">
        <f t="shared" si="3"/>
        <v>12699.68</v>
      </c>
      <c r="Q24" s="52" t="s">
        <v>108</v>
      </c>
    </row>
    <row r="25" spans="1:17" ht="265.2" customHeight="1" x14ac:dyDescent="0.3">
      <c r="A25" s="6">
        <v>23</v>
      </c>
      <c r="B25" s="33"/>
      <c r="C25" s="30" t="s">
        <v>63</v>
      </c>
      <c r="D25" s="31" t="s">
        <v>22</v>
      </c>
      <c r="E25" s="32" t="s">
        <v>64</v>
      </c>
      <c r="F25" s="6">
        <v>0</v>
      </c>
      <c r="G25" s="6">
        <v>0</v>
      </c>
      <c r="H25" s="6">
        <v>0</v>
      </c>
      <c r="I25" s="6">
        <v>0</v>
      </c>
      <c r="J25" s="22">
        <v>1</v>
      </c>
      <c r="K25" s="23">
        <v>36322</v>
      </c>
      <c r="L25" s="24">
        <f t="shared" si="0"/>
        <v>36322</v>
      </c>
      <c r="M25" s="27">
        <f t="shared" si="1"/>
        <v>6901.18</v>
      </c>
      <c r="N25" s="28">
        <f t="shared" si="2"/>
        <v>43223.18</v>
      </c>
      <c r="O25" s="51">
        <v>92267.046666666676</v>
      </c>
      <c r="P25" s="42">
        <f t="shared" si="3"/>
        <v>49043.866666666676</v>
      </c>
      <c r="Q25" s="52" t="s">
        <v>108</v>
      </c>
    </row>
    <row r="26" spans="1:17" ht="265.2" customHeight="1" x14ac:dyDescent="0.3">
      <c r="A26" s="10">
        <v>24</v>
      </c>
      <c r="B26" s="33"/>
      <c r="C26" s="30" t="s">
        <v>65</v>
      </c>
      <c r="D26" s="31" t="s">
        <v>22</v>
      </c>
      <c r="E26" s="30" t="s">
        <v>66</v>
      </c>
      <c r="F26" s="6">
        <v>0</v>
      </c>
      <c r="G26" s="6">
        <v>0</v>
      </c>
      <c r="H26" s="6">
        <v>0</v>
      </c>
      <c r="I26" s="6">
        <v>0</v>
      </c>
      <c r="J26" s="22">
        <v>1</v>
      </c>
      <c r="K26" s="23">
        <v>70804</v>
      </c>
      <c r="L26" s="24">
        <f t="shared" si="0"/>
        <v>70804</v>
      </c>
      <c r="M26" s="27">
        <f t="shared" si="1"/>
        <v>13452.76</v>
      </c>
      <c r="N26" s="28">
        <f t="shared" si="2"/>
        <v>84256.76</v>
      </c>
      <c r="O26" s="51">
        <v>112100.38</v>
      </c>
      <c r="P26" s="42">
        <f t="shared" si="3"/>
        <v>27843.62000000001</v>
      </c>
      <c r="Q26" s="52" t="s">
        <v>108</v>
      </c>
    </row>
    <row r="27" spans="1:17" ht="219" customHeight="1" x14ac:dyDescent="0.3">
      <c r="A27" s="6">
        <v>25</v>
      </c>
      <c r="B27" s="34"/>
      <c r="C27" s="30" t="s">
        <v>67</v>
      </c>
      <c r="D27" s="31" t="s">
        <v>15</v>
      </c>
      <c r="E27" s="32" t="s">
        <v>68</v>
      </c>
      <c r="F27" s="6">
        <v>0</v>
      </c>
      <c r="G27" s="6">
        <v>0</v>
      </c>
      <c r="H27" s="6">
        <v>0</v>
      </c>
      <c r="I27" s="6">
        <v>0</v>
      </c>
      <c r="J27" s="22">
        <v>1</v>
      </c>
      <c r="K27" s="23">
        <v>42431</v>
      </c>
      <c r="L27" s="24">
        <f t="shared" si="0"/>
        <v>42431</v>
      </c>
      <c r="M27" s="27">
        <f t="shared" si="1"/>
        <v>8061.89</v>
      </c>
      <c r="N27" s="28">
        <f t="shared" si="2"/>
        <v>50492.89</v>
      </c>
      <c r="O27" s="51">
        <v>66999.38</v>
      </c>
      <c r="P27" s="42">
        <f t="shared" si="3"/>
        <v>16506.490000000005</v>
      </c>
      <c r="Q27" s="52" t="s">
        <v>108</v>
      </c>
    </row>
    <row r="28" spans="1:17" ht="219" customHeight="1" x14ac:dyDescent="0.3">
      <c r="A28" s="10">
        <v>26</v>
      </c>
      <c r="B28" s="14"/>
      <c r="C28" s="12" t="s">
        <v>69</v>
      </c>
      <c r="D28" s="10" t="s">
        <v>15</v>
      </c>
      <c r="E28" s="13" t="s">
        <v>70</v>
      </c>
      <c r="F28" s="6">
        <v>0</v>
      </c>
      <c r="G28" s="6">
        <v>0</v>
      </c>
      <c r="H28" s="6">
        <v>0</v>
      </c>
      <c r="I28" s="6">
        <v>0</v>
      </c>
      <c r="J28" s="22">
        <v>1</v>
      </c>
      <c r="K28" s="23">
        <v>21824</v>
      </c>
      <c r="L28" s="24">
        <f t="shared" si="0"/>
        <v>21824</v>
      </c>
      <c r="M28" s="27">
        <f t="shared" si="1"/>
        <v>4146.5600000000004</v>
      </c>
      <c r="N28" s="28">
        <f t="shared" si="2"/>
        <v>25970.560000000001</v>
      </c>
      <c r="O28" s="51">
        <v>55892.71333333334</v>
      </c>
      <c r="P28" s="42">
        <f t="shared" si="3"/>
        <v>29922.153333333339</v>
      </c>
      <c r="Q28" s="52" t="s">
        <v>108</v>
      </c>
    </row>
    <row r="29" spans="1:17" ht="151.19999999999999" customHeight="1" x14ac:dyDescent="0.3">
      <c r="A29" s="6">
        <v>27</v>
      </c>
      <c r="B29" s="11"/>
      <c r="C29" s="12" t="s">
        <v>71</v>
      </c>
      <c r="D29" s="10" t="s">
        <v>72</v>
      </c>
      <c r="E29" s="13" t="s">
        <v>73</v>
      </c>
      <c r="F29" s="6">
        <v>0</v>
      </c>
      <c r="G29" s="6">
        <v>0</v>
      </c>
      <c r="H29" s="6">
        <v>0</v>
      </c>
      <c r="I29" s="6">
        <v>0</v>
      </c>
      <c r="J29" s="22">
        <v>1</v>
      </c>
      <c r="K29" s="23">
        <v>7018</v>
      </c>
      <c r="L29" s="24">
        <f t="shared" si="0"/>
        <v>7018</v>
      </c>
      <c r="M29" s="27">
        <f t="shared" si="1"/>
        <v>1333.42</v>
      </c>
      <c r="N29" s="28">
        <f t="shared" si="2"/>
        <v>8351.42</v>
      </c>
      <c r="O29" s="51">
        <v>20604.056666666667</v>
      </c>
      <c r="P29" s="42">
        <f t="shared" si="3"/>
        <v>12252.636666666667</v>
      </c>
      <c r="Q29" s="52" t="s">
        <v>108</v>
      </c>
    </row>
    <row r="30" spans="1:17" ht="166.2" customHeight="1" x14ac:dyDescent="0.3">
      <c r="A30" s="10">
        <v>28</v>
      </c>
      <c r="B30" s="11"/>
      <c r="C30" s="10" t="s">
        <v>74</v>
      </c>
      <c r="D30" s="10" t="s">
        <v>72</v>
      </c>
      <c r="E30" s="13" t="s">
        <v>75</v>
      </c>
      <c r="F30" s="6">
        <v>0</v>
      </c>
      <c r="G30" s="6">
        <v>0</v>
      </c>
      <c r="H30" s="6">
        <v>0</v>
      </c>
      <c r="I30" s="6">
        <v>0</v>
      </c>
      <c r="J30" s="22">
        <v>1</v>
      </c>
      <c r="K30" s="23">
        <v>7018</v>
      </c>
      <c r="L30" s="24">
        <f t="shared" si="0"/>
        <v>7018</v>
      </c>
      <c r="M30" s="27">
        <f t="shared" si="1"/>
        <v>1333.42</v>
      </c>
      <c r="N30" s="28">
        <f t="shared" si="2"/>
        <v>8351.42</v>
      </c>
      <c r="O30" s="51">
        <v>20604.056666666667</v>
      </c>
      <c r="P30" s="42">
        <f t="shared" si="3"/>
        <v>12252.636666666667</v>
      </c>
      <c r="Q30" s="52" t="s">
        <v>108</v>
      </c>
    </row>
    <row r="31" spans="1:17" ht="175.95" customHeight="1" x14ac:dyDescent="0.3">
      <c r="A31" s="6">
        <v>29</v>
      </c>
      <c r="B31" s="11"/>
      <c r="C31" s="12" t="s">
        <v>76</v>
      </c>
      <c r="D31" s="10" t="s">
        <v>29</v>
      </c>
      <c r="E31" s="13" t="s">
        <v>77</v>
      </c>
      <c r="F31" s="6">
        <v>0</v>
      </c>
      <c r="G31" s="6">
        <v>0</v>
      </c>
      <c r="H31" s="6">
        <v>0</v>
      </c>
      <c r="I31" s="6">
        <v>0</v>
      </c>
      <c r="J31" s="22">
        <v>1</v>
      </c>
      <c r="K31" s="23">
        <v>53683</v>
      </c>
      <c r="L31" s="24">
        <f t="shared" si="0"/>
        <v>53683</v>
      </c>
      <c r="M31" s="27">
        <f t="shared" si="1"/>
        <v>10199.77</v>
      </c>
      <c r="N31" s="28">
        <f t="shared" si="2"/>
        <v>63882.770000000004</v>
      </c>
      <c r="O31" s="51">
        <v>74615.38</v>
      </c>
      <c r="P31" s="42">
        <f t="shared" si="3"/>
        <v>10732.61</v>
      </c>
      <c r="Q31" s="52" t="s">
        <v>108</v>
      </c>
    </row>
    <row r="32" spans="1:17" ht="206.25" customHeight="1" x14ac:dyDescent="0.3">
      <c r="A32" s="10">
        <v>30</v>
      </c>
      <c r="B32" s="11"/>
      <c r="C32" s="12" t="s">
        <v>78</v>
      </c>
      <c r="D32" s="10" t="s">
        <v>29</v>
      </c>
      <c r="E32" s="13" t="s">
        <v>79</v>
      </c>
      <c r="F32" s="6">
        <v>0</v>
      </c>
      <c r="G32" s="6">
        <v>0</v>
      </c>
      <c r="H32" s="6">
        <v>0</v>
      </c>
      <c r="I32" s="6">
        <v>0</v>
      </c>
      <c r="J32" s="22">
        <v>1</v>
      </c>
      <c r="K32" s="23">
        <v>58949</v>
      </c>
      <c r="L32" s="24">
        <f t="shared" si="0"/>
        <v>58949</v>
      </c>
      <c r="M32" s="27">
        <f t="shared" si="1"/>
        <v>11200.31</v>
      </c>
      <c r="N32" s="28">
        <f t="shared" si="2"/>
        <v>70149.31</v>
      </c>
      <c r="O32" s="51">
        <v>89212.713333333333</v>
      </c>
      <c r="P32" s="42">
        <f t="shared" si="3"/>
        <v>19063.403333333335</v>
      </c>
      <c r="Q32" s="52" t="s">
        <v>108</v>
      </c>
    </row>
    <row r="33" spans="1:17" ht="181.2" customHeight="1" x14ac:dyDescent="0.3">
      <c r="A33" s="6">
        <v>31</v>
      </c>
      <c r="B33" s="11"/>
      <c r="C33" s="12" t="s">
        <v>80</v>
      </c>
      <c r="D33" s="10" t="s">
        <v>29</v>
      </c>
      <c r="E33" s="13" t="s">
        <v>81</v>
      </c>
      <c r="F33" s="6">
        <v>0</v>
      </c>
      <c r="G33" s="6">
        <v>0</v>
      </c>
      <c r="H33" s="6">
        <v>0</v>
      </c>
      <c r="I33" s="6">
        <v>0</v>
      </c>
      <c r="J33" s="22">
        <v>1</v>
      </c>
      <c r="K33" s="23">
        <v>73070</v>
      </c>
      <c r="L33" s="24">
        <f t="shared" si="0"/>
        <v>73070</v>
      </c>
      <c r="M33" s="27">
        <f t="shared" si="1"/>
        <v>13883.3</v>
      </c>
      <c r="N33" s="28">
        <f t="shared" si="2"/>
        <v>86953.3</v>
      </c>
      <c r="O33" s="51">
        <v>86317.046666666676</v>
      </c>
      <c r="P33" s="42">
        <f t="shared" si="3"/>
        <v>-636.25333333332674</v>
      </c>
      <c r="Q33" s="52" t="s">
        <v>108</v>
      </c>
    </row>
    <row r="34" spans="1:17" ht="188.55" customHeight="1" x14ac:dyDescent="0.3">
      <c r="A34" s="10">
        <v>32</v>
      </c>
      <c r="B34" s="11"/>
      <c r="C34" s="12" t="s">
        <v>82</v>
      </c>
      <c r="D34" s="10" t="s">
        <v>29</v>
      </c>
      <c r="E34" s="13" t="s">
        <v>83</v>
      </c>
      <c r="F34" s="6">
        <v>0</v>
      </c>
      <c r="G34" s="6">
        <v>0</v>
      </c>
      <c r="H34" s="6">
        <v>0</v>
      </c>
      <c r="I34" s="6">
        <v>0</v>
      </c>
      <c r="J34" s="22">
        <v>1</v>
      </c>
      <c r="K34" s="23">
        <v>52707</v>
      </c>
      <c r="L34" s="24">
        <f t="shared" si="0"/>
        <v>52707</v>
      </c>
      <c r="M34" s="27">
        <f t="shared" si="1"/>
        <v>10014.33</v>
      </c>
      <c r="N34" s="28">
        <f t="shared" si="2"/>
        <v>62721.33</v>
      </c>
      <c r="O34" s="51">
        <v>82152.046666666676</v>
      </c>
      <c r="P34" s="42">
        <f t="shared" si="3"/>
        <v>19430.716666666674</v>
      </c>
      <c r="Q34" s="52" t="s">
        <v>108</v>
      </c>
    </row>
    <row r="35" spans="1:17" ht="156.6" customHeight="1" x14ac:dyDescent="0.3">
      <c r="A35" s="6">
        <v>33</v>
      </c>
      <c r="B35" s="11"/>
      <c r="C35" s="12" t="s">
        <v>84</v>
      </c>
      <c r="D35" s="11"/>
      <c r="E35" s="13" t="s">
        <v>85</v>
      </c>
      <c r="F35" s="6">
        <v>0</v>
      </c>
      <c r="G35" s="6">
        <v>0</v>
      </c>
      <c r="H35" s="6">
        <v>0</v>
      </c>
      <c r="I35" s="6">
        <v>0</v>
      </c>
      <c r="J35" s="22">
        <v>1</v>
      </c>
      <c r="K35" s="23">
        <v>12000</v>
      </c>
      <c r="L35" s="24">
        <f t="shared" si="0"/>
        <v>12000</v>
      </c>
      <c r="M35" s="27">
        <f t="shared" si="1"/>
        <v>2280</v>
      </c>
      <c r="N35" s="28">
        <f t="shared" si="2"/>
        <v>14280</v>
      </c>
      <c r="O35" s="51">
        <v>41650</v>
      </c>
      <c r="P35" s="42">
        <f t="shared" si="3"/>
        <v>27370</v>
      </c>
      <c r="Q35" s="52" t="s">
        <v>108</v>
      </c>
    </row>
    <row r="36" spans="1:17" ht="159.6" customHeight="1" x14ac:dyDescent="0.3">
      <c r="A36" s="10">
        <v>34</v>
      </c>
      <c r="B36" s="11"/>
      <c r="C36" s="12" t="s">
        <v>86</v>
      </c>
      <c r="D36" s="10" t="s">
        <v>87</v>
      </c>
      <c r="E36" s="13" t="s">
        <v>88</v>
      </c>
      <c r="F36" s="6">
        <v>0</v>
      </c>
      <c r="G36" s="6">
        <v>0</v>
      </c>
      <c r="H36" s="6">
        <v>0</v>
      </c>
      <c r="I36" s="6">
        <v>0</v>
      </c>
      <c r="J36" s="22">
        <v>1</v>
      </c>
      <c r="K36" s="23">
        <v>42004</v>
      </c>
      <c r="L36" s="24">
        <f t="shared" si="0"/>
        <v>42004</v>
      </c>
      <c r="M36" s="27">
        <f t="shared" si="1"/>
        <v>7980.76</v>
      </c>
      <c r="N36" s="28">
        <f t="shared" si="2"/>
        <v>49984.76</v>
      </c>
      <c r="O36" s="51">
        <v>61894.28</v>
      </c>
      <c r="P36" s="42">
        <f t="shared" si="3"/>
        <v>11909.519999999997</v>
      </c>
      <c r="Q36" s="52" t="s">
        <v>108</v>
      </c>
    </row>
    <row r="37" spans="1:17" ht="156.6" customHeight="1" x14ac:dyDescent="0.3">
      <c r="A37" s="6">
        <v>35</v>
      </c>
      <c r="B37" s="11"/>
      <c r="C37" s="12" t="s">
        <v>89</v>
      </c>
      <c r="D37" s="10" t="s">
        <v>87</v>
      </c>
      <c r="E37" s="13" t="s">
        <v>90</v>
      </c>
      <c r="F37" s="6">
        <v>0</v>
      </c>
      <c r="G37" s="6">
        <v>0</v>
      </c>
      <c r="H37" s="6">
        <v>0</v>
      </c>
      <c r="I37" s="6">
        <v>0</v>
      </c>
      <c r="J37" s="22">
        <v>1</v>
      </c>
      <c r="K37" s="23">
        <v>42004</v>
      </c>
      <c r="L37" s="24">
        <f t="shared" si="0"/>
        <v>42004</v>
      </c>
      <c r="M37" s="27">
        <f t="shared" si="1"/>
        <v>7980.76</v>
      </c>
      <c r="N37" s="28">
        <f t="shared" si="2"/>
        <v>49984.76</v>
      </c>
      <c r="O37" s="51">
        <v>61894.28</v>
      </c>
      <c r="P37" s="42">
        <f t="shared" si="3"/>
        <v>11909.519999999997</v>
      </c>
      <c r="Q37" s="52" t="s">
        <v>108</v>
      </c>
    </row>
    <row r="38" spans="1:17" ht="157.19999999999999" customHeight="1" x14ac:dyDescent="0.3">
      <c r="A38" s="10">
        <v>36</v>
      </c>
      <c r="B38" s="11"/>
      <c r="C38" s="12" t="s">
        <v>91</v>
      </c>
      <c r="D38" s="10" t="s">
        <v>87</v>
      </c>
      <c r="E38" s="13" t="s">
        <v>90</v>
      </c>
      <c r="F38" s="6">
        <v>0</v>
      </c>
      <c r="G38" s="6">
        <v>0</v>
      </c>
      <c r="H38" s="6">
        <v>0</v>
      </c>
      <c r="I38" s="6">
        <v>0</v>
      </c>
      <c r="J38" s="22">
        <v>1</v>
      </c>
      <c r="K38" s="23">
        <v>42004</v>
      </c>
      <c r="L38" s="24">
        <f t="shared" si="0"/>
        <v>42004</v>
      </c>
      <c r="M38" s="27">
        <f t="shared" si="1"/>
        <v>7980.76</v>
      </c>
      <c r="N38" s="28">
        <f t="shared" si="2"/>
        <v>49984.76</v>
      </c>
      <c r="O38" s="51">
        <v>61894.28</v>
      </c>
      <c r="P38" s="42">
        <f t="shared" si="3"/>
        <v>11909.519999999997</v>
      </c>
      <c r="Q38" s="52" t="s">
        <v>108</v>
      </c>
    </row>
    <row r="39" spans="1:17" ht="157.19999999999999" customHeight="1" x14ac:dyDescent="0.3">
      <c r="A39" s="6">
        <v>37</v>
      </c>
      <c r="B39" s="33"/>
      <c r="C39" s="30" t="s">
        <v>92</v>
      </c>
      <c r="D39" s="31" t="s">
        <v>87</v>
      </c>
      <c r="E39" s="32" t="s">
        <v>93</v>
      </c>
      <c r="F39" s="6">
        <v>0</v>
      </c>
      <c r="G39" s="6">
        <v>0</v>
      </c>
      <c r="H39" s="6">
        <v>0</v>
      </c>
      <c r="I39" s="6">
        <v>0</v>
      </c>
      <c r="J39" s="22">
        <v>1</v>
      </c>
      <c r="K39" s="23">
        <v>42004</v>
      </c>
      <c r="L39" s="24">
        <f t="shared" si="0"/>
        <v>42004</v>
      </c>
      <c r="M39" s="27">
        <f t="shared" si="1"/>
        <v>7980.76</v>
      </c>
      <c r="N39" s="28">
        <f t="shared" si="2"/>
        <v>49984.76</v>
      </c>
      <c r="O39" s="51">
        <v>61894.28</v>
      </c>
      <c r="P39" s="42">
        <f t="shared" si="3"/>
        <v>11909.519999999997</v>
      </c>
      <c r="Q39" s="52" t="s">
        <v>108</v>
      </c>
    </row>
    <row r="40" spans="1:17" ht="154.94999999999999" customHeight="1" x14ac:dyDescent="0.3">
      <c r="A40" s="10">
        <v>38</v>
      </c>
      <c r="B40" s="33"/>
      <c r="C40" s="30" t="s">
        <v>94</v>
      </c>
      <c r="D40" s="31" t="s">
        <v>95</v>
      </c>
      <c r="E40" s="32" t="s">
        <v>96</v>
      </c>
      <c r="F40" s="6">
        <v>0</v>
      </c>
      <c r="G40" s="6">
        <v>0</v>
      </c>
      <c r="H40" s="6">
        <v>0</v>
      </c>
      <c r="I40" s="6">
        <v>0</v>
      </c>
      <c r="J40" s="22">
        <v>1</v>
      </c>
      <c r="K40" s="23">
        <v>125408</v>
      </c>
      <c r="L40" s="24">
        <f t="shared" si="0"/>
        <v>125408</v>
      </c>
      <c r="M40" s="27">
        <f t="shared" si="1"/>
        <v>23827.52</v>
      </c>
      <c r="N40" s="28">
        <f t="shared" si="2"/>
        <v>149235.51999999999</v>
      </c>
      <c r="O40" s="51">
        <v>187614.60666666669</v>
      </c>
      <c r="P40" s="42">
        <f t="shared" si="3"/>
        <v>38379.086666666699</v>
      </c>
      <c r="Q40" s="52" t="s">
        <v>108</v>
      </c>
    </row>
    <row r="41" spans="1:17" ht="206.55" customHeight="1" x14ac:dyDescent="0.3">
      <c r="A41" s="6">
        <v>39</v>
      </c>
      <c r="B41" s="11"/>
      <c r="C41" s="12" t="s">
        <v>97</v>
      </c>
      <c r="D41" s="10" t="s">
        <v>22</v>
      </c>
      <c r="E41" s="13" t="s">
        <v>98</v>
      </c>
      <c r="F41" s="6">
        <v>0</v>
      </c>
      <c r="G41" s="6">
        <v>0</v>
      </c>
      <c r="H41" s="6">
        <v>0</v>
      </c>
      <c r="I41" s="6">
        <v>0</v>
      </c>
      <c r="J41" s="22">
        <v>1</v>
      </c>
      <c r="K41" s="23">
        <v>17369</v>
      </c>
      <c r="L41" s="24">
        <f t="shared" si="0"/>
        <v>17369</v>
      </c>
      <c r="M41" s="27">
        <f t="shared" si="1"/>
        <v>3300.11</v>
      </c>
      <c r="N41" s="28">
        <f t="shared" si="2"/>
        <v>20669.11</v>
      </c>
      <c r="O41" s="51">
        <v>30123.263333333336</v>
      </c>
      <c r="P41" s="42">
        <f t="shared" si="3"/>
        <v>9454.1533333333355</v>
      </c>
      <c r="Q41" s="52" t="s">
        <v>108</v>
      </c>
    </row>
    <row r="42" spans="1:17" ht="168" customHeight="1" thickBot="1" x14ac:dyDescent="0.35">
      <c r="A42" s="10">
        <v>40</v>
      </c>
      <c r="B42" s="33"/>
      <c r="C42" s="35" t="s">
        <v>99</v>
      </c>
      <c r="D42" s="31" t="s">
        <v>100</v>
      </c>
      <c r="E42" s="36" t="s">
        <v>101</v>
      </c>
      <c r="F42" s="6">
        <v>0</v>
      </c>
      <c r="G42" s="6">
        <v>0</v>
      </c>
      <c r="H42" s="6">
        <v>0</v>
      </c>
      <c r="I42" s="6">
        <v>0</v>
      </c>
      <c r="J42" s="22">
        <v>1</v>
      </c>
      <c r="K42" s="23">
        <v>65001</v>
      </c>
      <c r="L42" s="24">
        <f t="shared" si="0"/>
        <v>65001</v>
      </c>
      <c r="M42" s="37">
        <f t="shared" si="1"/>
        <v>12350.19</v>
      </c>
      <c r="N42" s="38">
        <f t="shared" si="2"/>
        <v>77351.19</v>
      </c>
      <c r="O42" s="51">
        <v>256478.71666666667</v>
      </c>
      <c r="P42" s="42">
        <f t="shared" si="3"/>
        <v>179127.52666666667</v>
      </c>
      <c r="Q42" s="52" t="s">
        <v>108</v>
      </c>
    </row>
    <row r="43" spans="1:17" ht="209.55" hidden="1" customHeight="1" thickBot="1" x14ac:dyDescent="0.35">
      <c r="A43" s="6">
        <v>41</v>
      </c>
      <c r="B43" s="11"/>
      <c r="D43" s="39" t="s">
        <v>103</v>
      </c>
      <c r="F43" s="10">
        <v>150</v>
      </c>
      <c r="G43" s="10">
        <v>0</v>
      </c>
      <c r="H43" s="10">
        <v>0</v>
      </c>
      <c r="I43" s="10">
        <v>0</v>
      </c>
      <c r="J43" s="26">
        <f t="shared" ref="J43:J44" si="4">SUM(F43:I43)</f>
        <v>150</v>
      </c>
      <c r="K43" s="23">
        <v>17500</v>
      </c>
      <c r="L43" s="24">
        <f t="shared" si="0"/>
        <v>2625000</v>
      </c>
      <c r="M43" s="24">
        <f t="shared" si="1"/>
        <v>498750</v>
      </c>
      <c r="N43" s="40">
        <f t="shared" si="2"/>
        <v>3123750</v>
      </c>
      <c r="O43" s="51">
        <f t="shared" ref="O4:O44" si="5">AVERAGE(F43,J43,N43)</f>
        <v>1041350</v>
      </c>
      <c r="Q43" s="52" t="s">
        <v>108</v>
      </c>
    </row>
    <row r="44" spans="1:17" ht="150.6" hidden="1" customHeight="1" x14ac:dyDescent="0.3">
      <c r="A44" s="10">
        <v>42</v>
      </c>
      <c r="B44" s="11"/>
      <c r="D44" s="39" t="s">
        <v>103</v>
      </c>
      <c r="F44" s="10">
        <v>15</v>
      </c>
      <c r="G44" s="10">
        <v>0</v>
      </c>
      <c r="H44" s="10">
        <v>0</v>
      </c>
      <c r="I44" s="10">
        <v>0</v>
      </c>
      <c r="J44" s="26">
        <f t="shared" si="4"/>
        <v>15</v>
      </c>
      <c r="K44" s="41">
        <v>142900</v>
      </c>
      <c r="L44" s="24">
        <f t="shared" si="0"/>
        <v>2143500</v>
      </c>
      <c r="M44" s="27">
        <f t="shared" si="1"/>
        <v>407265</v>
      </c>
      <c r="N44" s="42">
        <f t="shared" si="2"/>
        <v>2550765</v>
      </c>
      <c r="O44" s="51">
        <f t="shared" si="5"/>
        <v>850265</v>
      </c>
      <c r="Q44" s="52" t="s">
        <v>108</v>
      </c>
    </row>
    <row r="45" spans="1:17" x14ac:dyDescent="0.3">
      <c r="M45" s="17" t="s">
        <v>102</v>
      </c>
      <c r="N45" s="18">
        <f>SUM(N3:N42)</f>
        <v>1582638.1200000003</v>
      </c>
    </row>
  </sheetData>
  <mergeCells count="3">
    <mergeCell ref="A1:J1"/>
    <mergeCell ref="K1:N1"/>
    <mergeCell ref="O1:O2"/>
  </mergeCells>
  <pageMargins left="0.7" right="0.7" top="0.75" bottom="0.75" header="0.3" footer="0.3"/>
  <pageSetup orientation="portrait" r:id="rId1"/>
  <drawing r:id="rId2"/>
</worksheet>
</file>

<file path=docMetadata/LabelInfo.xml><?xml version="1.0" encoding="utf-8"?>
<clbl:labelList xmlns:clbl="http://schemas.microsoft.com/office/2020/mipLabelMetadata">
  <clbl:label id="{6ebbfa72-b3b6-4c1f-8b23-058d4f67f013}" enabled="1" method="Privileged" siteId="{bf1ce8b5-5d39-4bc5-ad6e-07b3e4d7d67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Miguel Otero Rodriguez</dc:creator>
  <cp:lastModifiedBy>Luis Miguel Otero Rodriguez</cp:lastModifiedBy>
  <dcterms:created xsi:type="dcterms:W3CDTF">2025-11-04T15:08:37Z</dcterms:created>
  <dcterms:modified xsi:type="dcterms:W3CDTF">2025-11-13T01:36:29Z</dcterms:modified>
</cp:coreProperties>
</file>