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rhoz_sena_edu_co/Documents/PROCESOS CAAG 2025/BIENES Y SERVICIOS/13. MATERIALES CAMPESINO Y KITS CAMPESENA/"/>
    </mc:Choice>
  </mc:AlternateContent>
  <xr:revisionPtr revIDLastSave="3" documentId="11_85734DDD55DEEE3EC682F9C488A401635B39EE9A" xr6:coauthVersionLast="47" xr6:coauthVersionMax="47" xr10:uidLastSave="{1003E942-7B7F-4CED-9F82-58AFC2117D92}"/>
  <bookViews>
    <workbookView xWindow="-110" yWindow="-110" windowWidth="19420" windowHeight="10300" xr2:uid="{00000000-000D-0000-FFFF-FFFF00000000}"/>
  </bookViews>
  <sheets>
    <sheet name="LOTE 1" sheetId="1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4" i="1" l="1"/>
  <c r="T14" i="1"/>
  <c r="S14" i="1"/>
  <c r="R14" i="1"/>
  <c r="Q14" i="1"/>
  <c r="P14" i="1"/>
  <c r="N14" i="1"/>
  <c r="M14" i="1"/>
  <c r="L14" i="1"/>
  <c r="J14" i="1"/>
  <c r="I14" i="1"/>
  <c r="H14" i="1"/>
  <c r="U13" i="1"/>
  <c r="T13" i="1"/>
  <c r="S13" i="1"/>
  <c r="R13" i="1"/>
  <c r="Q13" i="1"/>
  <c r="P13" i="1"/>
  <c r="N13" i="1"/>
  <c r="M13" i="1"/>
  <c r="L13" i="1"/>
  <c r="J13" i="1"/>
  <c r="I13" i="1"/>
  <c r="H13" i="1"/>
  <c r="U12" i="1"/>
  <c r="T12" i="1"/>
  <c r="S12" i="1"/>
  <c r="R12" i="1"/>
  <c r="Q12" i="1"/>
  <c r="P12" i="1"/>
  <c r="N12" i="1"/>
  <c r="M12" i="1"/>
  <c r="L12" i="1"/>
  <c r="J12" i="1"/>
  <c r="I12" i="1"/>
  <c r="H12" i="1"/>
  <c r="U11" i="1"/>
  <c r="T11" i="1"/>
  <c r="S11" i="1"/>
  <c r="R11" i="1"/>
  <c r="Q11" i="1"/>
  <c r="P11" i="1"/>
  <c r="N11" i="1"/>
  <c r="M11" i="1"/>
  <c r="L11" i="1"/>
  <c r="J11" i="1"/>
  <c r="I11" i="1"/>
  <c r="H11" i="1"/>
  <c r="U10" i="1"/>
  <c r="T10" i="1"/>
  <c r="S10" i="1"/>
  <c r="R10" i="1"/>
  <c r="Q10" i="1"/>
  <c r="P10" i="1"/>
  <c r="N10" i="1"/>
  <c r="M10" i="1"/>
  <c r="L10" i="1"/>
  <c r="J10" i="1"/>
  <c r="I10" i="1"/>
  <c r="H10" i="1"/>
  <c r="U9" i="1"/>
  <c r="U15" i="1" s="1"/>
  <c r="T9" i="1"/>
  <c r="S9" i="1"/>
  <c r="R9" i="1"/>
  <c r="Q9" i="1"/>
  <c r="P9" i="1"/>
  <c r="N9" i="1"/>
  <c r="M9" i="1"/>
  <c r="L9" i="1"/>
  <c r="J9" i="1"/>
  <c r="J15" i="1" s="1"/>
  <c r="I9" i="1"/>
  <c r="H9" i="1"/>
  <c r="N15" i="1" l="1"/>
  <c r="R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  <author>Adriana Janeth Vesga Maldonado</author>
  </authors>
  <commentList>
    <comment ref="D8" authorId="0" shapeId="0" xr:uid="{00000000-0006-0000-0000-000001000000}">
      <text>
        <r>
          <rPr>
            <b/>
            <sz val="9"/>
            <rFont val="Tahoma"/>
            <charset val="134"/>
          </rPr>
          <t xml:space="preserve">Especificaciones tecnicas: Detallar el producto de manera especifica, que aborde cada componente o caracteristica interna o externa del producto o servicio. Ejemplo: Tamaño, caracteristicas del material.
</t>
        </r>
      </text>
    </comment>
    <comment ref="E8" authorId="0" shapeId="0" xr:uid="{00000000-0006-0000-0000-000002000000}">
      <text>
        <r>
          <rPr>
            <b/>
            <sz val="9"/>
            <rFont val="Tahoma"/>
            <charset val="134"/>
          </rPr>
          <t>Unidad de Medida:
Presentación en la que viene el producto. Ejemplo: Metros, Rollos, Oz, Lts, Gramos, etc.</t>
        </r>
      </text>
    </comment>
    <comment ref="F8" authorId="1" shapeId="0" xr:uid="{00000000-0006-0000-0000-000003000000}">
      <text>
        <r>
          <rPr>
            <b/>
            <sz val="9"/>
            <rFont val="Tahoma"/>
            <charset val="134"/>
          </rPr>
          <t>Adriana Janeth Vesga Maldonado:</t>
        </r>
        <r>
          <rPr>
            <sz val="9"/>
            <rFont val="Tahoma"/>
            <charset val="134"/>
          </rPr>
          <t xml:space="preserve">
Si el elemento a solicitar pertenece al rubro de materiales de formación o a otro rubro del centro</t>
        </r>
      </text>
    </comment>
  </commentList>
</comments>
</file>

<file path=xl/sharedStrings.xml><?xml version="1.0" encoding="utf-8"?>
<sst xmlns="http://schemas.openxmlformats.org/spreadsheetml/2006/main" count="46" uniqueCount="32">
  <si>
    <t>ANALISIS DE PRECIOS</t>
  </si>
  <si>
    <t>COTIZACIONES:</t>
  </si>
  <si>
    <t>CEBEM- Soluciones y Cumplimientos</t>
  </si>
  <si>
    <t>EMPRESA 3 (AÑADIR NOMBRE)</t>
  </si>
  <si>
    <t>PROMEDIO</t>
  </si>
  <si>
    <t>ITEM</t>
  </si>
  <si>
    <t>NECESIDAD</t>
  </si>
  <si>
    <t>ESPECIFICACIONES TÉCNICAS</t>
  </si>
  <si>
    <t>UNIDAD DE MEDIDA</t>
  </si>
  <si>
    <t>CANTIDAD SOLICITDA</t>
  </si>
  <si>
    <t>VALOR UNITARIO</t>
  </si>
  <si>
    <t>VALOR IVA</t>
  </si>
  <si>
    <t>VALOR UNITARIO + IVA</t>
  </si>
  <si>
    <t>VALOR TOTAL</t>
  </si>
  <si>
    <t>VALOR PROMEDIO UNITARIO</t>
  </si>
  <si>
    <t>VALOR SECOP II</t>
  </si>
  <si>
    <t>VALOR PROMEDIO TOTAL</t>
  </si>
  <si>
    <t>Cuchillos de acero</t>
  </si>
  <si>
    <t>Cuchillo acero al carbón, punta biselada 30° o 45 °, mango  de  madera de 16  cm  de largo</t>
  </si>
  <si>
    <t xml:space="preserve">UNIDAD </t>
  </si>
  <si>
    <t>Juego de Gubias</t>
  </si>
  <si>
    <t xml:space="preserve">Juego de gubias para tallar x 6 en mango de madera de 1" y 1/2"  </t>
  </si>
  <si>
    <t>Taladros</t>
  </si>
  <si>
    <t xml:space="preserve"> Motortool  con  accesorios de 110 v , 12000 rpm </t>
  </si>
  <si>
    <t>Pirografo electrónico.</t>
  </si>
  <si>
    <t>Pirografo electrónico con mango desarmable y regulador electrónico de temperatura.Tensión, 120 Voltios. Potencia, 30 Watts, Dimensiones: 9,5 Cm Alto, 16 Cm Ancho, 15 Cm de profundidad. Presentación: Unidad</t>
  </si>
  <si>
    <t>Multímetros</t>
  </si>
  <si>
    <t>Motortool 80 Accesorios Profesional 16000rpm VOLTAGE : 110 V / 60HZ MANDRIL : 1/8 EL KIT INCLUYE 1 MOTORTOOL ELECTRICO 4 MINI BROCAS DE . 1mm, 3mm, 3/32, 1/8 4 MANDRILES PUNTAS DIAMANTADAS, PUNTAS DE PULI, DISCOS DE CORTE, FELPAS PARA PULIR Y LIJAS"</t>
  </si>
  <si>
    <t>Juego de gubias para tallar x 6 en mango de madera</t>
  </si>
  <si>
    <t>PRESUPUESTO</t>
  </si>
  <si>
    <t xml:space="preserve">NOTA: </t>
  </si>
  <si>
    <t>ECO INGINERIA SOLUCIONES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</si>
</sst>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_-;\-&quot;$&quot;\ * #,##0_-;_-&quot;$&quot;\ * &quot;-&quot;??_-;_-@_-"/>
    <numFmt numFmtId="167" formatCode="&quot;$&quot;#,##0.00"/>
  </numFmts>
  <fonts count="19">
    <font>
      <sz val="11"/>
      <color theme="1"/>
      <name val="Calibri"/>
      <charset val="134"/>
      <scheme val="minor"/>
    </font>
    <font>
      <sz val="10"/>
      <color theme="1"/>
      <name val="Arial Narrow"/>
      <charset val="134"/>
    </font>
    <font>
      <b/>
      <sz val="20"/>
      <name val="Arial"/>
      <charset val="134"/>
    </font>
    <font>
      <b/>
      <sz val="16"/>
      <name val="Arial"/>
      <charset val="134"/>
    </font>
    <font>
      <b/>
      <sz val="12"/>
      <name val="Arial"/>
      <charset val="134"/>
    </font>
    <font>
      <sz val="9"/>
      <color theme="1"/>
      <name val="Arial Narrow"/>
      <charset val="134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sz val="12"/>
      <color rgb="FF000000"/>
      <name val="Arial"/>
      <charset val="134"/>
    </font>
    <font>
      <sz val="10"/>
      <color rgb="FF000000"/>
      <name val="Calibri"/>
      <charset val="134"/>
      <scheme val="minor"/>
    </font>
    <font>
      <sz val="10"/>
      <color theme="1"/>
      <name val="Calibri"/>
      <charset val="134"/>
      <scheme val="minor"/>
    </font>
    <font>
      <sz val="10"/>
      <color theme="1"/>
      <name val="Arial"/>
      <charset val="134"/>
    </font>
    <font>
      <b/>
      <sz val="10"/>
      <color theme="1"/>
      <name val="Arial"/>
      <charset val="134"/>
    </font>
    <font>
      <sz val="10"/>
      <name val="Arial"/>
      <charset val="134"/>
    </font>
    <font>
      <sz val="10"/>
      <color rgb="FF000000"/>
      <name val="Arial"/>
      <charset val="134"/>
    </font>
    <font>
      <b/>
      <sz val="10"/>
      <name val="Arial"/>
      <charset val="134"/>
    </font>
    <font>
      <b/>
      <sz val="9"/>
      <name val="Tahoma"/>
      <charset val="134"/>
    </font>
    <font>
      <sz val="9"/>
      <name val="Tahoma"/>
      <charset val="134"/>
    </font>
    <font>
      <sz val="11"/>
      <color theme="1"/>
      <name val="Calibri"/>
      <charset val="13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DDF8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0" tint="-0.149967955565050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8">
    <xf numFmtId="0" fontId="0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3" fillId="0" borderId="0"/>
    <xf numFmtId="0" fontId="13" fillId="0" borderId="0"/>
    <xf numFmtId="0" fontId="18" fillId="0" borderId="0"/>
  </cellStyleXfs>
  <cellXfs count="10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4" fillId="2" borderId="1" xfId="5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2" borderId="1" xfId="5" applyFont="1" applyFill="1" applyBorder="1" applyAlignment="1">
      <alignment vertical="center" wrapText="1"/>
    </xf>
    <xf numFmtId="0" fontId="4" fillId="2" borderId="9" xfId="5" applyFont="1" applyFill="1" applyBorder="1" applyAlignment="1">
      <alignment horizontal="center" vertical="center" wrapText="1"/>
    </xf>
    <xf numFmtId="0" fontId="4" fillId="2" borderId="0" xfId="5" applyFont="1" applyFill="1" applyAlignment="1">
      <alignment horizontal="center" vertical="center" wrapText="1"/>
    </xf>
    <xf numFmtId="165" fontId="4" fillId="2" borderId="9" xfId="1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9" fillId="4" borderId="12" xfId="0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vertical="center" wrapText="1"/>
    </xf>
    <xf numFmtId="0" fontId="10" fillId="0" borderId="12" xfId="0" applyFont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 wrapText="1"/>
    </xf>
    <xf numFmtId="164" fontId="11" fillId="0" borderId="13" xfId="3" applyFont="1" applyFill="1" applyBorder="1" applyAlignment="1">
      <alignment horizontal="center" vertical="center" wrapText="1"/>
    </xf>
    <xf numFmtId="165" fontId="12" fillId="0" borderId="14" xfId="0" applyNumberFormat="1" applyFont="1" applyBorder="1" applyAlignment="1">
      <alignment horizontal="center" vertical="center" wrapText="1"/>
    </xf>
    <xf numFmtId="43" fontId="13" fillId="0" borderId="15" xfId="1" applyFont="1" applyFill="1" applyBorder="1" applyAlignment="1">
      <alignment horizontal="center" vertical="center"/>
    </xf>
    <xf numFmtId="165" fontId="12" fillId="0" borderId="12" xfId="0" applyNumberFormat="1" applyFont="1" applyBorder="1" applyAlignment="1">
      <alignment horizontal="center" vertical="center" wrapText="1"/>
    </xf>
    <xf numFmtId="166" fontId="11" fillId="0" borderId="15" xfId="2" applyNumberFormat="1" applyFont="1" applyFill="1" applyBorder="1" applyAlignment="1">
      <alignment vertical="center"/>
    </xf>
    <xf numFmtId="0" fontId="6" fillId="5" borderId="8" xfId="0" applyFont="1" applyFill="1" applyBorder="1" applyAlignment="1">
      <alignment vertical="center"/>
    </xf>
    <xf numFmtId="0" fontId="12" fillId="5" borderId="7" xfId="0" applyFont="1" applyFill="1" applyBorder="1" applyAlignment="1">
      <alignment vertical="center"/>
    </xf>
    <xf numFmtId="0" fontId="14" fillId="5" borderId="7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vertical="center"/>
    </xf>
    <xf numFmtId="164" fontId="12" fillId="6" borderId="7" xfId="0" applyNumberFormat="1" applyFont="1" applyFill="1" applyBorder="1" applyAlignment="1">
      <alignment vertical="center"/>
    </xf>
    <xf numFmtId="0" fontId="12" fillId="6" borderId="7" xfId="0" applyFont="1" applyFill="1" applyBorder="1" applyAlignment="1">
      <alignment vertical="center"/>
    </xf>
    <xf numFmtId="0" fontId="11" fillId="0" borderId="0" xfId="0" applyFont="1"/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2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8" borderId="10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166" fontId="11" fillId="3" borderId="14" xfId="2" applyNumberFormat="1" applyFont="1" applyFill="1" applyBorder="1" applyAlignment="1">
      <alignment vertical="center"/>
    </xf>
    <xf numFmtId="164" fontId="13" fillId="0" borderId="17" xfId="3" applyFont="1" applyFill="1" applyBorder="1" applyAlignment="1">
      <alignment horizontal="center" vertical="center" wrapText="1"/>
    </xf>
    <xf numFmtId="43" fontId="13" fillId="0" borderId="13" xfId="0" applyNumberFormat="1" applyFont="1" applyBorder="1" applyAlignment="1">
      <alignment horizontal="center" vertical="center" wrapText="1"/>
    </xf>
    <xf numFmtId="165" fontId="15" fillId="0" borderId="14" xfId="0" applyNumberFormat="1" applyFont="1" applyBorder="1" applyAlignment="1">
      <alignment horizontal="center" vertical="center" wrapText="1"/>
    </xf>
    <xf numFmtId="167" fontId="13" fillId="8" borderId="14" xfId="0" applyNumberFormat="1" applyFont="1" applyFill="1" applyBorder="1" applyAlignment="1">
      <alignment vertical="center"/>
    </xf>
    <xf numFmtId="164" fontId="15" fillId="0" borderId="14" xfId="3" applyFont="1" applyFill="1" applyBorder="1" applyAlignment="1">
      <alignment horizontal="center" vertical="center" wrapText="1"/>
    </xf>
    <xf numFmtId="166" fontId="11" fillId="3" borderId="12" xfId="2" applyNumberFormat="1" applyFont="1" applyFill="1" applyBorder="1" applyAlignment="1">
      <alignment vertical="center"/>
    </xf>
    <xf numFmtId="164" fontId="13" fillId="0" borderId="18" xfId="3" applyFont="1" applyFill="1" applyBorder="1" applyAlignment="1">
      <alignment horizontal="center" vertical="center" wrapText="1"/>
    </xf>
    <xf numFmtId="43" fontId="13" fillId="0" borderId="15" xfId="0" applyNumberFormat="1" applyFont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 wrapText="1"/>
    </xf>
    <xf numFmtId="167" fontId="13" fillId="8" borderId="12" xfId="0" applyNumberFormat="1" applyFont="1" applyFill="1" applyBorder="1" applyAlignment="1">
      <alignment vertical="center"/>
    </xf>
    <xf numFmtId="164" fontId="15" fillId="0" borderId="12" xfId="3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vertical="center"/>
    </xf>
    <xf numFmtId="165" fontId="12" fillId="3" borderId="16" xfId="0" applyNumberFormat="1" applyFont="1" applyFill="1" applyBorder="1" applyAlignment="1">
      <alignment vertical="center"/>
    </xf>
    <xf numFmtId="43" fontId="12" fillId="6" borderId="6" xfId="0" applyNumberFormat="1" applyFont="1" applyFill="1" applyBorder="1" applyAlignment="1">
      <alignment vertical="center"/>
    </xf>
    <xf numFmtId="0" fontId="12" fillId="6" borderId="6" xfId="0" applyFont="1" applyFill="1" applyBorder="1" applyAlignment="1">
      <alignment vertical="center"/>
    </xf>
    <xf numFmtId="0" fontId="12" fillId="8" borderId="8" xfId="0" applyFont="1" applyFill="1" applyBorder="1" applyAlignment="1">
      <alignment vertical="center"/>
    </xf>
    <xf numFmtId="165" fontId="12" fillId="8" borderId="16" xfId="0" applyNumberFormat="1" applyFont="1" applyFill="1" applyBorder="1" applyAlignment="1">
      <alignment vertical="center"/>
    </xf>
    <xf numFmtId="0" fontId="12" fillId="6" borderId="19" xfId="0" applyFont="1" applyFill="1" applyBorder="1" applyAlignment="1">
      <alignment vertical="center"/>
    </xf>
    <xf numFmtId="44" fontId="11" fillId="0" borderId="0" xfId="2" applyFont="1"/>
    <xf numFmtId="44" fontId="12" fillId="0" borderId="0" xfId="2" applyFont="1"/>
    <xf numFmtId="0" fontId="6" fillId="9" borderId="3" xfId="0" applyFont="1" applyFill="1" applyBorder="1" applyAlignment="1">
      <alignment horizontal="center" vertical="center" wrapText="1"/>
    </xf>
    <xf numFmtId="0" fontId="6" fillId="10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4" fontId="12" fillId="9" borderId="14" xfId="3" applyFont="1" applyFill="1" applyBorder="1" applyAlignment="1">
      <alignment horizontal="center" vertical="center" wrapText="1"/>
    </xf>
    <xf numFmtId="164" fontId="12" fillId="0" borderId="17" xfId="3" applyFont="1" applyFill="1" applyBorder="1" applyAlignment="1">
      <alignment horizontal="center" vertical="center" wrapText="1"/>
    </xf>
    <xf numFmtId="164" fontId="12" fillId="0" borderId="13" xfId="3" applyFont="1" applyFill="1" applyBorder="1" applyAlignment="1">
      <alignment horizontal="center" vertical="center" wrapText="1"/>
    </xf>
    <xf numFmtId="164" fontId="12" fillId="0" borderId="14" xfId="3" applyFont="1" applyFill="1" applyBorder="1" applyAlignment="1">
      <alignment horizontal="center" vertical="center" wrapText="1"/>
    </xf>
    <xf numFmtId="164" fontId="12" fillId="0" borderId="20" xfId="3" applyFont="1" applyFill="1" applyBorder="1" applyAlignment="1">
      <alignment horizontal="center" vertical="center" wrapText="1"/>
    </xf>
    <xf numFmtId="43" fontId="0" fillId="0" borderId="0" xfId="0" applyNumberFormat="1"/>
    <xf numFmtId="164" fontId="12" fillId="9" borderId="12" xfId="3" applyFont="1" applyFill="1" applyBorder="1" applyAlignment="1">
      <alignment horizontal="center" vertical="center" wrapText="1"/>
    </xf>
    <xf numFmtId="164" fontId="12" fillId="0" borderId="18" xfId="3" applyFont="1" applyFill="1" applyBorder="1" applyAlignment="1">
      <alignment horizontal="center" vertical="center" wrapText="1"/>
    </xf>
    <xf numFmtId="164" fontId="12" fillId="0" borderId="15" xfId="3" applyFont="1" applyFill="1" applyBorder="1" applyAlignment="1">
      <alignment horizontal="center" vertical="center" wrapText="1"/>
    </xf>
    <xf numFmtId="164" fontId="12" fillId="0" borderId="12" xfId="3" applyFont="1" applyFill="1" applyBorder="1" applyAlignment="1">
      <alignment horizontal="center" vertical="center" wrapText="1"/>
    </xf>
    <xf numFmtId="164" fontId="12" fillId="0" borderId="21" xfId="3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vertical="center"/>
    </xf>
    <xf numFmtId="165" fontId="12" fillId="9" borderId="19" xfId="0" applyNumberFormat="1" applyFont="1" applyFill="1" applyBorder="1" applyAlignment="1">
      <alignment vertical="center"/>
    </xf>
    <xf numFmtId="0" fontId="12" fillId="6" borderId="22" xfId="0" applyFont="1" applyFill="1" applyBorder="1" applyAlignment="1">
      <alignment horizontal="right" vertical="center"/>
    </xf>
    <xf numFmtId="165" fontId="12" fillId="6" borderId="22" xfId="0" applyNumberFormat="1" applyFont="1" applyFill="1" applyBorder="1" applyAlignment="1">
      <alignment vertical="center"/>
    </xf>
    <xf numFmtId="0" fontId="11" fillId="7" borderId="0" xfId="0" applyFont="1" applyFill="1"/>
    <xf numFmtId="4" fontId="11" fillId="7" borderId="5" xfId="0" applyNumberFormat="1" applyFont="1" applyFill="1" applyBorder="1"/>
    <xf numFmtId="165" fontId="11" fillId="0" borderId="0" xfId="0" applyNumberFormat="1" applyFont="1"/>
    <xf numFmtId="0" fontId="6" fillId="6" borderId="8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2" fillId="2" borderId="4" xfId="5" applyFont="1" applyFill="1" applyBorder="1" applyAlignment="1">
      <alignment horizontal="center" vertical="center"/>
    </xf>
    <xf numFmtId="0" fontId="3" fillId="2" borderId="0" xfId="5" applyFont="1" applyFill="1" applyAlignment="1">
      <alignment horizontal="center" vertical="center"/>
    </xf>
    <xf numFmtId="0" fontId="3" fillId="2" borderId="4" xfId="5" applyFont="1" applyFill="1" applyBorder="1" applyAlignment="1">
      <alignment horizontal="center" vertical="center"/>
    </xf>
    <xf numFmtId="0" fontId="3" fillId="2" borderId="5" xfId="5" applyFont="1" applyFill="1" applyBorder="1" applyAlignment="1">
      <alignment horizontal="center" vertical="center"/>
    </xf>
    <xf numFmtId="0" fontId="3" fillId="2" borderId="6" xfId="5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 wrapText="1"/>
    </xf>
    <xf numFmtId="0" fontId="4" fillId="2" borderId="7" xfId="5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</cellXfs>
  <cellStyles count="8">
    <cellStyle name="Millares" xfId="1" builtinId="3"/>
    <cellStyle name="Millares 5" xfId="3" xr:uid="{00000000-0005-0000-0000-000031000000}"/>
    <cellStyle name="Moneda" xfId="2" builtinId="4"/>
    <cellStyle name="Moneda 2" xfId="4" xr:uid="{00000000-0005-0000-0000-000032000000}"/>
    <cellStyle name="Normal" xfId="0" builtinId="0"/>
    <cellStyle name="Normal 2" xfId="5" xr:uid="{00000000-0005-0000-0000-000033000000}"/>
    <cellStyle name="Normal 6" xfId="6" xr:uid="{00000000-0005-0000-0000-000034000000}"/>
    <cellStyle name="Normal 7" xfId="7" xr:uid="{00000000-0005-0000-0000-000035000000}"/>
  </cellStyles>
  <dxfs count="0"/>
  <tableStyles count="0" defaultTableStyle="TableStyleMedium2" defaultPivotStyle="PivotStyleLight16"/>
  <colors>
    <mruColors>
      <color rgb="FFFFDDF8"/>
      <color rgb="FFDFE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736600</xdr:colOff>
          <xdr:row>1</xdr:row>
          <xdr:rowOff>38100</xdr:rowOff>
        </xdr:from>
        <xdr:to>
          <xdr:col>2</xdr:col>
          <xdr:colOff>1612900</xdr:colOff>
          <xdr:row>5</xdr:row>
          <xdr:rowOff>50800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0</xdr:colOff>
      <xdr:row>14</xdr:row>
      <xdr:rowOff>0</xdr:rowOff>
    </xdr:from>
    <xdr:to>
      <xdr:col>7</xdr:col>
      <xdr:colOff>304800</xdr:colOff>
      <xdr:row>15</xdr:row>
      <xdr:rowOff>72853</xdr:rowOff>
    </xdr:to>
    <xdr:sp macro="" textlink="">
      <xdr:nvSpPr>
        <xdr:cNvPr id="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>
        <a:xfrm>
          <a:off x="9553575" y="5362575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304800</xdr:colOff>
      <xdr:row>15</xdr:row>
      <xdr:rowOff>72853</xdr:rowOff>
    </xdr:to>
    <xdr:sp macro="" textlink="">
      <xdr:nvSpPr>
        <xdr:cNvPr id="4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>
        <a:xfrm>
          <a:off x="10401300" y="5362575"/>
          <a:ext cx="304800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304800</xdr:colOff>
      <xdr:row>15</xdr:row>
      <xdr:rowOff>69491</xdr:rowOff>
    </xdr:to>
    <xdr:sp macro="" textlink="">
      <xdr:nvSpPr>
        <xdr:cNvPr id="5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>
        <a:xfrm>
          <a:off x="9553575" y="5362575"/>
          <a:ext cx="304800" cy="297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304800</xdr:colOff>
      <xdr:row>15</xdr:row>
      <xdr:rowOff>69491</xdr:rowOff>
    </xdr:to>
    <xdr:sp macro="" textlink="">
      <xdr:nvSpPr>
        <xdr:cNvPr id="6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>
        <a:xfrm>
          <a:off x="10401300" y="5362575"/>
          <a:ext cx="304800" cy="297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304800</xdr:colOff>
      <xdr:row>35</xdr:row>
      <xdr:rowOff>154655</xdr:rowOff>
    </xdr:to>
    <xdr:sp macro="" textlink="">
      <xdr:nvSpPr>
        <xdr:cNvPr id="7" name="AutoShape 2" descr="Imagen 1 de 4 de Molinos De Martillos O Pulverizadores En Hierro O Acero Inox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>
        <a:xfrm>
          <a:off x="6619875" y="5362575"/>
          <a:ext cx="304800" cy="5212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300038</xdr:colOff>
      <xdr:row>35</xdr:row>
      <xdr:rowOff>154655</xdr:rowOff>
    </xdr:to>
    <xdr:sp macro="" textlink="">
      <xdr:nvSpPr>
        <xdr:cNvPr id="8" name="AutoShape 5" descr="Imagen 1 de 4 de Molinos De Martillos O Pulverizadores En Hierro O Acero Inox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>
        <a:xfrm>
          <a:off x="7581900" y="5362575"/>
          <a:ext cx="299720" cy="5212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300038</xdr:colOff>
      <xdr:row>27</xdr:row>
      <xdr:rowOff>30478</xdr:rowOff>
    </xdr:to>
    <xdr:sp macro="" textlink="">
      <xdr:nvSpPr>
        <xdr:cNvPr id="9" name="AutoShape 9" descr="Imagen 1 de 2 de Bota Pantanera Caucho Pvc Bata Agricola Impermeable Suelacol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>
        <a:xfrm>
          <a:off x="7581900" y="5362575"/>
          <a:ext cx="299720" cy="3020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304800</xdr:colOff>
      <xdr:row>15</xdr:row>
      <xdr:rowOff>110217</xdr:rowOff>
    </xdr:to>
    <xdr:sp macro="" textlink="">
      <xdr:nvSpPr>
        <xdr:cNvPr id="10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>
        <a:xfrm>
          <a:off x="9553575" y="5362575"/>
          <a:ext cx="304800" cy="338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304800</xdr:colOff>
      <xdr:row>15</xdr:row>
      <xdr:rowOff>106855</xdr:rowOff>
    </xdr:to>
    <xdr:sp macro="" textlink="">
      <xdr:nvSpPr>
        <xdr:cNvPr id="12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>
        <a:xfrm>
          <a:off x="9553575" y="5362575"/>
          <a:ext cx="304800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14</xdr:row>
      <xdr:rowOff>0</xdr:rowOff>
    </xdr:from>
    <xdr:ext cx="304800" cy="300263"/>
    <xdr:sp macro="" textlink="">
      <xdr:nvSpPr>
        <xdr:cNvPr id="2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>
        <a:xfrm>
          <a:off x="9553575" y="5362575"/>
          <a:ext cx="304800" cy="29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304800" cy="296901"/>
    <xdr:sp macro="" textlink="">
      <xdr:nvSpPr>
        <xdr:cNvPr id="11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>
        <a:xfrm>
          <a:off x="9553575" y="5362575"/>
          <a:ext cx="304800" cy="2965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0</xdr:colOff>
      <xdr:row>14</xdr:row>
      <xdr:rowOff>0</xdr:rowOff>
    </xdr:from>
    <xdr:to>
      <xdr:col>7</xdr:col>
      <xdr:colOff>299442</xdr:colOff>
      <xdr:row>15</xdr:row>
      <xdr:rowOff>72852</xdr:rowOff>
    </xdr:to>
    <xdr:sp macro="" textlink="">
      <xdr:nvSpPr>
        <xdr:cNvPr id="1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>
        <a:xfrm>
          <a:off x="9553575" y="5362575"/>
          <a:ext cx="299085" cy="300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299442</xdr:colOff>
      <xdr:row>15</xdr:row>
      <xdr:rowOff>69490</xdr:rowOff>
    </xdr:to>
    <xdr:sp macro="" textlink="">
      <xdr:nvSpPr>
        <xdr:cNvPr id="15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>
        <a:xfrm>
          <a:off x="9553575" y="5362575"/>
          <a:ext cx="299085" cy="297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299442</xdr:colOff>
      <xdr:row>15</xdr:row>
      <xdr:rowOff>110216</xdr:rowOff>
    </xdr:to>
    <xdr:sp macro="" textlink="">
      <xdr:nvSpPr>
        <xdr:cNvPr id="17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>
        <a:xfrm>
          <a:off x="9553575" y="5362575"/>
          <a:ext cx="299085" cy="338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299442</xdr:colOff>
      <xdr:row>15</xdr:row>
      <xdr:rowOff>106854</xdr:rowOff>
    </xdr:to>
    <xdr:sp macro="" textlink="">
      <xdr:nvSpPr>
        <xdr:cNvPr id="18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>
        <a:xfrm>
          <a:off x="9553575" y="5362575"/>
          <a:ext cx="299085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14</xdr:row>
      <xdr:rowOff>0</xdr:rowOff>
    </xdr:from>
    <xdr:ext cx="304800" cy="300263"/>
    <xdr:sp macro="" textlink="">
      <xdr:nvSpPr>
        <xdr:cNvPr id="19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>
        <a:xfrm>
          <a:off x="9553575" y="5362575"/>
          <a:ext cx="304800" cy="29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304800" cy="296901"/>
    <xdr:sp macro="" textlink="">
      <xdr:nvSpPr>
        <xdr:cNvPr id="20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>
        <a:xfrm>
          <a:off x="9553575" y="5362575"/>
          <a:ext cx="304800" cy="2965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14</xdr:row>
      <xdr:rowOff>0</xdr:rowOff>
    </xdr:from>
    <xdr:ext cx="304800" cy="300263"/>
    <xdr:sp macro="" textlink="">
      <xdr:nvSpPr>
        <xdr:cNvPr id="21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>
        <a:xfrm>
          <a:off x="14201775" y="5362575"/>
          <a:ext cx="304800" cy="29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14</xdr:row>
      <xdr:rowOff>0</xdr:rowOff>
    </xdr:from>
    <xdr:ext cx="304800" cy="296901"/>
    <xdr:sp macro="" textlink="">
      <xdr:nvSpPr>
        <xdr:cNvPr id="22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>
        <a:xfrm>
          <a:off x="14201775" y="5362575"/>
          <a:ext cx="304800" cy="2965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14</xdr:row>
      <xdr:rowOff>0</xdr:rowOff>
    </xdr:from>
    <xdr:ext cx="304800" cy="300262"/>
    <xdr:sp macro="" textlink="">
      <xdr:nvSpPr>
        <xdr:cNvPr id="23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>
        <a:xfrm>
          <a:off x="14201775" y="5362575"/>
          <a:ext cx="304800" cy="29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14</xdr:row>
      <xdr:rowOff>0</xdr:rowOff>
    </xdr:from>
    <xdr:ext cx="304800" cy="296900"/>
    <xdr:sp macro="" textlink="">
      <xdr:nvSpPr>
        <xdr:cNvPr id="24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>
        <a:xfrm>
          <a:off x="14201775" y="5362575"/>
          <a:ext cx="304800" cy="2965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4"/>
  <sheetViews>
    <sheetView tabSelected="1" zoomScale="47" zoomScaleNormal="80" workbookViewId="0">
      <selection activeCell="B2" sqref="B2:R6"/>
    </sheetView>
  </sheetViews>
  <sheetFormatPr baseColWidth="10" defaultColWidth="11" defaultRowHeight="14.5"/>
  <cols>
    <col min="1" max="1" width="3.54296875" customWidth="1"/>
    <col min="2" max="2" width="7.54296875" customWidth="1"/>
    <col min="3" max="3" width="35.7265625" customWidth="1"/>
    <col min="4" max="4" width="52.453125" customWidth="1"/>
    <col min="5" max="5" width="14.453125" customWidth="1"/>
    <col min="6" max="6" width="13.54296875" customWidth="1"/>
    <col min="7" max="7" width="16" customWidth="1"/>
    <col min="8" max="8" width="12.7265625" customWidth="1"/>
    <col min="9" max="9" width="13.81640625" customWidth="1"/>
    <col min="10" max="10" width="14.453125" customWidth="1"/>
    <col min="11" max="11" width="16" customWidth="1"/>
    <col min="12" max="12" width="12.7265625" customWidth="1"/>
    <col min="13" max="14" width="14.453125" customWidth="1"/>
    <col min="15" max="15" width="14.54296875" customWidth="1"/>
    <col min="16" max="16" width="16.453125" customWidth="1"/>
    <col min="17" max="17" width="18.453125" customWidth="1"/>
    <col min="18" max="18" width="20.1796875" customWidth="1"/>
    <col min="19" max="20" width="18.7265625" customWidth="1"/>
    <col min="21" max="21" width="19.81640625" customWidth="1"/>
    <col min="22" max="22" width="24.453125" customWidth="1"/>
  </cols>
  <sheetData>
    <row r="1" spans="1:22">
      <c r="A1" s="1"/>
      <c r="B1" s="2"/>
      <c r="C1" s="3"/>
      <c r="D1" s="3"/>
      <c r="E1" s="3"/>
      <c r="F1" s="3"/>
      <c r="G1" s="4"/>
      <c r="H1" s="4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2">
      <c r="A2" s="1"/>
      <c r="B2" s="87" t="s">
        <v>0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</row>
    <row r="3" spans="1:22">
      <c r="A3" s="1"/>
      <c r="B3" s="89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</row>
    <row r="4" spans="1:22">
      <c r="A4" s="1"/>
      <c r="B4" s="89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</row>
    <row r="5" spans="1:22">
      <c r="A5" s="1"/>
      <c r="B5" s="89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</row>
    <row r="6" spans="1:22">
      <c r="A6" s="1"/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</row>
    <row r="7" spans="1:22" ht="15" customHeight="1">
      <c r="A7" s="1"/>
      <c r="B7" s="5"/>
      <c r="C7" s="93" t="s">
        <v>1</v>
      </c>
      <c r="D7" s="93"/>
      <c r="E7" s="93"/>
      <c r="F7" s="93"/>
      <c r="G7" s="94" t="s">
        <v>2</v>
      </c>
      <c r="H7" s="95"/>
      <c r="I7" s="95"/>
      <c r="J7" s="96"/>
      <c r="K7" s="97" t="s">
        <v>31</v>
      </c>
      <c r="L7" s="98"/>
      <c r="M7" s="98"/>
      <c r="N7" s="99"/>
      <c r="O7" s="100" t="s">
        <v>3</v>
      </c>
      <c r="P7" s="101"/>
      <c r="Q7" s="101"/>
      <c r="R7" s="101"/>
      <c r="S7" s="84" t="s">
        <v>4</v>
      </c>
      <c r="T7" s="85"/>
      <c r="U7" s="86"/>
    </row>
    <row r="8" spans="1:22" ht="85.5" customHeight="1">
      <c r="A8" s="6"/>
      <c r="B8" s="7" t="s">
        <v>5</v>
      </c>
      <c r="C8" s="8" t="s">
        <v>6</v>
      </c>
      <c r="D8" s="9" t="s">
        <v>7</v>
      </c>
      <c r="E8" s="8" t="s">
        <v>8</v>
      </c>
      <c r="F8" s="10" t="s">
        <v>9</v>
      </c>
      <c r="G8" s="11" t="s">
        <v>10</v>
      </c>
      <c r="H8" s="12" t="s">
        <v>11</v>
      </c>
      <c r="I8" s="12" t="s">
        <v>12</v>
      </c>
      <c r="J8" s="12" t="s">
        <v>13</v>
      </c>
      <c r="K8" s="36" t="s">
        <v>10</v>
      </c>
      <c r="L8" s="37" t="s">
        <v>11</v>
      </c>
      <c r="M8" s="36" t="s">
        <v>12</v>
      </c>
      <c r="N8" s="38" t="s">
        <v>13</v>
      </c>
      <c r="O8" s="39" t="s">
        <v>10</v>
      </c>
      <c r="P8" s="40" t="s">
        <v>11</v>
      </c>
      <c r="Q8" s="40" t="s">
        <v>12</v>
      </c>
      <c r="R8" s="62" t="s">
        <v>13</v>
      </c>
      <c r="S8" s="63" t="s">
        <v>14</v>
      </c>
      <c r="T8" s="64" t="s">
        <v>15</v>
      </c>
      <c r="U8" s="65" t="s">
        <v>16</v>
      </c>
    </row>
    <row r="9" spans="1:22" ht="31" customHeight="1">
      <c r="A9" s="13"/>
      <c r="B9" s="14">
        <v>1</v>
      </c>
      <c r="C9" s="15" t="s">
        <v>17</v>
      </c>
      <c r="D9" s="16" t="s">
        <v>18</v>
      </c>
      <c r="E9" s="17" t="s">
        <v>19</v>
      </c>
      <c r="F9" s="18">
        <v>1</v>
      </c>
      <c r="G9" s="19">
        <v>375000</v>
      </c>
      <c r="H9" s="20">
        <f t="shared" ref="H9:H14" si="0">+G9*19%</f>
        <v>71250</v>
      </c>
      <c r="I9" s="41">
        <f t="shared" ref="I9:I14" si="1">+G9+H9</f>
        <v>446250</v>
      </c>
      <c r="J9" s="42">
        <f t="shared" ref="J9:J14" si="2">+I9*F9</f>
        <v>446250</v>
      </c>
      <c r="K9" s="43">
        <v>378000</v>
      </c>
      <c r="L9" s="44">
        <f t="shared" ref="L9:L14" si="3">+K9*19%</f>
        <v>71820</v>
      </c>
      <c r="M9" s="45">
        <f t="shared" ref="M9:M14" si="4">+K9+L9</f>
        <v>449820</v>
      </c>
      <c r="N9" s="42">
        <f t="shared" ref="N9:N14" si="5">+M9*F9</f>
        <v>449820</v>
      </c>
      <c r="O9" s="43"/>
      <c r="P9" s="46">
        <f t="shared" ref="P9:P14" si="6">+O9*19%</f>
        <v>0</v>
      </c>
      <c r="Q9" s="66">
        <f t="shared" ref="Q9:Q14" si="7">+O9+P9</f>
        <v>0</v>
      </c>
      <c r="R9" s="67">
        <f t="shared" ref="R9:R14" si="8">+Q9*F9</f>
        <v>0</v>
      </c>
      <c r="S9" s="68">
        <f t="shared" ref="S9:S14" si="9">(I9+M9+Q9)/2</f>
        <v>448035</v>
      </c>
      <c r="T9" s="69">
        <f t="shared" ref="T9:T14" si="10">ROUND(S9,0)</f>
        <v>448035</v>
      </c>
      <c r="U9" s="70">
        <f t="shared" ref="U9:U14" si="11">T9*F9</f>
        <v>448035</v>
      </c>
      <c r="V9" s="71"/>
    </row>
    <row r="10" spans="1:22" ht="28" customHeight="1">
      <c r="A10" s="13"/>
      <c r="B10" s="14">
        <v>2</v>
      </c>
      <c r="C10" s="15" t="s">
        <v>20</v>
      </c>
      <c r="D10" s="16" t="s">
        <v>21</v>
      </c>
      <c r="E10" s="17" t="s">
        <v>19</v>
      </c>
      <c r="F10" s="18">
        <v>1</v>
      </c>
      <c r="G10" s="21">
        <v>150000</v>
      </c>
      <c r="H10" s="22">
        <f t="shared" si="0"/>
        <v>28500</v>
      </c>
      <c r="I10" s="47">
        <f t="shared" si="1"/>
        <v>178500</v>
      </c>
      <c r="J10" s="48">
        <f t="shared" si="2"/>
        <v>178500</v>
      </c>
      <c r="K10" s="49">
        <v>155800</v>
      </c>
      <c r="L10" s="50">
        <f t="shared" si="3"/>
        <v>29602</v>
      </c>
      <c r="M10" s="51">
        <f t="shared" si="4"/>
        <v>185402</v>
      </c>
      <c r="N10" s="48">
        <f t="shared" si="5"/>
        <v>185402</v>
      </c>
      <c r="O10" s="49"/>
      <c r="P10" s="52">
        <f t="shared" si="6"/>
        <v>0</v>
      </c>
      <c r="Q10" s="72">
        <f t="shared" si="7"/>
        <v>0</v>
      </c>
      <c r="R10" s="73">
        <f t="shared" si="8"/>
        <v>0</v>
      </c>
      <c r="S10" s="74">
        <f t="shared" si="9"/>
        <v>181951</v>
      </c>
      <c r="T10" s="75">
        <f t="shared" si="10"/>
        <v>181951</v>
      </c>
      <c r="U10" s="76">
        <f t="shared" si="11"/>
        <v>181951</v>
      </c>
      <c r="V10" s="71"/>
    </row>
    <row r="11" spans="1:22" ht="15.75" customHeight="1">
      <c r="A11" s="13"/>
      <c r="B11" s="14">
        <v>3</v>
      </c>
      <c r="C11" s="15" t="s">
        <v>22</v>
      </c>
      <c r="D11" s="16" t="s">
        <v>23</v>
      </c>
      <c r="E11" s="17" t="s">
        <v>19</v>
      </c>
      <c r="F11" s="18">
        <v>1</v>
      </c>
      <c r="G11" s="21">
        <v>375000</v>
      </c>
      <c r="H11" s="22">
        <f t="shared" si="0"/>
        <v>71250</v>
      </c>
      <c r="I11" s="47">
        <f t="shared" si="1"/>
        <v>446250</v>
      </c>
      <c r="J11" s="48">
        <f t="shared" si="2"/>
        <v>446250</v>
      </c>
      <c r="K11" s="49">
        <v>376000</v>
      </c>
      <c r="L11" s="50">
        <f t="shared" si="3"/>
        <v>71440</v>
      </c>
      <c r="M11" s="51">
        <f t="shared" si="4"/>
        <v>447440</v>
      </c>
      <c r="N11" s="48">
        <f t="shared" si="5"/>
        <v>447440</v>
      </c>
      <c r="O11" s="49"/>
      <c r="P11" s="52">
        <f t="shared" si="6"/>
        <v>0</v>
      </c>
      <c r="Q11" s="72">
        <f t="shared" si="7"/>
        <v>0</v>
      </c>
      <c r="R11" s="73">
        <f t="shared" si="8"/>
        <v>0</v>
      </c>
      <c r="S11" s="74">
        <f t="shared" si="9"/>
        <v>446845</v>
      </c>
      <c r="T11" s="75">
        <f t="shared" si="10"/>
        <v>446845</v>
      </c>
      <c r="U11" s="76">
        <f t="shared" si="11"/>
        <v>446845</v>
      </c>
      <c r="V11" s="71"/>
    </row>
    <row r="12" spans="1:22" ht="55" customHeight="1">
      <c r="A12" s="13"/>
      <c r="B12" s="14">
        <v>4</v>
      </c>
      <c r="C12" s="15" t="s">
        <v>24</v>
      </c>
      <c r="D12" s="16" t="s">
        <v>25</v>
      </c>
      <c r="E12" s="17" t="s">
        <v>19</v>
      </c>
      <c r="F12" s="18">
        <v>1</v>
      </c>
      <c r="G12" s="21">
        <v>300000</v>
      </c>
      <c r="H12" s="22">
        <f t="shared" si="0"/>
        <v>57000</v>
      </c>
      <c r="I12" s="47">
        <f t="shared" si="1"/>
        <v>357000</v>
      </c>
      <c r="J12" s="48">
        <f t="shared" si="2"/>
        <v>357000</v>
      </c>
      <c r="K12" s="49">
        <v>310050</v>
      </c>
      <c r="L12" s="50">
        <f t="shared" si="3"/>
        <v>58909.5</v>
      </c>
      <c r="M12" s="51">
        <f t="shared" si="4"/>
        <v>368959.5</v>
      </c>
      <c r="N12" s="48">
        <f t="shared" si="5"/>
        <v>368959.5</v>
      </c>
      <c r="O12" s="49"/>
      <c r="P12" s="52">
        <f t="shared" si="6"/>
        <v>0</v>
      </c>
      <c r="Q12" s="72">
        <f t="shared" si="7"/>
        <v>0</v>
      </c>
      <c r="R12" s="73">
        <f t="shared" si="8"/>
        <v>0</v>
      </c>
      <c r="S12" s="74">
        <f t="shared" si="9"/>
        <v>362979.75</v>
      </c>
      <c r="T12" s="75">
        <f t="shared" si="10"/>
        <v>362980</v>
      </c>
      <c r="U12" s="76">
        <f t="shared" si="11"/>
        <v>362980</v>
      </c>
      <c r="V12" s="71"/>
    </row>
    <row r="13" spans="1:22" ht="84" customHeight="1">
      <c r="A13" s="13"/>
      <c r="B13" s="14">
        <v>5</v>
      </c>
      <c r="C13" s="15" t="s">
        <v>26</v>
      </c>
      <c r="D13" s="16" t="s">
        <v>27</v>
      </c>
      <c r="E13" s="17" t="s">
        <v>19</v>
      </c>
      <c r="F13" s="18">
        <v>1</v>
      </c>
      <c r="G13" s="21">
        <v>500000</v>
      </c>
      <c r="H13" s="22">
        <f t="shared" si="0"/>
        <v>95000</v>
      </c>
      <c r="I13" s="47">
        <f t="shared" si="1"/>
        <v>595000</v>
      </c>
      <c r="J13" s="48">
        <f t="shared" si="2"/>
        <v>595000</v>
      </c>
      <c r="K13" s="49">
        <v>520000</v>
      </c>
      <c r="L13" s="50">
        <f t="shared" si="3"/>
        <v>98800</v>
      </c>
      <c r="M13" s="51">
        <f t="shared" si="4"/>
        <v>618800</v>
      </c>
      <c r="N13" s="48">
        <f t="shared" si="5"/>
        <v>618800</v>
      </c>
      <c r="O13" s="49"/>
      <c r="P13" s="52">
        <f t="shared" si="6"/>
        <v>0</v>
      </c>
      <c r="Q13" s="72">
        <f t="shared" si="7"/>
        <v>0</v>
      </c>
      <c r="R13" s="73">
        <f t="shared" si="8"/>
        <v>0</v>
      </c>
      <c r="S13" s="74">
        <f t="shared" si="9"/>
        <v>606900</v>
      </c>
      <c r="T13" s="75">
        <f t="shared" si="10"/>
        <v>606900</v>
      </c>
      <c r="U13" s="76">
        <f t="shared" si="11"/>
        <v>606900</v>
      </c>
      <c r="V13" s="71"/>
    </row>
    <row r="14" spans="1:22" ht="17.25" customHeight="1">
      <c r="A14" s="13"/>
      <c r="B14" s="14">
        <v>6</v>
      </c>
      <c r="C14" s="15" t="s">
        <v>20</v>
      </c>
      <c r="D14" s="16" t="s">
        <v>28</v>
      </c>
      <c r="E14" s="17" t="s">
        <v>19</v>
      </c>
      <c r="F14" s="18">
        <v>1</v>
      </c>
      <c r="G14" s="23">
        <v>150000</v>
      </c>
      <c r="H14" s="22">
        <f t="shared" si="0"/>
        <v>28500</v>
      </c>
      <c r="I14" s="47">
        <f t="shared" si="1"/>
        <v>178500</v>
      </c>
      <c r="J14" s="48">
        <f t="shared" si="2"/>
        <v>178500</v>
      </c>
      <c r="K14" s="23">
        <v>155800</v>
      </c>
      <c r="L14" s="50">
        <f t="shared" si="3"/>
        <v>29602</v>
      </c>
      <c r="M14" s="51">
        <f t="shared" si="4"/>
        <v>185402</v>
      </c>
      <c r="N14" s="48">
        <f t="shared" si="5"/>
        <v>185402</v>
      </c>
      <c r="O14" s="49"/>
      <c r="P14" s="52">
        <f t="shared" si="6"/>
        <v>0</v>
      </c>
      <c r="Q14" s="72">
        <f t="shared" si="7"/>
        <v>0</v>
      </c>
      <c r="R14" s="73">
        <f t="shared" si="8"/>
        <v>0</v>
      </c>
      <c r="S14" s="74">
        <f t="shared" si="9"/>
        <v>181951</v>
      </c>
      <c r="T14" s="75">
        <f t="shared" si="10"/>
        <v>181951</v>
      </c>
      <c r="U14" s="76">
        <f t="shared" si="11"/>
        <v>181951</v>
      </c>
      <c r="V14" s="71"/>
    </row>
    <row r="15" spans="1:22" ht="18" customHeight="1">
      <c r="A15" s="13"/>
      <c r="B15" s="24"/>
      <c r="C15" s="25"/>
      <c r="D15" s="25"/>
      <c r="E15" s="26"/>
      <c r="F15" s="27"/>
      <c r="G15" s="28"/>
      <c r="H15" s="29"/>
      <c r="I15" s="53"/>
      <c r="J15" s="54">
        <f>SUM(J9:J14)</f>
        <v>2201500</v>
      </c>
      <c r="K15" s="55"/>
      <c r="L15" s="56"/>
      <c r="M15" s="57"/>
      <c r="N15" s="58">
        <f>SUM(N9:N14)</f>
        <v>2255823.5</v>
      </c>
      <c r="O15" s="55"/>
      <c r="P15" s="59"/>
      <c r="Q15" s="77"/>
      <c r="R15" s="78">
        <f ca="1">SUM(R9:R34)</f>
        <v>0</v>
      </c>
      <c r="S15" s="79"/>
      <c r="T15" s="79"/>
      <c r="U15" s="80">
        <f>SUM(U9:U14)</f>
        <v>2228662</v>
      </c>
      <c r="V15" s="71"/>
    </row>
    <row r="16" spans="1:22" ht="16.5" customHeight="1">
      <c r="A16" s="13"/>
      <c r="B16" s="9"/>
      <c r="C16" s="30"/>
      <c r="D16" s="30"/>
      <c r="E16" s="31"/>
      <c r="F16" s="30"/>
      <c r="G16" s="30"/>
      <c r="H16" s="30"/>
      <c r="I16" s="30"/>
      <c r="J16" s="60"/>
      <c r="K16" s="30"/>
      <c r="L16" s="30"/>
      <c r="M16" s="30"/>
      <c r="N16" s="60"/>
      <c r="O16" s="30"/>
      <c r="P16" s="30"/>
      <c r="Q16" s="30"/>
      <c r="R16" s="30"/>
      <c r="S16" s="30"/>
      <c r="T16" s="30"/>
      <c r="U16" s="30"/>
      <c r="V16" s="71"/>
    </row>
    <row r="17" spans="1:22" ht="18" customHeight="1">
      <c r="A17" s="13"/>
      <c r="C17" s="30"/>
      <c r="D17" s="30"/>
      <c r="E17" s="31"/>
      <c r="F17" s="30"/>
      <c r="G17" s="30"/>
      <c r="H17" s="30"/>
      <c r="I17" s="33"/>
      <c r="J17" s="61"/>
      <c r="K17" s="30"/>
      <c r="L17" s="30"/>
      <c r="M17" s="33"/>
      <c r="N17" s="61"/>
      <c r="O17" s="30"/>
      <c r="P17" s="30"/>
      <c r="Q17" s="30"/>
      <c r="R17" s="30"/>
      <c r="S17" s="30"/>
      <c r="T17" s="81" t="s">
        <v>29</v>
      </c>
      <c r="U17" s="82"/>
      <c r="V17" s="71"/>
    </row>
    <row r="18" spans="1:22" ht="18" customHeight="1">
      <c r="A18" s="13"/>
      <c r="C18" s="30"/>
      <c r="D18" s="30"/>
      <c r="E18" s="31"/>
      <c r="F18" s="30"/>
      <c r="G18" s="30"/>
      <c r="H18" s="30"/>
      <c r="I18" s="30"/>
      <c r="J18" s="60"/>
      <c r="K18" s="30"/>
      <c r="L18" s="30"/>
      <c r="M18" s="30"/>
      <c r="N18" s="30"/>
      <c r="O18" s="30"/>
      <c r="P18" s="30"/>
      <c r="Q18" s="30"/>
      <c r="R18" s="83"/>
      <c r="S18" s="30"/>
      <c r="T18" s="30"/>
      <c r="U18" s="30"/>
      <c r="V18" s="71"/>
    </row>
    <row r="19" spans="1:22" ht="20.25" customHeight="1">
      <c r="A19" s="13"/>
      <c r="C19" s="92" t="s">
        <v>30</v>
      </c>
      <c r="D19" s="92"/>
      <c r="E19" s="31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71"/>
    </row>
    <row r="20" spans="1:22" ht="16.5" customHeight="1">
      <c r="A20" s="13"/>
      <c r="C20" s="92"/>
      <c r="D20" s="92"/>
      <c r="E20" s="31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71"/>
    </row>
    <row r="21" spans="1:22" ht="18" customHeight="1">
      <c r="A21" s="13"/>
      <c r="C21" s="92"/>
      <c r="D21" s="92"/>
      <c r="E21" s="31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71"/>
    </row>
    <row r="22" spans="1:22" ht="17.25" customHeight="1">
      <c r="A22" s="13"/>
      <c r="C22" s="92"/>
      <c r="D22" s="92"/>
      <c r="E22" s="31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71"/>
    </row>
    <row r="23" spans="1:22" ht="16.5" customHeight="1">
      <c r="A23" s="13"/>
      <c r="C23" s="92"/>
      <c r="D23" s="92"/>
      <c r="E23" s="31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71"/>
    </row>
    <row r="24" spans="1:22" ht="16.5" customHeight="1">
      <c r="A24" s="13"/>
      <c r="C24" s="92"/>
      <c r="D24" s="92"/>
      <c r="E24" s="31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71"/>
    </row>
    <row r="25" spans="1:22" ht="18" customHeight="1">
      <c r="A25" s="13"/>
      <c r="C25" s="92"/>
      <c r="D25" s="92"/>
      <c r="E25" s="31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71"/>
    </row>
    <row r="26" spans="1:22" ht="20.25" customHeight="1">
      <c r="A26" s="13"/>
      <c r="V26" s="71"/>
    </row>
    <row r="27" spans="1:22" ht="21.75" customHeight="1">
      <c r="A27" s="13"/>
      <c r="V27" s="71"/>
    </row>
    <row r="28" spans="1:22" ht="21" customHeight="1">
      <c r="A28" s="13"/>
      <c r="V28" s="71"/>
    </row>
    <row r="29" spans="1:22" ht="24.75" customHeight="1">
      <c r="A29" s="13"/>
      <c r="V29" s="71"/>
    </row>
    <row r="30" spans="1:22" ht="20.25" customHeight="1">
      <c r="A30" s="13"/>
      <c r="V30" s="71"/>
    </row>
    <row r="31" spans="1:22" ht="21.75" customHeight="1">
      <c r="A31" s="13"/>
      <c r="V31" s="71"/>
    </row>
    <row r="32" spans="1:22" ht="20.25" customHeight="1">
      <c r="A32" s="13"/>
      <c r="V32" s="71"/>
    </row>
    <row r="33" spans="1:22" ht="21" customHeight="1">
      <c r="A33" s="13"/>
      <c r="V33" s="71"/>
    </row>
    <row r="34" spans="1:22" ht="18" customHeight="1">
      <c r="A34" s="13"/>
      <c r="V34" s="71"/>
    </row>
    <row r="35" spans="1:22" ht="15.5">
      <c r="A35" s="32"/>
    </row>
    <row r="46" spans="1:22">
      <c r="C46" s="30"/>
      <c r="D46" s="30"/>
      <c r="E46" s="31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:22">
      <c r="C47" s="30"/>
      <c r="D47" s="30"/>
      <c r="E47" s="31"/>
      <c r="F47" s="30"/>
      <c r="G47" s="33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:22">
      <c r="C48" s="30"/>
      <c r="D48" s="30"/>
      <c r="E48" s="31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3:21">
      <c r="C49" s="30"/>
      <c r="D49" s="30"/>
      <c r="E49" s="31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3:21">
      <c r="C50" s="30"/>
      <c r="D50" s="30"/>
      <c r="E50" s="31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3:21">
      <c r="E51" s="34"/>
    </row>
    <row r="52" spans="3:21">
      <c r="E52" s="34"/>
    </row>
    <row r="53" spans="3:21">
      <c r="E53" s="34"/>
    </row>
    <row r="54" spans="3:21">
      <c r="E54" s="35"/>
    </row>
    <row r="55" spans="3:21">
      <c r="E55" s="35"/>
    </row>
    <row r="56" spans="3:21">
      <c r="E56" s="35"/>
    </row>
    <row r="57" spans="3:21">
      <c r="E57" s="35"/>
    </row>
    <row r="58" spans="3:21">
      <c r="E58" s="35"/>
    </row>
    <row r="59" spans="3:21">
      <c r="E59" s="35"/>
    </row>
    <row r="60" spans="3:21">
      <c r="E60" s="35"/>
    </row>
    <row r="61" spans="3:21">
      <c r="E61" s="35"/>
    </row>
    <row r="62" spans="3:21">
      <c r="E62" s="35"/>
    </row>
    <row r="63" spans="3:21">
      <c r="E63" s="35"/>
    </row>
    <row r="64" spans="3:21">
      <c r="E64" s="35"/>
    </row>
  </sheetData>
  <mergeCells count="7">
    <mergeCell ref="S7:U7"/>
    <mergeCell ref="B2:R6"/>
    <mergeCell ref="C19:D25"/>
    <mergeCell ref="C7:F7"/>
    <mergeCell ref="G7:J7"/>
    <mergeCell ref="K7:N7"/>
    <mergeCell ref="O7:R7"/>
  </mergeCells>
  <pageMargins left="0.7" right="0.7" top="0.75" bottom="0.75" header="0.3" footer="0.3"/>
  <pageSetup orientation="portrait"/>
  <drawing r:id="rId1"/>
  <legacyDrawing r:id="rId2"/>
  <oleObjects>
    <mc:AlternateContent xmlns:mc="http://schemas.openxmlformats.org/markup-compatibility/2006">
      <mc:Choice Requires="x14">
        <oleObject progId="Word.Picture.8" shapeId="1025" r:id="rId3">
          <objectPr defaultSize="0" altText="" r:id="rId4">
            <anchor moveWithCells="1" sizeWithCells="1">
              <from>
                <xdr:col>2</xdr:col>
                <xdr:colOff>736600</xdr:colOff>
                <xdr:row>1</xdr:row>
                <xdr:rowOff>38100</xdr:rowOff>
              </from>
              <to>
                <xdr:col>2</xdr:col>
                <xdr:colOff>1612900</xdr:colOff>
                <xdr:row>5</xdr:row>
                <xdr:rowOff>50800</xdr:rowOff>
              </to>
            </anchor>
          </objectPr>
        </oleObject>
      </mc:Choice>
      <mc:Fallback>
        <oleObject progId="Word.Picture.8" shapeId="102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Ramirez de la Hoz</dc:creator>
  <cp:lastModifiedBy>Daniela Ramirez de la Hoz</cp:lastModifiedBy>
  <dcterms:created xsi:type="dcterms:W3CDTF">2023-06-20T15:45:00Z</dcterms:created>
  <dcterms:modified xsi:type="dcterms:W3CDTF">2025-10-30T03:10:49Z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2024-04-29T14:12:29Z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c9f1dd3d-0e3c-4d6f-a4b5-24050b07bae2</vt:lpwstr>
  </property>
  <property fmtid="{D5CDD505-2E9C-101B-9397-08002B2CF9AE}" pid="8" name="MSIP_Label_fc111285-cafa-4fc9-8a9a-bd902089b24f_ContentBits">
    <vt:lpwstr>0</vt:lpwstr>
  </property>
  <property fmtid="{D5CDD505-2E9C-101B-9397-08002B2CF9AE}" pid="9" name="ICV">
    <vt:lpwstr>D9F2470A051C46CEB8D4D66E84AF6029_12</vt:lpwstr>
  </property>
  <property fmtid="{D5CDD505-2E9C-101B-9397-08002B2CF9AE}" pid="10" name="KSOProductBuildVer">
    <vt:lpwstr>3082-12.2.0.23131</vt:lpwstr>
  </property>
</Properties>
</file>