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0"/>
  <workbookPr codeName="ThisWorkbook"/>
  <mc:AlternateContent xmlns:mc="http://schemas.openxmlformats.org/markup-compatibility/2006">
    <mc:Choice Requires="x15">
      <x15ac:absPath xmlns:x15ac="http://schemas.microsoft.com/office/spreadsheetml/2010/11/ac" url="C:\Users\johnj\OneDrive\Escritorio\"/>
    </mc:Choice>
  </mc:AlternateContent>
  <xr:revisionPtr revIDLastSave="27" documentId="13_ncr:1_{3EC48D84-2E68-408B-A7B7-C03CEBC7B1B2}" xr6:coauthVersionLast="47" xr6:coauthVersionMax="47" xr10:uidLastSave="{3792F097-BCF9-46A8-82BA-9F982830EF48}"/>
  <bookViews>
    <workbookView xWindow="-108" yWindow="-108" windowWidth="23256" windowHeight="12456" tabRatio="900" firstSheet="4"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_FilterDatabase" localSheetId="2" hidden="1">EVALUACION!$B$15:$L$26</definedName>
    <definedName name="_xlnm.Print_Area" localSheetId="4">'ASIGNACION Y TRATAMIENTO'!$B$2:$X$39</definedName>
    <definedName name="_xlnm.Print_Area" localSheetId="0">CONTEXTO!$B$2:$F$19</definedName>
    <definedName name="_xlnm.Print_Area" localSheetId="2">EVALUACION!$B$2:$L$53</definedName>
    <definedName name="_xlnm.Print_Area" localSheetId="3">'EVALUACION CON CONTROLES'!$B$2:$R$46</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TRATAMIENTO'!$B$43:$B$45</definedName>
    <definedName name="planeación">'IDENTIFICACION Y ANALISIS'!$B$19:$B$29</definedName>
    <definedName name="selección">'IDENTIFICACION Y ANALISIS'!$B$31:$B$37</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5" i="15" l="1"/>
  <c r="N11" i="6"/>
  <c r="I17" i="6"/>
  <c r="H17" i="6"/>
  <c r="K21" i="6"/>
  <c r="K19" i="6"/>
  <c r="K20" i="6"/>
  <c r="B22" i="15"/>
  <c r="I22" i="15"/>
  <c r="C16" i="15"/>
  <c r="K21" i="11"/>
  <c r="L21" i="11" s="1"/>
  <c r="K15" i="6" s="1"/>
  <c r="K22" i="11"/>
  <c r="L22" i="11" s="1"/>
  <c r="K23" i="11"/>
  <c r="L23" i="11" s="1"/>
  <c r="K17" i="6" s="1"/>
  <c r="S12" i="6"/>
  <c r="S13" i="6"/>
  <c r="S14" i="6"/>
  <c r="S15" i="6"/>
  <c r="S16" i="6"/>
  <c r="S17" i="6"/>
  <c r="S18" i="6"/>
  <c r="S19" i="6"/>
  <c r="S20" i="6"/>
  <c r="S21" i="6"/>
  <c r="U12" i="6"/>
  <c r="V12" i="6"/>
  <c r="W12" i="6"/>
  <c r="X12" i="6"/>
  <c r="U13" i="6"/>
  <c r="V13" i="6"/>
  <c r="W13" i="6"/>
  <c r="X13" i="6"/>
  <c r="U14" i="6"/>
  <c r="V14" i="6"/>
  <c r="W14" i="6"/>
  <c r="X14" i="6"/>
  <c r="U15" i="6"/>
  <c r="V15" i="6"/>
  <c r="W15" i="6"/>
  <c r="X15" i="6"/>
  <c r="U16" i="6"/>
  <c r="V16" i="6"/>
  <c r="W16" i="6"/>
  <c r="X16" i="6"/>
  <c r="U17" i="6"/>
  <c r="V17" i="6"/>
  <c r="W17" i="6"/>
  <c r="X17" i="6"/>
  <c r="U18" i="6"/>
  <c r="V18" i="6"/>
  <c r="W18" i="6"/>
  <c r="X18" i="6"/>
  <c r="U19" i="6"/>
  <c r="V19" i="6"/>
  <c r="W19" i="6"/>
  <c r="X19" i="6"/>
  <c r="U20" i="6"/>
  <c r="V20" i="6"/>
  <c r="W20" i="6"/>
  <c r="X20" i="6"/>
  <c r="U21" i="6"/>
  <c r="V21" i="6"/>
  <c r="W21" i="6"/>
  <c r="X21" i="6"/>
  <c r="T12" i="6"/>
  <c r="T13" i="6"/>
  <c r="T14" i="6"/>
  <c r="T15" i="6"/>
  <c r="T16" i="6"/>
  <c r="T17" i="6"/>
  <c r="T18" i="6"/>
  <c r="T19" i="6"/>
  <c r="T20" i="6"/>
  <c r="T21" i="6"/>
  <c r="T11" i="6"/>
  <c r="H19" i="6"/>
  <c r="I19" i="6"/>
  <c r="N19" i="6"/>
  <c r="I20" i="6"/>
  <c r="N20" i="6"/>
  <c r="H21" i="6"/>
  <c r="I21" i="6"/>
  <c r="N21" i="6"/>
  <c r="G21" i="6"/>
  <c r="G19" i="6"/>
  <c r="G18" i="6"/>
  <c r="G16" i="6"/>
  <c r="N17" i="6"/>
  <c r="H18" i="6"/>
  <c r="I18" i="6"/>
  <c r="N18" i="6"/>
  <c r="N15" i="6"/>
  <c r="H15" i="6"/>
  <c r="I15" i="6"/>
  <c r="X11" i="6"/>
  <c r="W11" i="6"/>
  <c r="V11" i="6"/>
  <c r="U11" i="6"/>
  <c r="S11" i="6"/>
  <c r="N13" i="6"/>
  <c r="N12" i="6"/>
  <c r="I12" i="6"/>
  <c r="I13" i="6"/>
  <c r="H12" i="6"/>
  <c r="H13" i="6"/>
  <c r="G15" i="6"/>
  <c r="G13" i="6"/>
  <c r="G12" i="6"/>
  <c r="G11" i="6"/>
  <c r="J20" i="15"/>
  <c r="P15" i="6" s="1"/>
  <c r="I20" i="15"/>
  <c r="O15" i="6" s="1"/>
  <c r="J23" i="15"/>
  <c r="P18" i="6" s="1"/>
  <c r="I23" i="15"/>
  <c r="O18" i="6" s="1"/>
  <c r="L22" i="15"/>
  <c r="R17" i="6" s="1"/>
  <c r="P17" i="6"/>
  <c r="O17" i="6"/>
  <c r="K18" i="11"/>
  <c r="K17" i="15" s="1"/>
  <c r="K19" i="11"/>
  <c r="J13" i="6" s="1"/>
  <c r="K20" i="11"/>
  <c r="K24" i="11"/>
  <c r="J19" i="6" s="1"/>
  <c r="K25" i="11"/>
  <c r="J20" i="6" s="1"/>
  <c r="K26" i="11"/>
  <c r="J21" i="6" s="1"/>
  <c r="C17" i="15"/>
  <c r="C12" i="6" s="1"/>
  <c r="C23" i="15"/>
  <c r="C18" i="6" s="1"/>
  <c r="C17" i="6"/>
  <c r="B23" i="15"/>
  <c r="D18" i="6" s="1"/>
  <c r="D17" i="6"/>
  <c r="C20" i="15"/>
  <c r="C15" i="6" s="1"/>
  <c r="B20" i="15"/>
  <c r="D15" i="6" s="1"/>
  <c r="J18" i="15"/>
  <c r="P13" i="6" s="1"/>
  <c r="J17" i="15"/>
  <c r="P12" i="6" s="1"/>
  <c r="I18" i="15"/>
  <c r="O13" i="6" s="1"/>
  <c r="I17" i="15"/>
  <c r="O12" i="6" s="1"/>
  <c r="C18" i="15"/>
  <c r="C13" i="6" s="1"/>
  <c r="B18" i="15"/>
  <c r="D13" i="6" s="1"/>
  <c r="B17" i="15"/>
  <c r="D12" i="6" s="1"/>
  <c r="B16" i="15"/>
  <c r="B6" i="15"/>
  <c r="B6" i="6"/>
  <c r="K21" i="15" l="1"/>
  <c r="J15" i="6"/>
  <c r="L19" i="11"/>
  <c r="K13" i="6" s="1"/>
  <c r="K23" i="15"/>
  <c r="Q18" i="6" s="1"/>
  <c r="K20" i="15"/>
  <c r="L20" i="15" s="1"/>
  <c r="R15" i="6" s="1"/>
  <c r="Q15" i="6"/>
  <c r="K18" i="15"/>
  <c r="L18" i="15" s="1"/>
  <c r="R13" i="6" s="1"/>
  <c r="K18" i="6"/>
  <c r="J18" i="6"/>
  <c r="Q17" i="6"/>
  <c r="L18" i="11"/>
  <c r="K12" i="6" s="1"/>
  <c r="L17" i="15"/>
  <c r="R12" i="6" s="1"/>
  <c r="Q12" i="6"/>
  <c r="J12" i="6"/>
  <c r="L24" i="11"/>
  <c r="L26" i="11"/>
  <c r="L25" i="11"/>
  <c r="L20" i="11"/>
  <c r="Q13" i="6" l="1"/>
  <c r="L23" i="15"/>
  <c r="R18" i="6" s="1"/>
  <c r="L17" i="11"/>
  <c r="K16" i="15"/>
  <c r="I16" i="15"/>
  <c r="O11" i="6" s="1"/>
  <c r="J16" i="15"/>
  <c r="P11" i="6" s="1"/>
  <c r="C11" i="6"/>
  <c r="J11" i="6"/>
  <c r="H14" i="6"/>
  <c r="I14" i="6"/>
  <c r="N14" i="6"/>
  <c r="H16" i="6"/>
  <c r="I16" i="6"/>
  <c r="N16" i="6"/>
  <c r="B21" i="15"/>
  <c r="D16" i="6" s="1"/>
  <c r="C21" i="15"/>
  <c r="C16" i="6" s="1"/>
  <c r="I21" i="15"/>
  <c r="J21" i="15"/>
  <c r="P16" i="6" s="1"/>
  <c r="B24" i="15"/>
  <c r="D19" i="6" s="1"/>
  <c r="C24" i="15"/>
  <c r="C19" i="6" s="1"/>
  <c r="I24" i="15"/>
  <c r="O19" i="6" s="1"/>
  <c r="J24" i="15"/>
  <c r="P19" i="6" s="1"/>
  <c r="B25" i="15"/>
  <c r="D20" i="6" s="1"/>
  <c r="C20" i="6"/>
  <c r="I25" i="15"/>
  <c r="O20" i="6" s="1"/>
  <c r="J25" i="15"/>
  <c r="P20" i="6" s="1"/>
  <c r="B26" i="15"/>
  <c r="D21" i="6" s="1"/>
  <c r="C26" i="15"/>
  <c r="C21" i="6" s="1"/>
  <c r="E21" i="6" s="1"/>
  <c r="I26" i="15"/>
  <c r="O21" i="6" s="1"/>
  <c r="J26" i="15"/>
  <c r="P21" i="6" s="1"/>
  <c r="B19" i="15"/>
  <c r="D14" i="6" s="1"/>
  <c r="C19" i="15"/>
  <c r="C14" i="6" s="1"/>
  <c r="I19" i="15"/>
  <c r="J19" i="15"/>
  <c r="P14" i="6" s="1"/>
  <c r="J16" i="6"/>
  <c r="J14" i="6"/>
  <c r="D11" i="6"/>
  <c r="I11" i="6"/>
  <c r="H11" i="6"/>
  <c r="F17" i="6" l="1"/>
  <c r="E16" i="6"/>
  <c r="F16" i="6"/>
  <c r="F18" i="6"/>
  <c r="F15" i="6"/>
  <c r="F14" i="6"/>
  <c r="E15" i="6"/>
  <c r="F12" i="6"/>
  <c r="F11" i="6"/>
  <c r="E13" i="6"/>
  <c r="E11" i="6"/>
  <c r="K16" i="6"/>
  <c r="K14" i="6"/>
  <c r="K26" i="15"/>
  <c r="Q21" i="6" s="1"/>
  <c r="K19" i="15"/>
  <c r="L19" i="15" s="1"/>
  <c r="R14" i="6" s="1"/>
  <c r="K25" i="15"/>
  <c r="K24" i="15"/>
  <c r="Q19" i="6" s="1"/>
  <c r="Q16" i="6"/>
  <c r="F21" i="6"/>
  <c r="K11" i="6"/>
  <c r="O14" i="6"/>
  <c r="O16" i="6"/>
  <c r="L25" i="15" l="1"/>
  <c r="R20" i="6" s="1"/>
  <c r="Q20" i="6"/>
  <c r="L21" i="15"/>
  <c r="R16" i="6" s="1"/>
  <c r="Q14" i="6"/>
  <c r="L24" i="15"/>
  <c r="R19" i="6" s="1"/>
  <c r="L26" i="15"/>
  <c r="R21" i="6" s="1"/>
  <c r="Q11" i="6"/>
  <c r="L16" i="15"/>
  <c r="R11" i="6" s="1"/>
</calcChain>
</file>

<file path=xl/sharedStrings.xml><?xml version="1.0" encoding="utf-8"?>
<sst xmlns="http://schemas.openxmlformats.org/spreadsheetml/2006/main" count="570" uniqueCount="206">
  <si>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</si>
  <si>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</si>
  <si>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</si>
  <si>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</si>
  <si>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</si>
  <si>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</si>
  <si>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</si>
  <si>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</si>
  <si>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</si>
  <si>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</si>
  <si>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</si>
  <si>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</si>
  <si>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Factores ambientales.</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</si>
  <si>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</si>
  <si>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</si>
  <si>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</si>
  <si>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</si>
  <si>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</si>
  <si>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</si>
  <si>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</si>
  <si>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</si>
  <si>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</si>
  <si>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</si>
  <si>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</si>
  <si>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</si>
  <si>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</si>
  <si>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</si>
  <si>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</si>
  <si>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</si>
  <si>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</si>
  <si>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</si>
  <si>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</si>
  <si>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</si>
  <si>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</si>
  <si>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</si>
  <si>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</si>
  <si>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</si>
  <si>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</si>
  <si>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</si>
  <si>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</si>
  <si>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</si>
  <si>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</si>
  <si>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</si>
  <si>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Especifico</t>
  </si>
  <si>
    <t>Inadecuado manejo administrativo del proceso contractual</t>
  </si>
  <si>
    <t>Falta de claridad en la elaboración de los actos administrativos</t>
  </si>
  <si>
    <t>Contestación inoportuna a todas las observaciones formuladas a los documentos de la contratación</t>
  </si>
  <si>
    <t>Estatal</t>
  </si>
  <si>
    <t>No publicación de la documentación del proceso de selección en el SECOP</t>
  </si>
  <si>
    <t>Confabulacion de los proponentes (Colusión)</t>
  </si>
  <si>
    <t>Externo</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</si>
  <si>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</si>
  <si>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</si>
  <si>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</si>
  <si>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</si>
  <si>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</si>
  <si>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</si>
  <si>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</si>
  <si>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</si>
  <si>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</si>
  <si>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</si>
  <si>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</si>
  <si>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</si>
  <si>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</si>
  <si>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</si>
  <si>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</si>
  <si>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</si>
  <si>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</si>
  <si>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</si>
  <si>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</si>
  <si>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</si>
  <si>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</si>
  <si>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</si>
  <si>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</si>
  <si>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</si>
  <si>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</si>
  <si>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</si>
  <si>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</si>
  <si>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</si>
  <si>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</si>
  <si>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</si>
  <si>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</si>
  <si>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</si>
  <si>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</si>
  <si>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</si>
  <si>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</si>
  <si>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</si>
  <si>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</si>
  <si>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Objeto Contractual:CONTRATAR EL SUMINISTRO DE INSUMOS Y ELEMENTOS REQUERIDOS PARA EJECUTAR ESTRATEGIAS COMUNITARIAS QUE PROMUEVAN ACUERDOS CIUDADANOS ORIENTADOS AL CUIDADO, RECUPERACIÓN, EMBELLECIMIENTO Y APROVECHAMIENTO DEL ESPACIO PÚBLICO EN LA LOCALIDAD DE SAN CRISTÓBAL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</si>
  <si>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</si>
  <si>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</si>
  <si>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</si>
  <si>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</si>
  <si>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</si>
  <si>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</si>
  <si>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</si>
  <si>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</si>
  <si>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</si>
  <si>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</si>
  <si>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</si>
  <si>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</si>
  <si>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</si>
  <si>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</si>
  <si>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</si>
  <si>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El proceso de planeación de los documentos de estudios y diseños se ven afectados por el desconocimiento de la normatividad legal vigente.</t>
  </si>
  <si>
    <t>Es muy probable que lo que se reciba no sea lo que realmente se necesitaba.Se pierde tiempo en modificaciones o repeticiones de trabajo.</t>
  </si>
  <si>
    <t>Cambios normativos o administrativos durante la etapa de planeación</t>
  </si>
  <si>
    <t>Pueden retrasar el proceso de contratación o exigir ajustes en el diseño del proyecto, afectando el calendario inicial.</t>
  </si>
  <si>
    <t>Que se declare desierto el proceso de selección</t>
  </si>
  <si>
    <t>Al no estar disponible la información, se impide que los posibles oferentes conozcan las reglas del juego, los requisitos y los términos de referencia, lo que afecta la libre concurrencia y la igualdad de oportunidades.</t>
  </si>
  <si>
    <t>Afecta la calidad, pertinencia cultural y efectividad de las acciones de fortalecimiento, generando bajo impacto o rechazo comunitario.</t>
  </si>
  <si>
    <t>La falta de claridad en la elaboración de los actos administrativos puede generar confusiones en la interpretación del objeto, alcance o requisitos del proceso.</t>
  </si>
  <si>
    <t>Incumplimiento del cronograma por parte del contratista</t>
  </si>
  <si>
    <t>Afecta la planificación institucional, el logro de metas y la disponibilidad de los participantes.</t>
  </si>
  <si>
    <t>Entrega de insumos o elementos que no cumplen con las especificaciones técnicas</t>
  </si>
  <si>
    <t>Puede generar reprocesos, insatisfacción comunitaria y posibles sanciones contractuales.</t>
  </si>
  <si>
    <t>Desequilibrio económico del contrato</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</si>
  <si>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</si>
  <si>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</si>
  <si>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</si>
  <si>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</si>
  <si>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</si>
  <si>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</si>
  <si>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</si>
  <si>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</si>
  <si>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</si>
  <si>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</si>
  <si>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</si>
  <si>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</si>
  <si>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</si>
  <si>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</si>
  <si>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</si>
  <si>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</si>
  <si>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</si>
  <si>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</si>
  <si>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</si>
  <si>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</si>
  <si>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</si>
  <si>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</si>
  <si>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</si>
  <si>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</si>
  <si>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</si>
  <si>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</si>
  <si>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</si>
  <si>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</si>
  <si>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</si>
  <si>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</si>
  <si>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</si>
  <si>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</si>
  <si>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</si>
  <si>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</si>
  <si>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</si>
  <si>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</si>
  <si>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</si>
  <si>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</si>
  <si>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</si>
  <si>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</si>
  <si>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</si>
  <si>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</si>
  <si>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</si>
  <si>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</si>
  <si>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</si>
  <si>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</si>
  <si>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</si>
  <si>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Para mitigar su ocurrencia se debe hacer un estudio en contexto del objeto a contratar, las obligaciones y las entregas del contratista, entre la dependencia solicitante y la oficina asesora jurídica.</t>
  </si>
  <si>
    <t>NO</t>
  </si>
  <si>
    <t>Área tecnica, financiera y juridica a cargo del proceso</t>
  </si>
  <si>
    <t>Desde la estructuración del proceso</t>
  </si>
  <si>
    <t>Hasta la ejecución del contrato</t>
  </si>
  <si>
    <t>Al momento de la evaluación del proceso</t>
  </si>
  <si>
    <t>Durante la planeación y evaluación</t>
  </si>
  <si>
    <t>Incluir cláusulas específicas en el contrato que exijan la incorporación del enfoque diferencial (étnico, territorial, etario, de género). Verificar que los productos del contrato (talleres, feria, actividades) estén diseñados con pertinencia cultural.</t>
  </si>
  <si>
    <t>Realizar seguimiento permanente a los cambios normativos y directrices administrativas aplicables al proceso.</t>
  </si>
  <si>
    <t>Establecer un procedimiento interno de verificación y carga de documentos al SECOP. Asignar responsable institucional para la publicación con fechas límite. Incluir lista de chequeo en cada fase del proceso que asegure la trazabilidad documental.</t>
  </si>
  <si>
    <t>Cuando ocurra, y se aplicara de manera inmediata</t>
  </si>
  <si>
    <t>Verificar anticipadamente requisitos del contratista. Asignar un responsable del seguimiento al proceso de legalización.</t>
  </si>
  <si>
    <t>Contratista y FDLSC</t>
  </si>
  <si>
    <t>Al momento de la ejecución del contrato</t>
  </si>
  <si>
    <t>Incluir requisitos mínimos obligatorios de experiencia específica en el estudio previo. Evaluar detalladamente la experiencia del contratista en procesos similares, especialmente en contextos indígenas y comunitarios.</t>
  </si>
  <si>
    <t xml:space="preserve">SI </t>
  </si>
  <si>
    <t>Con la revisión previa a adjudicar el contrato</t>
  </si>
  <si>
    <t>Falencias en la presentacion del plan de trabajo y cronograma y distribucion de recursos.</t>
  </si>
  <si>
    <t>Solicitar plan de trabajo preliminar detallado con cronograma, logística y distribución de recursos.</t>
  </si>
  <si>
    <t>Priorizar en el proceso de análisis la experiencia territorial del contratista (ejecuciones anteriores en la localidad o con los pueblos indígenas de San Cristóbal).</t>
  </si>
  <si>
    <t>El participante en el proceso de selección debe considerar en su oferta factores climáticos conocidos (como fenómenos del niño), geotécnicos, ambientales y demás que puedan afectar negativamente la ejecución de los estudios. Realizar planes de acción orientados a reducir el impacto de los fenómenos de la naturaleza en la ejecución de las obras</t>
  </si>
  <si>
    <t>Realizar muestras o fichas técnicas antes de la entrega; realizar inspección y verificación técnica con supervisión.</t>
  </si>
  <si>
    <t>Contratista</t>
  </si>
  <si>
    <t>Realizar seguimiento quincenal con actas y alertas tempranas, aplicar cláusulas de cumplimiento.</t>
  </si>
  <si>
    <t>Impacto del Riesgo</t>
  </si>
  <si>
    <t>Esta matriz es un documento anexo del Estudio Previo</t>
  </si>
  <si>
    <t>No</t>
  </si>
  <si>
    <t>Etapa</t>
  </si>
  <si>
    <t>Clase</t>
  </si>
  <si>
    <t>Fuente</t>
  </si>
  <si>
    <t>Calificación total</t>
  </si>
  <si>
    <t>¿A quien se le asigna?</t>
  </si>
  <si>
    <t>%</t>
  </si>
  <si>
    <t>¿Cómo se realiza el monitoreo</t>
  </si>
  <si>
    <t>SDG</t>
  </si>
  <si>
    <t>Específico</t>
  </si>
  <si>
    <t>CONTRATISTA Y SDG</t>
  </si>
  <si>
    <t>50-50</t>
  </si>
  <si>
    <t>Genera confuciones y conflictos en la ejecución del proceso contractual</t>
  </si>
  <si>
    <t>CONTRATISTA</t>
  </si>
  <si>
    <t xml:space="preserve">Categoria </t>
  </si>
  <si>
    <t xml:space="preserve">ELABORÓ: GIOVANNI ALFONSO MARÍN CPS  051 2025
REVISÓ: JUAN JAVIER ROMERO PÁEZ CPS 028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</si>
</sst>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8"/>
      <name val="Garamond"/>
      <family val="1"/>
    </font>
    <font>
      <sz val="10"/>
      <name val="Garamond"/>
      <family val="1"/>
      <charset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1">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medium">
        <color indexed="64"/>
      </top>
      <bottom/>
      <diagonal/>
    </border>
    <border>
      <left/>
      <right style="thin">
        <color rgb="FF000000"/>
      </right>
      <top/>
      <bottom style="thin">
        <color rgb="FF000000"/>
      </bottom>
      <diagonal/>
    </border>
  </borders>
  <cellStyleXfs count="1">
    <xf numFmtId="0" fontId="0" fillId="0" borderId="0"/>
  </cellStyleXfs>
  <cellXfs count="346">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11" fillId="4" borderId="29" xfId="0" applyFont="1" applyFill="1" applyBorder="1" applyAlignment="1">
      <alignment horizontal="center" vertical="center" wrapText="1"/>
    </xf>
    <xf numFmtId="0" fontId="11" fillId="4" borderId="30" xfId="0" applyFont="1" applyFill="1" applyBorder="1" applyAlignment="1">
      <alignment horizontal="center" vertical="center" wrapText="1"/>
    </xf>
    <xf numFmtId="0" fontId="11" fillId="4" borderId="30" xfId="0" applyFont="1" applyFill="1" applyBorder="1" applyAlignment="1">
      <alignment horizontal="center" vertical="center" textRotation="90" wrapText="1"/>
    </xf>
    <xf numFmtId="0" fontId="11"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3" fillId="2" borderId="32" xfId="0" applyFont="1" applyFill="1" applyBorder="1" applyAlignment="1">
      <alignment vertical="center" wrapText="1"/>
    </xf>
    <xf numFmtId="0" fontId="13" fillId="2" borderId="26" xfId="0" applyFont="1" applyFill="1" applyBorder="1" applyAlignment="1">
      <alignment horizontal="center" vertical="center" wrapText="1"/>
    </xf>
    <xf numFmtId="0" fontId="15" fillId="0" borderId="12" xfId="0" applyFont="1" applyBorder="1" applyAlignment="1">
      <alignment vertical="center"/>
    </xf>
    <xf numFmtId="0" fontId="15" fillId="0" borderId="5" xfId="0" applyFont="1" applyBorder="1" applyAlignment="1">
      <alignment vertical="center"/>
    </xf>
    <xf numFmtId="0" fontId="19" fillId="2" borderId="22" xfId="0" applyFont="1" applyFill="1" applyBorder="1" applyAlignment="1">
      <alignment vertical="center" wrapText="1"/>
    </xf>
    <xf numFmtId="0" fontId="19" fillId="0" borderId="22" xfId="0" applyFont="1" applyBorder="1"/>
    <xf numFmtId="0" fontId="16" fillId="2" borderId="13" xfId="0" applyFont="1" applyFill="1" applyBorder="1" applyAlignment="1">
      <alignment vertical="center" wrapText="1"/>
    </xf>
    <xf numFmtId="0" fontId="15" fillId="0" borderId="14" xfId="0" applyFont="1" applyBorder="1" applyAlignment="1">
      <alignment vertical="center"/>
    </xf>
    <xf numFmtId="0" fontId="15" fillId="0" borderId="6" xfId="0" applyFont="1" applyBorder="1" applyAlignment="1">
      <alignment vertical="center"/>
    </xf>
    <xf numFmtId="0" fontId="19" fillId="2" borderId="23" xfId="0" applyFont="1" applyFill="1" applyBorder="1" applyAlignment="1">
      <alignment vertical="center" wrapText="1"/>
    </xf>
    <xf numFmtId="0" fontId="19" fillId="0" borderId="23" xfId="0" applyFont="1" applyBorder="1"/>
    <xf numFmtId="0" fontId="16" fillId="2" borderId="15" xfId="0" applyFont="1" applyFill="1" applyBorder="1" applyAlignment="1">
      <alignment vertical="center" wrapText="1"/>
    </xf>
    <xf numFmtId="0" fontId="16" fillId="2" borderId="16" xfId="0" applyFont="1" applyFill="1" applyBorder="1" applyAlignment="1">
      <alignment vertical="center" wrapText="1"/>
    </xf>
    <xf numFmtId="0" fontId="15" fillId="0" borderId="17" xfId="0" applyFont="1" applyBorder="1" applyAlignment="1">
      <alignment vertical="center"/>
    </xf>
    <xf numFmtId="0" fontId="15" fillId="0" borderId="7" xfId="0" applyFont="1" applyBorder="1" applyAlignment="1">
      <alignment vertical="center"/>
    </xf>
    <xf numFmtId="0" fontId="19" fillId="0" borderId="24" xfId="0" applyFont="1" applyBorder="1"/>
    <xf numFmtId="0" fontId="16" fillId="2" borderId="18" xfId="0" applyFont="1" applyFill="1" applyBorder="1" applyAlignment="1">
      <alignment vertical="center" wrapText="1"/>
    </xf>
    <xf numFmtId="0" fontId="19" fillId="2" borderId="3" xfId="0" applyFont="1" applyFill="1" applyBorder="1" applyAlignment="1">
      <alignment vertical="center" wrapText="1"/>
    </xf>
    <xf numFmtId="0" fontId="16" fillId="2" borderId="19" xfId="0" applyFont="1" applyFill="1" applyBorder="1" applyAlignment="1">
      <alignment vertical="center" wrapText="1"/>
    </xf>
    <xf numFmtId="0" fontId="15" fillId="0" borderId="22" xfId="0" applyFont="1" applyBorder="1" applyAlignment="1">
      <alignment vertical="center"/>
    </xf>
    <xf numFmtId="0" fontId="15" fillId="0" borderId="23" xfId="0" applyFont="1" applyBorder="1" applyAlignment="1">
      <alignment vertical="center"/>
    </xf>
    <xf numFmtId="0" fontId="15" fillId="0" borderId="24" xfId="0" applyFont="1" applyBorder="1" applyAlignment="1">
      <alignment vertical="center"/>
    </xf>
    <xf numFmtId="0" fontId="19" fillId="2" borderId="24" xfId="0" applyFont="1" applyFill="1" applyBorder="1" applyAlignment="1">
      <alignment vertical="center" wrapText="1"/>
    </xf>
    <xf numFmtId="0" fontId="19" fillId="2" borderId="26" xfId="0" applyFont="1" applyFill="1" applyBorder="1" applyAlignment="1">
      <alignment vertical="center" wrapText="1"/>
    </xf>
    <xf numFmtId="0" fontId="16" fillId="2" borderId="20" xfId="0" applyFont="1" applyFill="1" applyBorder="1" applyAlignment="1">
      <alignment vertical="center" wrapText="1"/>
    </xf>
    <xf numFmtId="0" fontId="19" fillId="0" borderId="14" xfId="0" applyFont="1" applyBorder="1" applyAlignment="1">
      <alignment vertical="center"/>
    </xf>
    <xf numFmtId="0" fontId="19" fillId="0" borderId="26" xfId="0" applyFont="1" applyBorder="1" applyAlignment="1">
      <alignment vertical="center" wrapText="1"/>
    </xf>
    <xf numFmtId="0" fontId="16" fillId="0" borderId="20" xfId="0" applyFont="1" applyBorder="1" applyAlignment="1">
      <alignment vertical="center" wrapText="1"/>
    </xf>
    <xf numFmtId="0" fontId="16" fillId="0" borderId="13" xfId="0" applyFont="1" applyBorder="1" applyAlignment="1">
      <alignment vertical="center" wrapText="1"/>
    </xf>
    <xf numFmtId="0" fontId="16" fillId="0" borderId="15" xfId="0" applyFont="1" applyBorder="1" applyAlignment="1">
      <alignment vertical="center" wrapText="1"/>
    </xf>
    <xf numFmtId="0" fontId="15" fillId="0" borderId="27" xfId="0" applyFont="1" applyBorder="1" applyAlignment="1">
      <alignment vertical="center"/>
    </xf>
    <xf numFmtId="0" fontId="15" fillId="0" borderId="25" xfId="0" applyFont="1" applyBorder="1" applyAlignment="1">
      <alignment vertical="center"/>
    </xf>
    <xf numFmtId="0" fontId="19" fillId="2" borderId="25" xfId="0" applyFont="1" applyFill="1" applyBorder="1" applyAlignment="1">
      <alignment vertical="center" wrapText="1"/>
    </xf>
    <xf numFmtId="0" fontId="19" fillId="0" borderId="25" xfId="0" applyFont="1" applyBorder="1"/>
    <xf numFmtId="0" fontId="16" fillId="0" borderId="21" xfId="0" applyFont="1" applyBorder="1" applyAlignment="1">
      <alignment vertical="center" wrapText="1"/>
    </xf>
    <xf numFmtId="0" fontId="19" fillId="0" borderId="1" xfId="0" applyFont="1" applyBorder="1"/>
    <xf numFmtId="0" fontId="19" fillId="0" borderId="0" xfId="0" applyFont="1"/>
    <xf numFmtId="0" fontId="19" fillId="0" borderId="2" xfId="0" applyFont="1" applyBorder="1" applyAlignment="1">
      <alignment horizontal="center"/>
    </xf>
    <xf numFmtId="0" fontId="19" fillId="0" borderId="8" xfId="0" applyFont="1" applyBorder="1"/>
    <xf numFmtId="0" fontId="19" fillId="0" borderId="10" xfId="0" applyFont="1" applyBorder="1"/>
    <xf numFmtId="0" fontId="19" fillId="0" borderId="11" xfId="0" applyFont="1" applyBorder="1" applyAlignment="1">
      <alignment horizontal="center"/>
    </xf>
    <xf numFmtId="0" fontId="20" fillId="4" borderId="29" xfId="0" applyFont="1" applyFill="1" applyBorder="1" applyAlignment="1">
      <alignment horizontal="center" vertical="center" wrapText="1"/>
    </xf>
    <xf numFmtId="0" fontId="21" fillId="4" borderId="30" xfId="0" applyFont="1" applyFill="1" applyBorder="1" applyAlignment="1">
      <alignment horizontal="center" vertical="center" wrapText="1"/>
    </xf>
    <xf numFmtId="0" fontId="21" fillId="4" borderId="31" xfId="0" applyFont="1" applyFill="1" applyBorder="1" applyAlignment="1">
      <alignment horizontal="center" vertical="center" wrapText="1"/>
    </xf>
    <xf numFmtId="0" fontId="16" fillId="0" borderId="3" xfId="0" applyFont="1" applyBorder="1" applyAlignment="1">
      <alignment horizontal="center" vertical="center" wrapText="1"/>
    </xf>
    <xf numFmtId="0" fontId="19" fillId="0" borderId="39" xfId="0" applyFont="1" applyBorder="1"/>
    <xf numFmtId="0" fontId="19" fillId="0" borderId="40" xfId="0" applyFont="1" applyBorder="1"/>
    <xf numFmtId="0" fontId="19" fillId="0" borderId="41" xfId="0" applyFont="1" applyBorder="1" applyAlignment="1">
      <alignment horizontal="center"/>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19" fillId="0" borderId="3" xfId="0" applyFont="1" applyBorder="1" applyAlignment="1">
      <alignment horizontal="center"/>
    </xf>
    <xf numFmtId="0" fontId="13" fillId="0" borderId="1" xfId="0" applyFont="1" applyBorder="1" applyAlignment="1">
      <alignment horizontal="right" vertical="center" textRotation="90"/>
    </xf>
    <xf numFmtId="0" fontId="19" fillId="0" borderId="0" xfId="0" applyFont="1" applyAlignment="1">
      <alignment horizontal="center" vertical="center" wrapText="1"/>
    </xf>
    <xf numFmtId="0" fontId="14" fillId="6" borderId="3" xfId="0" applyFont="1" applyFill="1" applyBorder="1" applyAlignment="1">
      <alignment horizontal="center" vertical="center"/>
    </xf>
    <xf numFmtId="0" fontId="14" fillId="6" borderId="28" xfId="0" applyFont="1" applyFill="1" applyBorder="1" applyAlignment="1">
      <alignment horizontal="center" vertical="center"/>
    </xf>
    <xf numFmtId="0" fontId="19" fillId="6" borderId="3" xfId="0" applyFont="1" applyFill="1" applyBorder="1" applyAlignment="1">
      <alignment horizontal="center"/>
    </xf>
    <xf numFmtId="0" fontId="19" fillId="0" borderId="4" xfId="0" applyFont="1" applyBorder="1" applyAlignment="1">
      <alignment horizontal="center" vertical="center" wrapText="1"/>
    </xf>
    <xf numFmtId="0" fontId="19" fillId="7" borderId="3" xfId="0" applyFont="1" applyFill="1" applyBorder="1" applyAlignment="1">
      <alignment horizontal="center" vertical="center"/>
    </xf>
    <xf numFmtId="0" fontId="19" fillId="8" borderId="3" xfId="0" applyFont="1" applyFill="1" applyBorder="1" applyAlignment="1">
      <alignment horizontal="center" vertical="center"/>
    </xf>
    <xf numFmtId="0" fontId="19" fillId="9" borderId="3" xfId="0" applyFont="1" applyFill="1" applyBorder="1" applyAlignment="1">
      <alignment horizontal="center" vertical="center"/>
    </xf>
    <xf numFmtId="0" fontId="19" fillId="10" borderId="3" xfId="0" applyFont="1" applyFill="1" applyBorder="1" applyAlignment="1">
      <alignment horizontal="center" vertical="center"/>
    </xf>
    <xf numFmtId="0" fontId="14" fillId="6" borderId="3" xfId="0" applyFont="1" applyFill="1" applyBorder="1" applyAlignment="1">
      <alignment vertical="center"/>
    </xf>
    <xf numFmtId="0" fontId="19" fillId="0" borderId="3" xfId="0" applyFont="1" applyBorder="1" applyAlignment="1">
      <alignment vertical="center"/>
    </xf>
    <xf numFmtId="0" fontId="21" fillId="4" borderId="29" xfId="0" applyFont="1" applyFill="1" applyBorder="1" applyAlignment="1">
      <alignment horizontal="center" vertical="center" wrapText="1"/>
    </xf>
    <xf numFmtId="0" fontId="16" fillId="0" borderId="33" xfId="0" applyFont="1" applyBorder="1" applyAlignment="1">
      <alignment horizontal="center" vertical="center" wrapText="1"/>
    </xf>
    <xf numFmtId="0" fontId="16" fillId="0" borderId="34" xfId="0" applyFont="1" applyBorder="1" applyAlignment="1">
      <alignment horizontal="center" vertical="center" wrapText="1"/>
    </xf>
    <xf numFmtId="0" fontId="16" fillId="0" borderId="35" xfId="0" applyFont="1" applyBorder="1" applyAlignment="1">
      <alignment horizontal="center" vertical="center" wrapText="1"/>
    </xf>
    <xf numFmtId="0" fontId="14" fillId="0" borderId="0" xfId="0" applyFont="1" applyAlignment="1">
      <alignment horizontal="center"/>
    </xf>
    <xf numFmtId="0" fontId="19" fillId="0" borderId="9" xfId="0" applyFont="1" applyBorder="1" applyAlignment="1">
      <alignment vertical="center"/>
    </xf>
    <xf numFmtId="0" fontId="24" fillId="0" borderId="3" xfId="0" applyFont="1" applyBorder="1" applyAlignment="1">
      <alignment horizontal="center" vertical="center" wrapText="1"/>
    </xf>
    <xf numFmtId="0" fontId="23" fillId="0" borderId="34" xfId="0" applyFont="1" applyBorder="1" applyAlignment="1">
      <alignment horizontal="justify" vertical="center" wrapText="1"/>
    </xf>
    <xf numFmtId="0" fontId="23" fillId="0" borderId="37" xfId="0" applyFont="1" applyBorder="1" applyAlignment="1">
      <alignment horizontal="justify" vertical="center" wrapText="1"/>
    </xf>
    <xf numFmtId="0" fontId="23" fillId="0" borderId="19" xfId="0" applyFont="1" applyBorder="1" applyAlignment="1">
      <alignment horizontal="justify" vertical="center" wrapText="1"/>
    </xf>
    <xf numFmtId="0" fontId="23" fillId="0" borderId="3" xfId="0" applyFont="1" applyBorder="1" applyAlignment="1">
      <alignment horizontal="justify" vertical="center" wrapText="1"/>
    </xf>
    <xf numFmtId="0" fontId="13" fillId="0" borderId="1" xfId="0" applyFont="1" applyBorder="1"/>
    <xf numFmtId="0" fontId="13" fillId="0" borderId="0" xfId="0" applyFont="1" applyAlignment="1">
      <alignment horizontal="center" vertical="center"/>
    </xf>
    <xf numFmtId="0" fontId="13" fillId="0" borderId="2" xfId="0" applyFont="1" applyBorder="1" applyAlignment="1">
      <alignment horizontal="center" vertical="center"/>
    </xf>
    <xf numFmtId="0" fontId="13" fillId="0" borderId="0" xfId="0" applyFont="1"/>
    <xf numFmtId="0" fontId="13" fillId="0" borderId="0" xfId="0" applyFont="1" applyAlignment="1">
      <alignment horizontal="left"/>
    </xf>
    <xf numFmtId="0" fontId="13" fillId="0" borderId="2" xfId="0" applyFont="1" applyBorder="1" applyAlignment="1">
      <alignment horizontal="center"/>
    </xf>
    <xf numFmtId="0" fontId="3" fillId="0" borderId="2" xfId="0" applyFont="1" applyBorder="1" applyAlignment="1">
      <alignment horizontal="center"/>
    </xf>
    <xf numFmtId="0" fontId="19" fillId="0" borderId="4" xfId="0" applyFont="1" applyBorder="1" applyAlignment="1">
      <alignment horizontal="justify" vertical="center" wrapText="1"/>
    </xf>
    <xf numFmtId="0" fontId="16" fillId="0" borderId="45" xfId="0" applyFont="1" applyBorder="1" applyAlignment="1">
      <alignment horizontal="center" vertical="center" wrapText="1"/>
    </xf>
    <xf numFmtId="0" fontId="16" fillId="0" borderId="28" xfId="0" applyFont="1" applyBorder="1" applyAlignment="1">
      <alignment horizontal="center" vertical="center" wrapText="1"/>
    </xf>
    <xf numFmtId="0" fontId="19" fillId="0" borderId="4" xfId="0" applyFont="1" applyBorder="1" applyAlignment="1">
      <alignment vertical="center" wrapText="1"/>
    </xf>
    <xf numFmtId="0" fontId="19" fillId="0" borderId="68" xfId="0" applyFont="1" applyBorder="1" applyAlignment="1">
      <alignment vertical="center" wrapText="1"/>
    </xf>
    <xf numFmtId="0" fontId="16" fillId="0" borderId="59" xfId="0" applyFont="1" applyBorder="1" applyAlignment="1">
      <alignment horizontal="center" vertical="center" wrapText="1"/>
    </xf>
    <xf numFmtId="0" fontId="19" fillId="0" borderId="55" xfId="0" applyFont="1" applyBorder="1" applyAlignment="1">
      <alignment vertical="center" wrapText="1"/>
    </xf>
    <xf numFmtId="0" fontId="16" fillId="0" borderId="69" xfId="0" applyFont="1" applyBorder="1" applyAlignment="1">
      <alignment horizontal="center" vertical="center" wrapText="1"/>
    </xf>
    <xf numFmtId="0" fontId="19" fillId="0" borderId="68" xfId="0" applyFont="1" applyBorder="1" applyAlignment="1">
      <alignment horizontal="center" vertical="center" wrapText="1"/>
    </xf>
    <xf numFmtId="0" fontId="19" fillId="0" borderId="70" xfId="0" applyFont="1" applyBorder="1" applyAlignment="1">
      <alignment horizontal="center" vertical="center" wrapText="1"/>
    </xf>
    <xf numFmtId="0" fontId="16" fillId="0" borderId="26" xfId="0" applyFont="1" applyBorder="1" applyAlignment="1">
      <alignment horizontal="center" vertical="center" wrapText="1"/>
    </xf>
    <xf numFmtId="0" fontId="24" fillId="0" borderId="64" xfId="0" applyFont="1" applyBorder="1" applyAlignment="1">
      <alignment horizontal="center" vertical="center" wrapText="1"/>
    </xf>
    <xf numFmtId="0" fontId="16" fillId="0" borderId="64" xfId="0" applyFont="1" applyBorder="1" applyAlignment="1">
      <alignment horizontal="center" vertical="center" wrapText="1"/>
    </xf>
    <xf numFmtId="0" fontId="3" fillId="0" borderId="3"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8" xfId="0" applyFont="1" applyBorder="1" applyAlignment="1">
      <alignment horizontal="center" vertical="center" wrapText="1"/>
    </xf>
    <xf numFmtId="0" fontId="19" fillId="0" borderId="58" xfId="0" applyFont="1" applyBorder="1" applyAlignment="1">
      <alignment horizontal="justify" vertical="center" wrapText="1"/>
    </xf>
    <xf numFmtId="0" fontId="7" fillId="0" borderId="26" xfId="0" applyFont="1" applyBorder="1" applyAlignment="1">
      <alignment horizontal="center" vertical="center" wrapText="1"/>
    </xf>
    <xf numFmtId="0" fontId="19" fillId="0" borderId="3" xfId="0" applyFont="1" applyBorder="1" applyAlignment="1">
      <alignment vertical="center" wrapText="1"/>
    </xf>
    <xf numFmtId="0" fontId="16" fillId="0" borderId="68" xfId="0" applyFont="1" applyBorder="1" applyAlignment="1">
      <alignment horizontal="center" vertical="center" wrapText="1"/>
    </xf>
    <xf numFmtId="0" fontId="16" fillId="0" borderId="55" xfId="0" applyFont="1" applyBorder="1" applyAlignment="1">
      <alignment horizontal="center" vertical="center" wrapText="1"/>
    </xf>
    <xf numFmtId="0" fontId="16" fillId="0" borderId="57" xfId="0" applyFont="1" applyBorder="1" applyAlignment="1">
      <alignment horizontal="center" vertical="center" wrapText="1"/>
    </xf>
    <xf numFmtId="0" fontId="7" fillId="0" borderId="47" xfId="0" applyFont="1" applyBorder="1" applyAlignment="1">
      <alignment horizontal="center" vertical="center" wrapText="1"/>
    </xf>
    <xf numFmtId="0" fontId="8" fillId="0" borderId="0" xfId="0" applyFont="1" applyAlignment="1">
      <alignment horizontal="left" vertical="center" wrapText="1"/>
    </xf>
    <xf numFmtId="0" fontId="13" fillId="0" borderId="35" xfId="0" applyFont="1" applyBorder="1" applyAlignment="1">
      <alignment horizontal="left" vertical="top" wrapText="1"/>
    </xf>
    <xf numFmtId="0" fontId="13" fillId="0" borderId="3" xfId="0" applyFont="1" applyBorder="1" applyAlignment="1">
      <alignment horizontal="left" vertical="top" wrapText="1"/>
    </xf>
    <xf numFmtId="0" fontId="13" fillId="0" borderId="19" xfId="0" applyFont="1" applyBorder="1" applyAlignment="1">
      <alignment horizontal="left" vertical="top" wrapText="1"/>
    </xf>
    <xf numFmtId="0" fontId="13" fillId="0" borderId="36" xfId="0" applyFont="1" applyBorder="1" applyAlignment="1">
      <alignment horizontal="left" vertical="top" wrapText="1"/>
    </xf>
    <xf numFmtId="0" fontId="13" fillId="0" borderId="9" xfId="0" applyFont="1" applyBorder="1" applyAlignment="1">
      <alignment horizontal="left" vertical="top" wrapText="1"/>
    </xf>
    <xf numFmtId="0" fontId="13" fillId="0" borderId="38" xfId="0" applyFont="1" applyBorder="1" applyAlignment="1">
      <alignment horizontal="left" vertical="top" wrapText="1"/>
    </xf>
    <xf numFmtId="0" fontId="5" fillId="0" borderId="3" xfId="0" applyFont="1" applyBorder="1" applyAlignment="1">
      <alignment horizontal="center"/>
    </xf>
    <xf numFmtId="0" fontId="13" fillId="0" borderId="29" xfId="0" applyFont="1" applyBorder="1" applyAlignment="1">
      <alignment horizontal="center"/>
    </xf>
    <xf numFmtId="0" fontId="13" fillId="0" borderId="30" xfId="0" applyFont="1" applyBorder="1" applyAlignment="1">
      <alignment horizontal="center"/>
    </xf>
    <xf numFmtId="0" fontId="13" fillId="0" borderId="31" xfId="0" applyFont="1" applyBorder="1" applyAlignment="1">
      <alignment horizontal="center"/>
    </xf>
    <xf numFmtId="0" fontId="18" fillId="0" borderId="35" xfId="0" applyFont="1" applyBorder="1" applyAlignment="1">
      <alignment horizontal="left" vertical="top" wrapText="1"/>
    </xf>
    <xf numFmtId="0" fontId="16" fillId="0" borderId="3" xfId="0" applyFont="1" applyBorder="1" applyAlignment="1">
      <alignment horizontal="left" vertical="top" wrapText="1"/>
    </xf>
    <xf numFmtId="0" fontId="16" fillId="0" borderId="19" xfId="0" applyFont="1" applyBorder="1" applyAlignment="1">
      <alignment horizontal="left" vertical="top" wrapText="1"/>
    </xf>
    <xf numFmtId="0" fontId="16" fillId="0" borderId="45" xfId="0" applyFont="1" applyBorder="1" applyAlignment="1">
      <alignment horizontal="left" vertical="center" wrapText="1"/>
    </xf>
    <xf numFmtId="0" fontId="16" fillId="0" borderId="28" xfId="0" applyFont="1" applyBorder="1" applyAlignment="1">
      <alignment horizontal="left" vertical="center" wrapText="1"/>
    </xf>
    <xf numFmtId="0" fontId="16" fillId="0" borderId="46" xfId="0" applyFont="1" applyBorder="1" applyAlignment="1">
      <alignment horizontal="left" vertical="center" wrapText="1"/>
    </xf>
    <xf numFmtId="0" fontId="12" fillId="0" borderId="55" xfId="0" applyFont="1" applyBorder="1" applyAlignment="1">
      <alignment horizontal="center" vertical="center"/>
    </xf>
    <xf numFmtId="0" fontId="12" fillId="0" borderId="56" xfId="0" applyFont="1" applyBorder="1" applyAlignment="1">
      <alignment horizontal="center" vertical="center"/>
    </xf>
    <xf numFmtId="0" fontId="12" fillId="0" borderId="57" xfId="0" applyFont="1" applyBorder="1" applyAlignment="1">
      <alignment horizontal="center" vertical="center"/>
    </xf>
    <xf numFmtId="0" fontId="12" fillId="0" borderId="63" xfId="0" applyFont="1" applyBorder="1" applyAlignment="1">
      <alignment horizontal="center" vertical="center"/>
    </xf>
    <xf numFmtId="0" fontId="12" fillId="0" borderId="0" xfId="0" applyFont="1" applyAlignment="1">
      <alignment horizontal="center" vertical="center"/>
    </xf>
    <xf numFmtId="0" fontId="12" fillId="0" borderId="62" xfId="0" applyFont="1" applyBorder="1" applyAlignment="1">
      <alignment horizontal="center" vertical="center"/>
    </xf>
    <xf numFmtId="0" fontId="12" fillId="0" borderId="58" xfId="0" applyFont="1" applyBorder="1" applyAlignment="1">
      <alignment horizontal="center" vertical="center"/>
    </xf>
    <xf numFmtId="0" fontId="12" fillId="0" borderId="51" xfId="0" applyFont="1" applyBorder="1" applyAlignment="1">
      <alignment horizontal="center" vertical="center"/>
    </xf>
    <xf numFmtId="0" fontId="12" fillId="0" borderId="59" xfId="0" applyFont="1" applyBorder="1" applyAlignment="1">
      <alignment horizontal="center" vertical="center"/>
    </xf>
    <xf numFmtId="0" fontId="16" fillId="0" borderId="47" xfId="0" applyFont="1" applyBorder="1" applyAlignment="1">
      <alignment horizontal="left" vertical="center" wrapText="1"/>
    </xf>
    <xf numFmtId="0" fontId="16" fillId="0" borderId="64" xfId="0" applyFont="1" applyBorder="1" applyAlignment="1">
      <alignment horizontal="left" vertical="center" wrapText="1"/>
    </xf>
    <xf numFmtId="0" fontId="15" fillId="0" borderId="14" xfId="0" applyFont="1" applyBorder="1" applyAlignment="1">
      <alignment vertical="center"/>
    </xf>
    <xf numFmtId="0" fontId="15" fillId="0" borderId="6" xfId="0" applyFont="1" applyBorder="1" applyAlignment="1">
      <alignment vertical="center"/>
    </xf>
    <xf numFmtId="0" fontId="13" fillId="2" borderId="42" xfId="0" applyFont="1" applyFill="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4" fillId="0" borderId="48" xfId="0" applyFont="1" applyBorder="1" applyAlignment="1">
      <alignment horizontal="center" vertical="center" wrapText="1"/>
    </xf>
    <xf numFmtId="0" fontId="14" fillId="0" borderId="49" xfId="0" applyFont="1" applyBorder="1" applyAlignment="1">
      <alignment horizontal="center" vertical="center" wrapText="1"/>
    </xf>
    <xf numFmtId="0" fontId="14" fillId="0" borderId="50" xfId="0" applyFont="1" applyBorder="1" applyAlignment="1">
      <alignment horizontal="center" vertical="center" wrapText="1"/>
    </xf>
    <xf numFmtId="0" fontId="15" fillId="0" borderId="12" xfId="0" applyFont="1" applyBorder="1" applyAlignment="1">
      <alignment vertical="center"/>
    </xf>
    <xf numFmtId="0" fontId="15" fillId="0" borderId="5" xfId="0" applyFont="1" applyBorder="1" applyAlignment="1">
      <alignment vertical="center"/>
    </xf>
    <xf numFmtId="0" fontId="15" fillId="0" borderId="17" xfId="0" applyFont="1" applyBorder="1" applyAlignment="1">
      <alignment vertical="center"/>
    </xf>
    <xf numFmtId="0" fontId="15" fillId="0" borderId="7" xfId="0" applyFont="1" applyBorder="1" applyAlignment="1">
      <alignment vertical="center"/>
    </xf>
    <xf numFmtId="0" fontId="14" fillId="0" borderId="48" xfId="0" applyFont="1" applyBorder="1" applyAlignment="1">
      <alignment horizontal="center" vertical="center"/>
    </xf>
    <xf numFmtId="0" fontId="14" fillId="0" borderId="49" xfId="0" applyFont="1" applyBorder="1" applyAlignment="1">
      <alignment horizontal="center" vertical="center"/>
    </xf>
    <xf numFmtId="0" fontId="14" fillId="0" borderId="50" xfId="0" applyFont="1" applyBorder="1" applyAlignment="1">
      <alignment horizontal="center" vertical="center"/>
    </xf>
    <xf numFmtId="0" fontId="13" fillId="0" borderId="39" xfId="0" applyFont="1" applyBorder="1" applyAlignment="1">
      <alignment horizontal="left" wrapText="1"/>
    </xf>
    <xf numFmtId="0" fontId="13" fillId="0" borderId="40" xfId="0" applyFont="1" applyBorder="1" applyAlignment="1">
      <alignment horizontal="left" wrapText="1"/>
    </xf>
    <xf numFmtId="0" fontId="13" fillId="0" borderId="1" xfId="0" applyFont="1" applyBorder="1" applyAlignment="1">
      <alignment horizontal="left" wrapText="1"/>
    </xf>
    <xf numFmtId="0" fontId="13" fillId="0" borderId="0" xfId="0" applyFont="1" applyAlignment="1">
      <alignment horizontal="left" wrapText="1"/>
    </xf>
    <xf numFmtId="0" fontId="13" fillId="0" borderId="8" xfId="0" applyFont="1" applyBorder="1" applyAlignment="1">
      <alignment horizontal="left" wrapText="1"/>
    </xf>
    <xf numFmtId="0" fontId="13" fillId="0" borderId="10" xfId="0" applyFont="1" applyBorder="1" applyAlignment="1">
      <alignment horizontal="left" wrapText="1"/>
    </xf>
    <xf numFmtId="0" fontId="13" fillId="0" borderId="65" xfId="0" applyFont="1" applyBorder="1" applyAlignment="1">
      <alignment horizontal="left" vertical="center" wrapText="1"/>
    </xf>
    <xf numFmtId="0" fontId="13" fillId="0" borderId="66" xfId="0" applyFont="1" applyBorder="1" applyAlignment="1">
      <alignment horizontal="left" vertical="center" wrapText="1"/>
    </xf>
    <xf numFmtId="0" fontId="13" fillId="0" borderId="67" xfId="0" applyFont="1" applyBorder="1" applyAlignment="1">
      <alignment horizontal="left" vertical="center" wrapText="1"/>
    </xf>
    <xf numFmtId="0" fontId="19" fillId="0" borderId="3" xfId="0" applyFont="1" applyBorder="1" applyAlignment="1">
      <alignment horizontal="center" vertical="center" wrapText="1"/>
    </xf>
    <xf numFmtId="0" fontId="14" fillId="6" borderId="3" xfId="0" applyFont="1" applyFill="1" applyBorder="1" applyAlignment="1">
      <alignment horizontal="center" vertical="center" wrapText="1"/>
    </xf>
    <xf numFmtId="0" fontId="19" fillId="6" borderId="3" xfId="0" applyFont="1" applyFill="1" applyBorder="1" applyAlignment="1">
      <alignment horizontal="center"/>
    </xf>
    <xf numFmtId="0" fontId="14" fillId="0" borderId="51" xfId="0" applyFont="1" applyBorder="1" applyAlignment="1">
      <alignment horizontal="center"/>
    </xf>
    <xf numFmtId="0" fontId="19" fillId="8" borderId="3" xfId="0" applyFont="1" applyFill="1" applyBorder="1" applyAlignment="1">
      <alignment horizontal="center" vertical="center"/>
    </xf>
    <xf numFmtId="0" fontId="19" fillId="9" borderId="3" xfId="0" applyFont="1" applyFill="1" applyBorder="1" applyAlignment="1">
      <alignment horizontal="center" vertical="center"/>
    </xf>
    <xf numFmtId="0" fontId="14" fillId="0" borderId="0" xfId="0" applyFont="1" applyAlignment="1">
      <alignment horizontal="center"/>
    </xf>
    <xf numFmtId="0" fontId="14" fillId="6" borderId="19" xfId="0" applyFont="1" applyFill="1" applyBorder="1" applyAlignment="1">
      <alignment horizontal="center" vertical="center" wrapText="1"/>
    </xf>
    <xf numFmtId="0" fontId="19" fillId="6" borderId="19" xfId="0" applyFont="1" applyFill="1" applyBorder="1" applyAlignment="1">
      <alignment horizontal="center"/>
    </xf>
    <xf numFmtId="0" fontId="19" fillId="0" borderId="19" xfId="0" applyFont="1" applyBorder="1" applyAlignment="1">
      <alignment horizontal="center" vertical="center" wrapText="1"/>
    </xf>
    <xf numFmtId="0" fontId="14" fillId="2" borderId="0" xfId="0" applyFont="1" applyFill="1" applyAlignment="1">
      <alignment horizontal="center"/>
    </xf>
    <xf numFmtId="0" fontId="19" fillId="10" borderId="3" xfId="0" applyFont="1" applyFill="1" applyBorder="1" applyAlignment="1">
      <alignment horizontal="center" vertical="center"/>
    </xf>
    <xf numFmtId="0" fontId="14" fillId="6" borderId="3" xfId="0" applyFont="1" applyFill="1" applyBorder="1" applyAlignment="1">
      <alignment horizontal="center" vertical="center"/>
    </xf>
    <xf numFmtId="0" fontId="19" fillId="9" borderId="19" xfId="0" applyFont="1" applyFill="1" applyBorder="1" applyAlignment="1">
      <alignment horizontal="center" vertical="center"/>
    </xf>
    <xf numFmtId="0" fontId="19" fillId="9" borderId="4" xfId="0" applyFont="1" applyFill="1" applyBorder="1" applyAlignment="1">
      <alignment horizontal="center" vertical="center"/>
    </xf>
    <xf numFmtId="0" fontId="19" fillId="9" borderId="20" xfId="0" applyFont="1" applyFill="1" applyBorder="1" applyAlignment="1">
      <alignment horizontal="center" vertical="center"/>
    </xf>
    <xf numFmtId="0" fontId="19" fillId="10" borderId="19" xfId="0" applyFont="1" applyFill="1" applyBorder="1" applyAlignment="1">
      <alignment horizontal="center" vertical="center"/>
    </xf>
    <xf numFmtId="0" fontId="13" fillId="0" borderId="52" xfId="0" applyFont="1" applyBorder="1" applyAlignment="1">
      <alignment horizontal="right" vertical="center" textRotation="90"/>
    </xf>
    <xf numFmtId="0" fontId="13" fillId="0" borderId="0" xfId="0" applyFont="1" applyAlignment="1">
      <alignment horizontal="right" vertical="center" textRotation="90"/>
    </xf>
    <xf numFmtId="0" fontId="14" fillId="0" borderId="53"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20" fillId="4" borderId="48" xfId="0" applyFont="1" applyFill="1" applyBorder="1" applyAlignment="1">
      <alignment horizontal="center" vertical="center" wrapText="1"/>
    </xf>
    <xf numFmtId="0" fontId="20" fillId="4" borderId="49" xfId="0" applyFont="1" applyFill="1" applyBorder="1" applyAlignment="1">
      <alignment horizontal="center" vertical="center" wrapText="1"/>
    </xf>
    <xf numFmtId="0" fontId="20" fillId="4" borderId="54" xfId="0" applyFont="1" applyFill="1" applyBorder="1" applyAlignment="1">
      <alignment horizontal="center" vertical="center" wrapText="1"/>
    </xf>
    <xf numFmtId="0" fontId="25" fillId="0" borderId="48" xfId="0" applyFont="1" applyBorder="1" applyAlignment="1">
      <alignment horizontal="left" vertical="center" wrapText="1" readingOrder="1"/>
    </xf>
    <xf numFmtId="0" fontId="25" fillId="0" borderId="49" xfId="0" applyFont="1" applyBorder="1" applyAlignment="1">
      <alignment horizontal="left" vertical="center" wrapText="1" readingOrder="1"/>
    </xf>
    <xf numFmtId="0" fontId="25" fillId="0" borderId="50" xfId="0" applyFont="1" applyBorder="1" applyAlignment="1">
      <alignment horizontal="left" vertical="center" wrapText="1" readingOrder="1"/>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22" fillId="0" borderId="39" xfId="0" applyFont="1" applyBorder="1" applyAlignment="1">
      <alignment horizontal="center" vertical="center"/>
    </xf>
    <xf numFmtId="0" fontId="22" fillId="0" borderId="40" xfId="0" applyFont="1" applyBorder="1" applyAlignment="1">
      <alignment horizontal="center" vertical="center"/>
    </xf>
    <xf numFmtId="0" fontId="22" fillId="0" borderId="41" xfId="0" applyFont="1" applyBorder="1" applyAlignment="1">
      <alignment horizontal="center" vertical="center"/>
    </xf>
    <xf numFmtId="0" fontId="16" fillId="0" borderId="55" xfId="0" applyFont="1" applyBorder="1" applyAlignment="1">
      <alignment horizontal="left" vertical="center" wrapText="1"/>
    </xf>
    <xf numFmtId="0" fontId="16" fillId="0" borderId="57" xfId="0" applyFont="1" applyBorder="1" applyAlignment="1">
      <alignment horizontal="left" vertical="center" wrapText="1"/>
    </xf>
    <xf numFmtId="0" fontId="16" fillId="0" borderId="63" xfId="0" applyFont="1" applyBorder="1" applyAlignment="1">
      <alignment horizontal="left" vertical="center" wrapText="1"/>
    </xf>
    <xf numFmtId="0" fontId="16" fillId="0" borderId="62" xfId="0" applyFont="1" applyBorder="1" applyAlignment="1">
      <alignment horizontal="left" vertical="center" wrapText="1"/>
    </xf>
    <xf numFmtId="0" fontId="16" fillId="0" borderId="58" xfId="0" applyFont="1" applyBorder="1" applyAlignment="1">
      <alignment horizontal="left" vertical="center" wrapText="1"/>
    </xf>
    <xf numFmtId="0" fontId="16" fillId="0" borderId="59" xfId="0" applyFont="1" applyBorder="1" applyAlignment="1">
      <alignment horizontal="left" vertical="center" wrapText="1"/>
    </xf>
    <xf numFmtId="0" fontId="20" fillId="4" borderId="30" xfId="0" applyFont="1" applyFill="1" applyBorder="1" applyAlignment="1">
      <alignment horizontal="center" vertical="center" wrapText="1"/>
    </xf>
    <xf numFmtId="0" fontId="15" fillId="0" borderId="34" xfId="0" applyFont="1" applyBorder="1" applyAlignment="1">
      <alignment horizontal="left" vertical="center" wrapText="1"/>
    </xf>
    <xf numFmtId="0" fontId="19" fillId="0" borderId="4" xfId="0" applyFont="1" applyBorder="1" applyAlignment="1">
      <alignment horizontal="justify" vertical="center" wrapText="1"/>
    </xf>
    <xf numFmtId="0" fontId="19" fillId="0" borderId="26" xfId="0" applyFont="1" applyBorder="1" applyAlignment="1">
      <alignment horizontal="justify" vertical="center" wrapText="1"/>
    </xf>
    <xf numFmtId="0" fontId="15" fillId="0" borderId="3" xfId="0" applyFont="1" applyBorder="1" applyAlignment="1">
      <alignment horizontal="left" vertical="center" wrapText="1"/>
    </xf>
    <xf numFmtId="0" fontId="19" fillId="0" borderId="59" xfId="0" applyFont="1" applyBorder="1" applyAlignment="1">
      <alignment horizontal="justify" vertical="center" wrapText="1"/>
    </xf>
    <xf numFmtId="0" fontId="15" fillId="0" borderId="4" xfId="0" applyFont="1" applyBorder="1" applyAlignment="1">
      <alignment horizontal="left" vertical="center" wrapText="1"/>
    </xf>
    <xf numFmtId="0" fontId="15" fillId="0" borderId="44" xfId="0" applyFont="1" applyBorder="1" applyAlignment="1">
      <alignment horizontal="left" vertical="center" wrapText="1"/>
    </xf>
    <xf numFmtId="0" fontId="15" fillId="0" borderId="26" xfId="0" applyFont="1" applyBorder="1" applyAlignment="1">
      <alignment horizontal="left" vertical="center" wrapText="1"/>
    </xf>
    <xf numFmtId="0" fontId="19" fillId="0" borderId="3" xfId="0" applyFont="1" applyBorder="1" applyAlignment="1">
      <alignment horizontal="justify" vertical="center" wrapText="1"/>
    </xf>
    <xf numFmtId="0" fontId="14" fillId="6" borderId="4"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19" fillId="10" borderId="4" xfId="0" applyFont="1" applyFill="1" applyBorder="1" applyAlignment="1">
      <alignment horizontal="center" vertical="center"/>
    </xf>
    <xf numFmtId="0" fontId="19" fillId="10" borderId="26" xfId="0" applyFont="1" applyFill="1" applyBorder="1" applyAlignment="1">
      <alignment horizontal="center" vertical="center"/>
    </xf>
    <xf numFmtId="0" fontId="19" fillId="0" borderId="4" xfId="0" applyFont="1" applyBorder="1" applyAlignment="1">
      <alignment horizontal="center" vertical="center" wrapText="1"/>
    </xf>
    <xf numFmtId="0" fontId="19" fillId="0" borderId="26" xfId="0" applyFont="1" applyBorder="1" applyAlignment="1">
      <alignment horizontal="center" vertical="center" wrapText="1"/>
    </xf>
    <xf numFmtId="0" fontId="19" fillId="0" borderId="44" xfId="0" applyFont="1" applyBorder="1" applyAlignment="1">
      <alignment horizontal="center" vertical="center" wrapText="1"/>
    </xf>
    <xf numFmtId="0" fontId="14" fillId="6" borderId="4" xfId="0" applyFont="1" applyFill="1" applyBorder="1" applyAlignment="1">
      <alignment horizontal="center" vertical="center"/>
    </xf>
    <xf numFmtId="0" fontId="14" fillId="6" borderId="26" xfId="0" applyFont="1" applyFill="1" applyBorder="1" applyAlignment="1">
      <alignment horizontal="center" vertical="center"/>
    </xf>
    <xf numFmtId="0" fontId="19" fillId="9" borderId="26" xfId="0" applyFont="1" applyFill="1" applyBorder="1" applyAlignment="1">
      <alignment horizontal="center" vertical="center"/>
    </xf>
    <xf numFmtId="0" fontId="14" fillId="6" borderId="55"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57" xfId="0" applyFont="1" applyFill="1" applyBorder="1" applyAlignment="1">
      <alignment horizontal="center" vertical="center" wrapText="1"/>
    </xf>
    <xf numFmtId="0" fontId="14" fillId="6" borderId="58" xfId="0" applyFont="1" applyFill="1" applyBorder="1" applyAlignment="1">
      <alignment horizontal="center" vertical="center" wrapText="1"/>
    </xf>
    <xf numFmtId="0" fontId="14" fillId="6" borderId="51" xfId="0" applyFont="1" applyFill="1" applyBorder="1" applyAlignment="1">
      <alignment horizontal="center" vertical="center" wrapText="1"/>
    </xf>
    <xf numFmtId="0" fontId="14" fillId="6" borderId="59" xfId="0" applyFont="1" applyFill="1" applyBorder="1" applyAlignment="1">
      <alignment horizontal="center" vertical="center" wrapText="1"/>
    </xf>
    <xf numFmtId="0" fontId="14" fillId="6" borderId="4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9" fillId="8" borderId="4" xfId="0" applyFont="1" applyFill="1" applyBorder="1" applyAlignment="1">
      <alignment horizontal="center" vertical="center"/>
    </xf>
    <xf numFmtId="0" fontId="19" fillId="8" borderId="26" xfId="0" applyFont="1" applyFill="1" applyBorder="1" applyAlignment="1">
      <alignment horizontal="center" vertical="center"/>
    </xf>
    <xf numFmtId="0" fontId="19" fillId="7" borderId="60" xfId="0" applyFont="1" applyFill="1" applyBorder="1" applyAlignment="1">
      <alignment horizontal="center" vertical="center"/>
    </xf>
    <xf numFmtId="0" fontId="19" fillId="7" borderId="61" xfId="0" applyFont="1" applyFill="1" applyBorder="1" applyAlignment="1">
      <alignment horizontal="center" vertical="center"/>
    </xf>
    <xf numFmtId="0" fontId="19" fillId="6" borderId="4" xfId="0" applyFont="1" applyFill="1" applyBorder="1" applyAlignment="1">
      <alignment horizontal="center"/>
    </xf>
    <xf numFmtId="0" fontId="19" fillId="6" borderId="26" xfId="0" applyFont="1" applyFill="1" applyBorder="1" applyAlignment="1">
      <alignment horizontal="center"/>
    </xf>
    <xf numFmtId="0" fontId="19" fillId="7" borderId="4" xfId="0" applyFont="1" applyFill="1" applyBorder="1" applyAlignment="1">
      <alignment horizontal="center" vertical="center"/>
    </xf>
    <xf numFmtId="0" fontId="19" fillId="7" borderId="44" xfId="0" applyFont="1" applyFill="1" applyBorder="1" applyAlignment="1">
      <alignment horizontal="center" vertical="center"/>
    </xf>
    <xf numFmtId="0" fontId="19" fillId="7" borderId="26" xfId="0" applyFont="1" applyFill="1" applyBorder="1" applyAlignment="1">
      <alignment horizontal="center" vertical="center"/>
    </xf>
    <xf numFmtId="0" fontId="19" fillId="6" borderId="44" xfId="0" applyFont="1" applyFill="1" applyBorder="1" applyAlignment="1">
      <alignment horizontal="center"/>
    </xf>
    <xf numFmtId="0" fontId="19" fillId="9" borderId="44" xfId="0" applyFont="1" applyFill="1" applyBorder="1" applyAlignment="1">
      <alignment horizontal="center" vertical="center"/>
    </xf>
    <xf numFmtId="0" fontId="19" fillId="8" borderId="44" xfId="0" applyFont="1" applyFill="1" applyBorder="1" applyAlignment="1">
      <alignment horizontal="center" vertical="center"/>
    </xf>
    <xf numFmtId="0" fontId="14" fillId="2" borderId="51" xfId="0" applyFont="1" applyFill="1" applyBorder="1" applyAlignment="1">
      <alignment horizontal="center"/>
    </xf>
    <xf numFmtId="0" fontId="14" fillId="6" borderId="44" xfId="0" applyFont="1" applyFill="1" applyBorder="1" applyAlignment="1">
      <alignment horizontal="center" vertical="center"/>
    </xf>
    <xf numFmtId="0" fontId="14" fillId="6" borderId="44" xfId="0" applyFont="1" applyFill="1" applyBorder="1" applyAlignment="1">
      <alignment horizontal="center" vertical="center" wrapText="1"/>
    </xf>
    <xf numFmtId="0" fontId="15" fillId="0" borderId="34" xfId="0" applyFont="1" applyBorder="1" applyAlignment="1">
      <alignment horizontal="center" vertical="center" wrapText="1"/>
    </xf>
    <xf numFmtId="0" fontId="15" fillId="0" borderId="3" xfId="0" applyFont="1" applyBorder="1" applyAlignment="1">
      <alignment horizontal="center" vertical="center" wrapText="1"/>
    </xf>
    <xf numFmtId="0" fontId="21" fillId="4" borderId="30" xfId="0" applyFont="1" applyFill="1" applyBorder="1" applyAlignment="1">
      <alignment horizontal="center" vertical="center" wrapText="1"/>
    </xf>
    <xf numFmtId="0" fontId="12" fillId="0" borderId="48" xfId="0" applyFont="1" applyBorder="1" applyAlignment="1">
      <alignment horizontal="left" vertical="top" wrapText="1" readingOrder="1"/>
    </xf>
    <xf numFmtId="0" fontId="12" fillId="0" borderId="49" xfId="0" applyFont="1" applyBorder="1" applyAlignment="1">
      <alignment horizontal="left" vertical="top" wrapText="1" readingOrder="1"/>
    </xf>
    <xf numFmtId="0" fontId="12" fillId="0" borderId="50" xfId="0" applyFont="1" applyBorder="1" applyAlignment="1">
      <alignment horizontal="left" vertical="top" wrapText="1" readingOrder="1"/>
    </xf>
    <xf numFmtId="0" fontId="14" fillId="0" borderId="1" xfId="0" applyFont="1" applyBorder="1" applyAlignment="1">
      <alignment horizontal="center" vertical="center"/>
    </xf>
    <xf numFmtId="0" fontId="14" fillId="0" borderId="0" xfId="0" applyFont="1" applyAlignment="1">
      <alignment horizontal="center" vertical="center"/>
    </xf>
    <xf numFmtId="0" fontId="14" fillId="0" borderId="2" xfId="0" applyFont="1" applyBorder="1" applyAlignment="1">
      <alignment horizontal="center" vertical="center"/>
    </xf>
    <xf numFmtId="0" fontId="19" fillId="0" borderId="34" xfId="0" applyFont="1" applyBorder="1" applyAlignment="1">
      <alignment horizontal="center" vertical="center" wrapText="1"/>
    </xf>
    <xf numFmtId="0" fontId="13" fillId="0" borderId="1" xfId="0" applyFont="1" applyBorder="1" applyAlignment="1">
      <alignment vertical="center" wrapText="1"/>
    </xf>
    <xf numFmtId="0" fontId="13" fillId="0" borderId="0" xfId="0" applyFont="1" applyAlignment="1">
      <alignment vertical="center" wrapText="1"/>
    </xf>
    <xf numFmtId="0" fontId="26" fillId="0" borderId="4" xfId="0" applyFont="1" applyBorder="1" applyAlignment="1">
      <alignment horizontal="justify" vertical="center" wrapText="1"/>
    </xf>
    <xf numFmtId="0" fontId="15" fillId="0" borderId="4" xfId="0" applyFont="1" applyBorder="1" applyAlignment="1">
      <alignment horizontal="center" vertical="center" wrapText="1"/>
    </xf>
    <xf numFmtId="0" fontId="15" fillId="0" borderId="44" xfId="0" applyFont="1" applyBorder="1" applyAlignment="1">
      <alignment horizontal="center" vertical="center" wrapText="1"/>
    </xf>
    <xf numFmtId="0" fontId="15" fillId="0" borderId="26" xfId="0" applyFont="1" applyBorder="1" applyAlignment="1">
      <alignment horizontal="center" vertical="center" wrapText="1"/>
    </xf>
    <xf numFmtId="0" fontId="16" fillId="0" borderId="57" xfId="0" applyFont="1" applyBorder="1" applyAlignment="1">
      <alignment horizontal="left" vertical="center"/>
    </xf>
    <xf numFmtId="0" fontId="16" fillId="0" borderId="63" xfId="0" applyFont="1" applyBorder="1" applyAlignment="1">
      <alignment horizontal="left" vertical="center"/>
    </xf>
    <xf numFmtId="0" fontId="16" fillId="0" borderId="62" xfId="0" applyFont="1" applyBorder="1" applyAlignment="1">
      <alignment horizontal="left" vertical="center"/>
    </xf>
    <xf numFmtId="0" fontId="16" fillId="0" borderId="58" xfId="0" applyFont="1" applyBorder="1" applyAlignment="1">
      <alignment horizontal="left" vertical="center"/>
    </xf>
    <xf numFmtId="0" fontId="16"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10"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0" fillId="6" borderId="4" xfId="0" applyFont="1" applyFill="1" applyBorder="1" applyAlignment="1">
      <alignment horizontal="center" vertical="center" wrapText="1"/>
    </xf>
    <xf numFmtId="0" fontId="10" fillId="6"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0" fillId="0" borderId="51" xfId="0" applyFont="1" applyBorder="1" applyAlignment="1">
      <alignment horizontal="center"/>
    </xf>
    <xf numFmtId="0" fontId="12" fillId="0" borderId="3" xfId="0" applyFont="1" applyBorder="1" applyAlignment="1">
      <alignment vertical="center"/>
    </xf>
    <xf numFmtId="0" fontId="12" fillId="0" borderId="3" xfId="0" applyFont="1" applyBorder="1" applyAlignment="1">
      <alignment horizontal="center" vertical="center"/>
    </xf>
    <xf numFmtId="0" fontId="10"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0" fillId="0" borderId="62" xfId="0" applyFont="1" applyBorder="1" applyAlignment="1">
      <alignment horizontal="right" vertical="center" textRotation="90"/>
    </xf>
    <xf numFmtId="0" fontId="7" fillId="0" borderId="1" xfId="0" applyFont="1" applyBorder="1" applyAlignment="1">
      <alignment horizontal="center" vertical="center" wrapText="1"/>
    </xf>
    <xf numFmtId="0" fontId="7" fillId="0" borderId="0" xfId="0" applyFont="1" applyAlignment="1">
      <alignment horizontal="center" vertical="center" wrapText="1"/>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10" borderId="3" xfId="0" applyFont="1" applyFill="1" applyBorder="1" applyAlignment="1">
      <alignment horizontal="center" vertical="center"/>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1" xfId="0" applyFont="1" applyBorder="1" applyAlignment="1">
      <alignment horizontal="center" vertical="center" wrapText="1"/>
    </xf>
    <xf numFmtId="0" fontId="10" fillId="2" borderId="0" xfId="0" applyFont="1" applyFill="1" applyAlignment="1">
      <alignment horizontal="center"/>
    </xf>
    <xf numFmtId="0" fontId="10" fillId="6" borderId="4" xfId="0" applyFont="1" applyFill="1" applyBorder="1" applyAlignment="1">
      <alignment horizontal="center" vertical="center"/>
    </xf>
    <xf numFmtId="0" fontId="10" fillId="6" borderId="26" xfId="0" applyFont="1" applyFill="1" applyBorder="1" applyAlignment="1">
      <alignment horizontal="center" vertical="center"/>
    </xf>
    <xf numFmtId="0" fontId="13" fillId="0" borderId="1" xfId="0" applyFont="1" applyBorder="1" applyAlignment="1"/>
    <xf numFmtId="0" fontId="13" fillId="0" borderId="0" xfId="0" applyFont="1" applyAlignment="1"/>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tm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twoCellAnchor editAs="oneCell">
    <xdr:from>
      <xdr:col>2</xdr:col>
      <xdr:colOff>1666875</xdr:colOff>
      <xdr:row>25</xdr:row>
      <xdr:rowOff>76200</xdr:rowOff>
    </xdr:from>
    <xdr:to>
      <xdr:col>2</xdr:col>
      <xdr:colOff>2114550</xdr:colOff>
      <xdr:row>25</xdr:row>
      <xdr:rowOff>333375</xdr:rowOff>
    </xdr:to>
    <xdr:pic>
      <xdr:nvPicPr>
        <xdr:cNvPr id="3" name="Imagen 2" descr="Imagen">
          <a:extLst>
            <a:ext uri="{FF2B5EF4-FFF2-40B4-BE49-F238E27FC236}">
              <a16:creationId xmlns:a16="http://schemas.microsoft.com/office/drawing/2014/main" id="{787B21D6-ECCF-82A9-9FAF-4062852DECCD}"/>
            </a:ext>
            <a:ext uri="{147F2762-F138-4A5C-976F-8EAC2B608ADB}">
              <a16:predDERef xmlns:a16="http://schemas.microsoft.com/office/drawing/2014/main" pred="{C9C916BE-BC61-41F2-AFDD-06DDA213F302}"/>
            </a:ext>
          </a:extLst>
        </xdr:cNvPr>
        <xdr:cNvPicPr>
          <a:picLocks noChangeAspect="1"/>
        </xdr:cNvPicPr>
      </xdr:nvPicPr>
      <xdr:blipFill>
        <a:blip xmlns:r="http://schemas.openxmlformats.org/officeDocument/2006/relationships" r:embed="rId2"/>
        <a:stretch>
          <a:fillRect/>
        </a:stretch>
      </xdr:blipFill>
      <xdr:spPr>
        <a:xfrm>
          <a:off x="5200650" y="29527500"/>
          <a:ext cx="447675" cy="2571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B8" zoomScale="85" zoomScaleNormal="85" zoomScalePageLayoutView="40" workbookViewId="0">
      <selection activeCell="B10" sqref="B10:F10"/>
    </sheetView>
  </sheetViews>
  <sheetFormatPr defaultColWidth="11.42578125" defaultRowHeight="13.15"/>
  <cols>
    <col min="1" max="1" width="2.7109375" customWidth="1"/>
    <col min="2" max="2" width="42" customWidth="1"/>
    <col min="3" max="3" width="71.42578125" customWidth="1"/>
    <col min="4" max="4" width="36.7109375" customWidth="1"/>
    <col min="5" max="5" width="28.5703125" customWidth="1"/>
    <col min="6" max="6" width="35.7109375" customWidth="1"/>
    <col min="7" max="7" width="2.7109375" customWidth="1"/>
  </cols>
  <sheetData>
    <row r="1" spans="2:6" ht="14.25" customHeight="1"/>
    <row r="2" spans="2:6" ht="84" customHeight="1">
      <c r="B2" s="157"/>
      <c r="C2" s="167" t="s">
        <v>0</v>
      </c>
      <c r="D2" s="168"/>
      <c r="E2" s="169"/>
      <c r="F2" s="176" t="s">
        <v>1</v>
      </c>
    </row>
    <row r="3" spans="2:6" ht="42.75" customHeight="1">
      <c r="B3" s="157"/>
      <c r="C3" s="170"/>
      <c r="D3" s="171"/>
      <c r="E3" s="172"/>
      <c r="F3" s="177"/>
    </row>
    <row r="4" spans="2:6" ht="41.25" customHeight="1">
      <c r="B4" s="157"/>
      <c r="C4" s="173"/>
      <c r="D4" s="174"/>
      <c r="E4" s="175"/>
      <c r="F4" s="165"/>
    </row>
    <row r="5" spans="2:6" ht="37.5" customHeight="1" thickBot="1">
      <c r="B5" s="12"/>
      <c r="C5" s="13"/>
      <c r="D5" s="13"/>
      <c r="E5" s="13"/>
      <c r="F5" s="13"/>
    </row>
    <row r="6" spans="2:6" ht="21" customHeight="1" thickBot="1">
      <c r="B6" s="158" t="s">
        <v>2</v>
      </c>
      <c r="C6" s="159"/>
      <c r="D6" s="159"/>
      <c r="E6" s="159"/>
      <c r="F6" s="160"/>
    </row>
    <row r="7" spans="2:6" ht="78.75" customHeight="1">
      <c r="B7" s="164" t="s">
        <v>3</v>
      </c>
      <c r="C7" s="165"/>
      <c r="D7" s="165"/>
      <c r="E7" s="165"/>
      <c r="F7" s="166"/>
    </row>
    <row r="8" spans="2:6" ht="21" customHeight="1">
      <c r="B8" s="161" t="s">
        <v>4</v>
      </c>
      <c r="C8" s="162"/>
      <c r="D8" s="162"/>
      <c r="E8" s="162"/>
      <c r="F8" s="163"/>
    </row>
    <row r="9" spans="2:6" ht="34.5" customHeight="1">
      <c r="B9" s="151" t="s">
        <v>5</v>
      </c>
      <c r="C9" s="152"/>
      <c r="D9" s="152"/>
      <c r="E9" s="152"/>
      <c r="F9" s="153"/>
    </row>
    <row r="10" spans="2:6" ht="36" customHeight="1">
      <c r="B10" s="151" t="s">
        <v>6</v>
      </c>
      <c r="C10" s="152"/>
      <c r="D10" s="152"/>
      <c r="E10" s="152"/>
      <c r="F10" s="153"/>
    </row>
    <row r="11" spans="2:6" ht="72" customHeight="1">
      <c r="B11" s="151" t="s">
        <v>7</v>
      </c>
      <c r="C11" s="152"/>
      <c r="D11" s="152"/>
      <c r="E11" s="152"/>
      <c r="F11" s="153"/>
    </row>
    <row r="12" spans="2:6" ht="34.5" customHeight="1">
      <c r="B12" s="151" t="s">
        <v>8</v>
      </c>
      <c r="C12" s="152"/>
      <c r="D12" s="152"/>
      <c r="E12" s="152"/>
      <c r="F12" s="153"/>
    </row>
    <row r="13" spans="2:6" ht="44.25" customHeight="1">
      <c r="B13" s="151" t="s">
        <v>9</v>
      </c>
      <c r="C13" s="152"/>
      <c r="D13" s="152"/>
      <c r="E13" s="152"/>
      <c r="F13" s="153"/>
    </row>
    <row r="14" spans="2:6" ht="26.25" customHeight="1">
      <c r="B14" s="151" t="s">
        <v>10</v>
      </c>
      <c r="C14" s="152"/>
      <c r="D14" s="152"/>
      <c r="E14" s="152"/>
      <c r="F14" s="153"/>
    </row>
    <row r="15" spans="2:6" ht="22.5" customHeight="1">
      <c r="B15" s="151" t="s">
        <v>11</v>
      </c>
      <c r="C15" s="152"/>
      <c r="D15" s="152"/>
      <c r="E15" s="152"/>
      <c r="F15" s="153"/>
    </row>
    <row r="16" spans="2:6" ht="33" customHeight="1">
      <c r="B16" s="151" t="s">
        <v>12</v>
      </c>
      <c r="C16" s="152"/>
      <c r="D16" s="152"/>
      <c r="E16" s="152"/>
      <c r="F16" s="153"/>
    </row>
    <row r="17" spans="2:6" ht="36.75" customHeight="1">
      <c r="B17" s="151" t="s">
        <v>13</v>
      </c>
      <c r="C17" s="152"/>
      <c r="D17" s="152"/>
      <c r="E17" s="152"/>
      <c r="F17" s="153"/>
    </row>
    <row r="18" spans="2:6" ht="26.25" customHeight="1">
      <c r="B18" s="151" t="s">
        <v>14</v>
      </c>
      <c r="C18" s="152"/>
      <c r="D18" s="152"/>
      <c r="E18" s="152"/>
      <c r="F18" s="153"/>
    </row>
    <row r="19" spans="2:6" ht="27" customHeight="1" thickBot="1">
      <c r="B19" s="154" t="s">
        <v>15</v>
      </c>
      <c r="C19" s="155"/>
      <c r="D19" s="155"/>
      <c r="E19" s="155"/>
      <c r="F19" s="156"/>
    </row>
    <row r="20" spans="2:6" ht="14.25" customHeight="1">
      <c r="B20" s="6"/>
    </row>
    <row r="21" spans="2:6">
      <c r="B21" s="7"/>
    </row>
    <row r="22" spans="2:6" ht="17.25" customHeight="1">
      <c r="B22" s="150"/>
      <c r="C22" s="150"/>
      <c r="D22" s="150"/>
      <c r="E22" s="150"/>
      <c r="F22" s="150"/>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topLeftCell="C16" zoomScale="80" zoomScaleNormal="80" zoomScalePageLayoutView="85" workbookViewId="0">
      <selection activeCell="H17" sqref="G17:H17"/>
    </sheetView>
  </sheetViews>
  <sheetFormatPr defaultColWidth="11.42578125" defaultRowHeight="13.15"/>
  <cols>
    <col min="1" max="1" width="5.28515625" customWidth="1"/>
    <col min="2" max="2" width="57.7109375" customWidth="1"/>
    <col min="3" max="3" width="105.28515625" customWidth="1"/>
    <col min="4" max="4" width="20" customWidth="1"/>
    <col min="5" max="5" width="23.42578125" customWidth="1"/>
    <col min="6" max="6" width="31" customWidth="1"/>
  </cols>
  <sheetData>
    <row r="2" spans="2:6" ht="78" customHeight="1">
      <c r="B2" s="157"/>
      <c r="C2" s="167" t="s">
        <v>16</v>
      </c>
      <c r="D2" s="168"/>
      <c r="E2" s="169"/>
      <c r="F2" s="176" t="s">
        <v>1</v>
      </c>
    </row>
    <row r="3" spans="2:6" ht="51" customHeight="1">
      <c r="B3" s="157"/>
      <c r="C3" s="170"/>
      <c r="D3" s="171"/>
      <c r="E3" s="172"/>
      <c r="F3" s="177"/>
    </row>
    <row r="4" spans="2:6" ht="54" customHeight="1">
      <c r="B4" s="157"/>
      <c r="C4" s="173"/>
      <c r="D4" s="174"/>
      <c r="E4" s="175"/>
      <c r="F4" s="165"/>
    </row>
    <row r="5" spans="2:6" ht="24.75" customHeight="1" thickBot="1">
      <c r="B5" s="12"/>
      <c r="C5" s="13"/>
      <c r="D5" s="13"/>
      <c r="E5" s="13"/>
      <c r="F5" s="13"/>
    </row>
    <row r="6" spans="2:6" ht="18" customHeight="1" thickBot="1">
      <c r="B6" s="191" t="s">
        <v>17</v>
      </c>
      <c r="C6" s="192"/>
      <c r="D6" s="192"/>
      <c r="E6" s="192"/>
      <c r="F6" s="193"/>
    </row>
    <row r="7" spans="2:6" ht="42.75" customHeight="1">
      <c r="B7" s="194" t="s">
        <v>18</v>
      </c>
      <c r="C7" s="195"/>
      <c r="D7" s="195"/>
      <c r="E7" s="195"/>
      <c r="F7" s="195"/>
    </row>
    <row r="8" spans="2:6" ht="63" customHeight="1">
      <c r="B8" s="196"/>
      <c r="C8" s="197"/>
      <c r="D8" s="197"/>
      <c r="E8" s="197"/>
      <c r="F8" s="197"/>
    </row>
    <row r="9" spans="2:6" ht="37.5" customHeight="1">
      <c r="B9" s="196"/>
      <c r="C9" s="197"/>
      <c r="D9" s="197"/>
      <c r="E9" s="197"/>
      <c r="F9" s="197"/>
    </row>
    <row r="10" spans="2:6" ht="43.5" customHeight="1">
      <c r="B10" s="196"/>
      <c r="C10" s="197"/>
      <c r="D10" s="197"/>
      <c r="E10" s="197"/>
      <c r="F10" s="197"/>
    </row>
    <row r="11" spans="2:6" ht="58.5" customHeight="1">
      <c r="B11" s="196"/>
      <c r="C11" s="197"/>
      <c r="D11" s="197"/>
      <c r="E11" s="197"/>
      <c r="F11" s="197"/>
    </row>
    <row r="12" spans="2:6" ht="46.5" customHeight="1">
      <c r="B12" s="196"/>
      <c r="C12" s="197"/>
      <c r="D12" s="197"/>
      <c r="E12" s="197"/>
      <c r="F12" s="197"/>
    </row>
    <row r="13" spans="2:6" ht="47.25" customHeight="1">
      <c r="B13" s="196"/>
      <c r="C13" s="197"/>
      <c r="D13" s="197"/>
      <c r="E13" s="197"/>
      <c r="F13" s="197"/>
    </row>
    <row r="14" spans="2:6" ht="22.5" customHeight="1" thickBot="1">
      <c r="B14" s="198"/>
      <c r="C14" s="199"/>
      <c r="D14" s="199"/>
      <c r="E14" s="199"/>
      <c r="F14" s="199"/>
    </row>
    <row r="15" spans="2:6" ht="16.5" customHeight="1" thickBot="1">
      <c r="B15" s="184" t="s">
        <v>19</v>
      </c>
      <c r="C15" s="185"/>
      <c r="D15" s="185"/>
      <c r="E15" s="185"/>
      <c r="F15" s="186"/>
    </row>
    <row r="16" spans="2:6" ht="127.5" customHeight="1">
      <c r="B16" s="200" t="s">
        <v>20</v>
      </c>
      <c r="C16" s="201"/>
      <c r="D16" s="201"/>
      <c r="E16" s="201"/>
      <c r="F16" s="202"/>
    </row>
    <row r="17" spans="2:6" ht="19.5" customHeight="1">
      <c r="B17" s="45"/>
      <c r="C17" s="46" t="s">
        <v>21</v>
      </c>
      <c r="D17" s="182" t="s">
        <v>22</v>
      </c>
      <c r="E17" s="182" t="s">
        <v>23</v>
      </c>
      <c r="F17" s="180" t="s">
        <v>24</v>
      </c>
    </row>
    <row r="18" spans="2:6" ht="21" customHeight="1">
      <c r="B18" s="45"/>
      <c r="C18" s="46" t="s">
        <v>25</v>
      </c>
      <c r="D18" s="183"/>
      <c r="E18" s="183"/>
      <c r="F18" s="181"/>
    </row>
    <row r="19" spans="2:6" ht="18.75" customHeight="1">
      <c r="B19" s="47" t="s">
        <v>26</v>
      </c>
      <c r="C19" s="48"/>
      <c r="D19" s="49" t="s">
        <v>27</v>
      </c>
      <c r="E19" s="50" t="s">
        <v>28</v>
      </c>
      <c r="F19" s="51" t="s">
        <v>29</v>
      </c>
    </row>
    <row r="20" spans="2:6" ht="18.75" customHeight="1">
      <c r="B20" s="52" t="s">
        <v>30</v>
      </c>
      <c r="C20" s="53"/>
      <c r="D20" s="54" t="s">
        <v>27</v>
      </c>
      <c r="E20" s="55" t="s">
        <v>28</v>
      </c>
      <c r="F20" s="56" t="s">
        <v>29</v>
      </c>
    </row>
    <row r="21" spans="2:6" ht="18.75" customHeight="1">
      <c r="B21" s="52" t="s">
        <v>31</v>
      </c>
      <c r="C21" s="53"/>
      <c r="D21" s="54" t="s">
        <v>27</v>
      </c>
      <c r="E21" s="55" t="s">
        <v>28</v>
      </c>
      <c r="F21" s="56" t="s">
        <v>32</v>
      </c>
    </row>
    <row r="22" spans="2:6" ht="18.75" customHeight="1">
      <c r="B22" s="52" t="s">
        <v>33</v>
      </c>
      <c r="C22" s="53"/>
      <c r="D22" s="54" t="s">
        <v>27</v>
      </c>
      <c r="E22" s="55" t="s">
        <v>28</v>
      </c>
      <c r="F22" s="56" t="s">
        <v>29</v>
      </c>
    </row>
    <row r="23" spans="2:6" ht="18.75" customHeight="1">
      <c r="B23" s="52" t="s">
        <v>34</v>
      </c>
      <c r="C23" s="53"/>
      <c r="D23" s="54" t="s">
        <v>27</v>
      </c>
      <c r="E23" s="55" t="s">
        <v>28</v>
      </c>
      <c r="F23" s="56" t="s">
        <v>29</v>
      </c>
    </row>
    <row r="24" spans="2:6" ht="18.75" customHeight="1">
      <c r="B24" s="52" t="s">
        <v>35</v>
      </c>
      <c r="C24" s="53"/>
      <c r="D24" s="54" t="s">
        <v>27</v>
      </c>
      <c r="E24" s="55" t="s">
        <v>28</v>
      </c>
      <c r="F24" s="56" t="s">
        <v>29</v>
      </c>
    </row>
    <row r="25" spans="2:6" ht="18.75" customHeight="1">
      <c r="B25" s="52" t="s">
        <v>36</v>
      </c>
      <c r="C25" s="53"/>
      <c r="D25" s="54" t="s">
        <v>27</v>
      </c>
      <c r="E25" s="55" t="s">
        <v>28</v>
      </c>
      <c r="F25" s="57" t="s">
        <v>32</v>
      </c>
    </row>
    <row r="26" spans="2:6" ht="18.75" customHeight="1">
      <c r="B26" s="52" t="s">
        <v>37</v>
      </c>
      <c r="C26" s="53"/>
      <c r="D26" s="54" t="s">
        <v>27</v>
      </c>
      <c r="E26" s="55" t="s">
        <v>28</v>
      </c>
      <c r="F26" s="56" t="s">
        <v>29</v>
      </c>
    </row>
    <row r="27" spans="2:6" ht="18.75" customHeight="1">
      <c r="B27" s="52" t="s">
        <v>38</v>
      </c>
      <c r="C27" s="53"/>
      <c r="D27" s="54" t="s">
        <v>27</v>
      </c>
      <c r="E27" s="55" t="s">
        <v>28</v>
      </c>
      <c r="F27" s="56" t="s">
        <v>29</v>
      </c>
    </row>
    <row r="28" spans="2:6" ht="18.75" customHeight="1">
      <c r="B28" s="52" t="s">
        <v>39</v>
      </c>
      <c r="C28" s="53"/>
      <c r="D28" s="54" t="s">
        <v>27</v>
      </c>
      <c r="E28" s="55" t="s">
        <v>28</v>
      </c>
      <c r="F28" s="56" t="s">
        <v>29</v>
      </c>
    </row>
    <row r="29" spans="2:6" ht="18.75" customHeight="1">
      <c r="B29" s="58" t="s">
        <v>40</v>
      </c>
      <c r="C29" s="59"/>
      <c r="D29" s="54" t="s">
        <v>27</v>
      </c>
      <c r="E29" s="60" t="s">
        <v>28</v>
      </c>
      <c r="F29" s="61" t="s">
        <v>29</v>
      </c>
    </row>
    <row r="30" spans="2:6" ht="24" customHeight="1">
      <c r="B30" s="45"/>
      <c r="C30" s="46" t="s">
        <v>41</v>
      </c>
      <c r="D30" s="62"/>
      <c r="E30" s="62"/>
      <c r="F30" s="63"/>
    </row>
    <row r="31" spans="2:6" ht="19.5" customHeight="1">
      <c r="B31" s="47" t="s">
        <v>42</v>
      </c>
      <c r="C31" s="64"/>
      <c r="D31" s="49" t="s">
        <v>43</v>
      </c>
      <c r="E31" s="50" t="s">
        <v>28</v>
      </c>
      <c r="F31" s="51" t="s">
        <v>29</v>
      </c>
    </row>
    <row r="32" spans="2:6" ht="19.5" customHeight="1">
      <c r="B32" s="178" t="s">
        <v>44</v>
      </c>
      <c r="C32" s="179"/>
      <c r="D32" s="54" t="s">
        <v>43</v>
      </c>
      <c r="E32" s="55" t="s">
        <v>28</v>
      </c>
      <c r="F32" s="56" t="s">
        <v>29</v>
      </c>
    </row>
    <row r="33" spans="2:6" ht="19.5" customHeight="1">
      <c r="B33" s="178" t="s">
        <v>45</v>
      </c>
      <c r="C33" s="179"/>
      <c r="D33" s="54" t="s">
        <v>27</v>
      </c>
      <c r="E33" s="55" t="s">
        <v>28</v>
      </c>
      <c r="F33" s="56" t="s">
        <v>29</v>
      </c>
    </row>
    <row r="34" spans="2:6" ht="19.5" customHeight="1">
      <c r="B34" s="52" t="s">
        <v>46</v>
      </c>
      <c r="C34" s="65"/>
      <c r="D34" s="54" t="s">
        <v>47</v>
      </c>
      <c r="E34" s="55" t="s">
        <v>28</v>
      </c>
      <c r="F34" s="56" t="s">
        <v>29</v>
      </c>
    </row>
    <row r="35" spans="2:6" ht="19.5" customHeight="1">
      <c r="B35" s="52" t="s">
        <v>48</v>
      </c>
      <c r="C35" s="65"/>
      <c r="D35" s="54" t="s">
        <v>47</v>
      </c>
      <c r="E35" s="55" t="s">
        <v>28</v>
      </c>
      <c r="F35" s="56" t="s">
        <v>29</v>
      </c>
    </row>
    <row r="36" spans="2:6" ht="19.5" customHeight="1">
      <c r="B36" s="178" t="s">
        <v>49</v>
      </c>
      <c r="C36" s="179"/>
      <c r="D36" s="54" t="s">
        <v>43</v>
      </c>
      <c r="E36" s="55" t="s">
        <v>50</v>
      </c>
      <c r="F36" s="56" t="s">
        <v>29</v>
      </c>
    </row>
    <row r="37" spans="2:6" ht="19.5" customHeight="1">
      <c r="B37" s="189" t="s">
        <v>51</v>
      </c>
      <c r="C37" s="190"/>
      <c r="D37" s="67" t="s">
        <v>43</v>
      </c>
      <c r="E37" s="60" t="s">
        <v>50</v>
      </c>
      <c r="F37" s="61" t="s">
        <v>29</v>
      </c>
    </row>
    <row r="38" spans="2:6" ht="23.25" customHeight="1">
      <c r="B38" s="45"/>
      <c r="C38" s="46" t="s">
        <v>52</v>
      </c>
      <c r="D38" s="68"/>
      <c r="E38" s="68"/>
      <c r="F38" s="69"/>
    </row>
    <row r="39" spans="2:6" ht="19.5" customHeight="1">
      <c r="B39" s="187" t="s">
        <v>53</v>
      </c>
      <c r="C39" s="188"/>
      <c r="D39" s="49" t="s">
        <v>27</v>
      </c>
      <c r="E39" s="50" t="s">
        <v>28</v>
      </c>
      <c r="F39" s="51" t="s">
        <v>29</v>
      </c>
    </row>
    <row r="40" spans="2:6" ht="19.5" customHeight="1">
      <c r="B40" s="70" t="s">
        <v>54</v>
      </c>
      <c r="C40" s="65"/>
      <c r="D40" s="54" t="s">
        <v>43</v>
      </c>
      <c r="E40" s="55" t="s">
        <v>28</v>
      </c>
      <c r="F40" s="56" t="s">
        <v>29</v>
      </c>
    </row>
    <row r="41" spans="2:6" ht="19.5" customHeight="1">
      <c r="B41" s="178" t="s">
        <v>55</v>
      </c>
      <c r="C41" s="179"/>
      <c r="D41" s="54" t="s">
        <v>27</v>
      </c>
      <c r="E41" s="55" t="s">
        <v>28</v>
      </c>
      <c r="F41" s="56" t="s">
        <v>29</v>
      </c>
    </row>
    <row r="42" spans="2:6" ht="19.5" customHeight="1">
      <c r="B42" s="52" t="s">
        <v>48</v>
      </c>
      <c r="C42" s="65"/>
      <c r="D42" s="54" t="s">
        <v>27</v>
      </c>
      <c r="E42" s="55" t="s">
        <v>28</v>
      </c>
      <c r="F42" s="56" t="s">
        <v>29</v>
      </c>
    </row>
    <row r="43" spans="2:6" ht="19.5" customHeight="1">
      <c r="B43" s="58" t="s">
        <v>56</v>
      </c>
      <c r="C43" s="66"/>
      <c r="D43" s="67" t="s">
        <v>43</v>
      </c>
      <c r="E43" s="60" t="s">
        <v>50</v>
      </c>
      <c r="F43" s="61" t="s">
        <v>29</v>
      </c>
    </row>
    <row r="44" spans="2:6" ht="23.25" customHeight="1">
      <c r="B44" s="45"/>
      <c r="C44" s="46" t="s">
        <v>57</v>
      </c>
      <c r="D44" s="71"/>
      <c r="E44" s="71"/>
      <c r="F44" s="72"/>
    </row>
    <row r="45" spans="2:6" ht="19.5" customHeight="1">
      <c r="B45" s="187" t="s">
        <v>58</v>
      </c>
      <c r="C45" s="188"/>
      <c r="D45" s="54" t="s">
        <v>27</v>
      </c>
      <c r="E45" s="50" t="s">
        <v>50</v>
      </c>
      <c r="F45" s="73" t="s">
        <v>32</v>
      </c>
    </row>
    <row r="46" spans="2:6" ht="19.5" customHeight="1">
      <c r="B46" s="178" t="s">
        <v>59</v>
      </c>
      <c r="C46" s="179"/>
      <c r="D46" s="54" t="s">
        <v>27</v>
      </c>
      <c r="E46" s="55" t="s">
        <v>50</v>
      </c>
      <c r="F46" s="74" t="s">
        <v>32</v>
      </c>
    </row>
    <row r="47" spans="2:6" ht="19.5" customHeight="1">
      <c r="B47" s="178" t="s">
        <v>60</v>
      </c>
      <c r="C47" s="179"/>
      <c r="D47" s="54" t="s">
        <v>27</v>
      </c>
      <c r="E47" s="55" t="s">
        <v>50</v>
      </c>
      <c r="F47" s="74" t="s">
        <v>32</v>
      </c>
    </row>
    <row r="48" spans="2:6" ht="19.5" customHeight="1">
      <c r="B48" s="178" t="s">
        <v>61</v>
      </c>
      <c r="C48" s="179"/>
      <c r="D48" s="54" t="s">
        <v>27</v>
      </c>
      <c r="E48" s="55" t="s">
        <v>50</v>
      </c>
      <c r="F48" s="74" t="s">
        <v>62</v>
      </c>
    </row>
    <row r="49" spans="2:6" ht="19.5" customHeight="1">
      <c r="B49" s="178" t="s">
        <v>63</v>
      </c>
      <c r="C49" s="179"/>
      <c r="D49" s="54" t="s">
        <v>27</v>
      </c>
      <c r="E49" s="55" t="s">
        <v>50</v>
      </c>
      <c r="F49" s="74" t="s">
        <v>32</v>
      </c>
    </row>
    <row r="50" spans="2:6" ht="19.5" customHeight="1">
      <c r="B50" s="52" t="s">
        <v>64</v>
      </c>
      <c r="C50" s="65"/>
      <c r="D50" s="54" t="s">
        <v>27</v>
      </c>
      <c r="E50" s="55" t="s">
        <v>50</v>
      </c>
      <c r="F50" s="74" t="s">
        <v>32</v>
      </c>
    </row>
    <row r="51" spans="2:6" ht="21" customHeight="1">
      <c r="B51" s="52" t="s">
        <v>65</v>
      </c>
      <c r="C51" s="65"/>
      <c r="D51" s="54" t="s">
        <v>43</v>
      </c>
      <c r="E51" s="55" t="s">
        <v>50</v>
      </c>
      <c r="F51" s="74" t="s">
        <v>32</v>
      </c>
    </row>
    <row r="52" spans="2:6" ht="19.5" customHeight="1">
      <c r="B52" s="178" t="s">
        <v>66</v>
      </c>
      <c r="C52" s="179"/>
      <c r="D52" s="54" t="s">
        <v>27</v>
      </c>
      <c r="E52" s="55" t="s">
        <v>28</v>
      </c>
      <c r="F52" s="74" t="s">
        <v>32</v>
      </c>
    </row>
    <row r="53" spans="2:6" ht="19.5" customHeight="1">
      <c r="B53" s="178" t="s">
        <v>67</v>
      </c>
      <c r="C53" s="179"/>
      <c r="D53" s="54" t="s">
        <v>43</v>
      </c>
      <c r="E53" s="55" t="s">
        <v>50</v>
      </c>
      <c r="F53" s="74" t="s">
        <v>29</v>
      </c>
    </row>
    <row r="54" spans="2:6" ht="19.5" customHeight="1">
      <c r="B54" s="178" t="s">
        <v>68</v>
      </c>
      <c r="C54" s="179"/>
      <c r="D54" s="54" t="s">
        <v>43</v>
      </c>
      <c r="E54" s="55" t="s">
        <v>50</v>
      </c>
      <c r="F54" s="74" t="s">
        <v>29</v>
      </c>
    </row>
    <row r="55" spans="2:6" ht="19.5" customHeight="1">
      <c r="B55" s="178" t="s">
        <v>69</v>
      </c>
      <c r="C55" s="179"/>
      <c r="D55" s="54" t="s">
        <v>43</v>
      </c>
      <c r="E55" s="55" t="s">
        <v>50</v>
      </c>
      <c r="F55" s="74" t="s">
        <v>29</v>
      </c>
    </row>
    <row r="56" spans="2:6" ht="19.5" customHeight="1">
      <c r="B56" s="178" t="s">
        <v>70</v>
      </c>
      <c r="C56" s="179"/>
      <c r="D56" s="54" t="s">
        <v>43</v>
      </c>
      <c r="E56" s="55" t="s">
        <v>50</v>
      </c>
      <c r="F56" s="74" t="s">
        <v>71</v>
      </c>
    </row>
    <row r="57" spans="2:6" ht="19.5" customHeight="1">
      <c r="B57" s="178" t="s">
        <v>72</v>
      </c>
      <c r="C57" s="179"/>
      <c r="D57" s="54" t="s">
        <v>43</v>
      </c>
      <c r="E57" s="55" t="s">
        <v>28</v>
      </c>
      <c r="F57" s="74" t="s">
        <v>71</v>
      </c>
    </row>
    <row r="58" spans="2:6" ht="19.5" customHeight="1">
      <c r="B58" s="52" t="s">
        <v>73</v>
      </c>
      <c r="C58" s="65"/>
      <c r="D58" s="54" t="s">
        <v>43</v>
      </c>
      <c r="E58" s="55" t="s">
        <v>50</v>
      </c>
      <c r="F58" s="74" t="s">
        <v>71</v>
      </c>
    </row>
    <row r="59" spans="2:6" ht="19.5" customHeight="1">
      <c r="B59" s="178" t="s">
        <v>74</v>
      </c>
      <c r="C59" s="179"/>
      <c r="D59" s="54" t="s">
        <v>43</v>
      </c>
      <c r="E59" s="55" t="s">
        <v>50</v>
      </c>
      <c r="F59" s="74" t="s">
        <v>75</v>
      </c>
    </row>
    <row r="60" spans="2:6" ht="19.5" customHeight="1">
      <c r="B60" s="178" t="s">
        <v>76</v>
      </c>
      <c r="C60" s="179"/>
      <c r="D60" s="54" t="s">
        <v>43</v>
      </c>
      <c r="E60" s="55" t="s">
        <v>50</v>
      </c>
      <c r="F60" s="56" t="s">
        <v>29</v>
      </c>
    </row>
    <row r="61" spans="2:6" ht="19.5" customHeight="1">
      <c r="B61" s="178" t="s">
        <v>77</v>
      </c>
      <c r="C61" s="179"/>
      <c r="D61" s="54" t="s">
        <v>43</v>
      </c>
      <c r="E61" s="55" t="s">
        <v>50</v>
      </c>
      <c r="F61" s="56" t="s">
        <v>29</v>
      </c>
    </row>
    <row r="62" spans="2:6" ht="19.5" customHeight="1">
      <c r="B62" s="178" t="s">
        <v>78</v>
      </c>
      <c r="C62" s="179"/>
      <c r="D62" s="54" t="s">
        <v>43</v>
      </c>
      <c r="E62" s="55" t="s">
        <v>50</v>
      </c>
      <c r="F62" s="56" t="s">
        <v>29</v>
      </c>
    </row>
    <row r="63" spans="2:6" ht="19.5" customHeight="1">
      <c r="B63" s="178" t="s">
        <v>79</v>
      </c>
      <c r="C63" s="179"/>
      <c r="D63" s="54" t="s">
        <v>43</v>
      </c>
      <c r="E63" s="55" t="s">
        <v>50</v>
      </c>
      <c r="F63" s="56" t="s">
        <v>29</v>
      </c>
    </row>
    <row r="64" spans="2:6" ht="19.5" customHeight="1">
      <c r="B64" s="52" t="s">
        <v>80</v>
      </c>
      <c r="C64" s="65"/>
      <c r="D64" s="54" t="s">
        <v>43</v>
      </c>
      <c r="E64" s="55" t="s">
        <v>50</v>
      </c>
      <c r="F64" s="56" t="s">
        <v>81</v>
      </c>
    </row>
    <row r="65" spans="2:6" ht="19.5" customHeight="1">
      <c r="B65" s="178" t="s">
        <v>82</v>
      </c>
      <c r="C65" s="179"/>
      <c r="D65" s="54" t="s">
        <v>43</v>
      </c>
      <c r="E65" s="55" t="s">
        <v>50</v>
      </c>
      <c r="F65" s="56" t="s">
        <v>81</v>
      </c>
    </row>
    <row r="66" spans="2:6" ht="19.5" customHeight="1">
      <c r="B66" s="52" t="s">
        <v>83</v>
      </c>
      <c r="C66" s="53"/>
      <c r="D66" s="54" t="s">
        <v>43</v>
      </c>
      <c r="E66" s="55" t="s">
        <v>50</v>
      </c>
      <c r="F66" s="74" t="s">
        <v>84</v>
      </c>
    </row>
    <row r="67" spans="2:6" ht="19.5" customHeight="1" thickBot="1">
      <c r="B67" s="52" t="s">
        <v>85</v>
      </c>
      <c r="C67" s="65"/>
      <c r="D67" s="77" t="s">
        <v>43</v>
      </c>
      <c r="E67" s="78" t="s">
        <v>50</v>
      </c>
      <c r="F67" s="74" t="s">
        <v>84</v>
      </c>
    </row>
    <row r="68" spans="2:6" ht="19.5" customHeight="1" thickBot="1">
      <c r="B68" s="75" t="s">
        <v>86</v>
      </c>
      <c r="C68" s="76"/>
      <c r="D68" s="77" t="s">
        <v>43</v>
      </c>
      <c r="E68" s="78" t="s">
        <v>50</v>
      </c>
      <c r="F68" s="79" t="s">
        <v>87</v>
      </c>
    </row>
    <row r="73" spans="2:6" hidden="1">
      <c r="B73" s="6" t="s">
        <v>27</v>
      </c>
    </row>
    <row r="74" spans="2:6" hidden="1">
      <c r="B74" s="7" t="s">
        <v>47</v>
      </c>
    </row>
    <row r="75" spans="2:6" hidden="1">
      <c r="B75" s="7" t="s">
        <v>43</v>
      </c>
    </row>
    <row r="76" spans="2:6" hidden="1"/>
    <row r="77" spans="2:6" hidden="1">
      <c r="B77" t="s">
        <v>28</v>
      </c>
    </row>
    <row r="78" spans="2:6" hidden="1">
      <c r="B78" t="s">
        <v>50</v>
      </c>
    </row>
  </sheetData>
  <mergeCells count="33">
    <mergeCell ref="B6:F6"/>
    <mergeCell ref="B7:F14"/>
    <mergeCell ref="B16:F16"/>
    <mergeCell ref="C2:E4"/>
    <mergeCell ref="F2:F4"/>
    <mergeCell ref="B2:B4"/>
    <mergeCell ref="F17:F18"/>
    <mergeCell ref="E17:E18"/>
    <mergeCell ref="D17:D18"/>
    <mergeCell ref="B15:F15"/>
    <mergeCell ref="B46:C46"/>
    <mergeCell ref="B45:C45"/>
    <mergeCell ref="B41:C41"/>
    <mergeCell ref="B39:C39"/>
    <mergeCell ref="B32:C32"/>
    <mergeCell ref="B33:C33"/>
    <mergeCell ref="B36:C36"/>
    <mergeCell ref="B37:C37"/>
    <mergeCell ref="B47:C47"/>
    <mergeCell ref="B48:C48"/>
    <mergeCell ref="B49:C49"/>
    <mergeCell ref="B52:C52"/>
    <mergeCell ref="B53:C53"/>
    <mergeCell ref="B54:C54"/>
    <mergeCell ref="B55:C55"/>
    <mergeCell ref="B56:C56"/>
    <mergeCell ref="B57:C57"/>
    <mergeCell ref="B65:C65"/>
    <mergeCell ref="B59:C59"/>
    <mergeCell ref="B60:C60"/>
    <mergeCell ref="B61:C61"/>
    <mergeCell ref="B62:C62"/>
    <mergeCell ref="B63:C63"/>
  </mergeCells>
  <phoneticPr fontId="1" type="noConversion"/>
  <dataValidations count="4">
    <dataValidation type="list" allowBlank="1" showInputMessage="1" showErrorMessage="1" sqref="D19:D29 D31:D37 D39:D43 D68" xr:uid="{00000000-0002-0000-0100-000000000000}">
      <formula1>$B$73:$B$75</formula1>
    </dataValidation>
    <dataValidation type="list" allowBlank="1" showInputMessage="1" showErrorMessage="1" sqref="E19:E29 E31:E37 E39:E43 E68" xr:uid="{00000000-0002-0000-0100-000001000000}">
      <formula1>$B$77:$B$78</formula1>
    </dataValidation>
    <dataValidation type="list" allowBlank="1" showInputMessage="1" showErrorMessage="1" sqref="D45:D67" xr:uid="{F010D242-2C87-44A7-B0D5-821CBDDC55C7}">
      <formula1>$B$72:$B$74</formula1>
    </dataValidation>
    <dataValidation type="list" allowBlank="1" showInputMessage="1" showErrorMessage="1" sqref="E45:E67" xr:uid="{63AEDCD6-E3A4-4F2F-95F7-4EB3888EF1FF}">
      <formula1>$B$76:$B$77</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58"/>
  <sheetViews>
    <sheetView showGridLines="0" topLeftCell="A23" zoomScale="90" zoomScaleNormal="90" zoomScalePageLayoutView="70" workbookViewId="0">
      <selection activeCell="G25" sqref="G25:H25"/>
    </sheetView>
  </sheetViews>
  <sheetFormatPr defaultColWidth="11.42578125" defaultRowHeight="13.9"/>
  <cols>
    <col min="1" max="1" width="4.28515625" customWidth="1"/>
    <col min="2" max="2" width="41.42578125" customWidth="1"/>
    <col min="3" max="3" width="25.28515625" customWidth="1"/>
    <col min="4" max="4" width="14.7109375" customWidth="1"/>
    <col min="5" max="5" width="12.42578125" customWidth="1"/>
    <col min="6" max="6" width="18.28515625" customWidth="1"/>
    <col min="7" max="7" width="0.28515625" customWidth="1"/>
    <col min="8" max="8" width="31.42578125" style="10" customWidth="1"/>
    <col min="9" max="9" width="14.7109375" customWidth="1"/>
    <col min="10" max="10" width="11.7109375" customWidth="1"/>
    <col min="11" max="11" width="14" customWidth="1"/>
    <col min="12" max="12" width="15.28515625" style="4" customWidth="1"/>
    <col min="13" max="13" width="4.7109375" customWidth="1"/>
  </cols>
  <sheetData>
    <row r="1" spans="2:17" ht="13.15">
      <c r="H1"/>
      <c r="L1"/>
    </row>
    <row r="2" spans="2:17" ht="48.75" customHeight="1">
      <c r="B2" s="157"/>
      <c r="C2" s="167" t="s">
        <v>16</v>
      </c>
      <c r="D2" s="168"/>
      <c r="E2" s="168"/>
      <c r="F2" s="168"/>
      <c r="G2" s="168"/>
      <c r="H2" s="168"/>
      <c r="I2" s="168"/>
      <c r="J2" s="169"/>
      <c r="K2" s="237" t="s">
        <v>1</v>
      </c>
      <c r="L2" s="238"/>
    </row>
    <row r="3" spans="2:17" ht="42" customHeight="1">
      <c r="B3" s="157"/>
      <c r="C3" s="170"/>
      <c r="D3" s="171"/>
      <c r="E3" s="171"/>
      <c r="F3" s="171"/>
      <c r="G3" s="171"/>
      <c r="H3" s="171"/>
      <c r="I3" s="171"/>
      <c r="J3" s="172"/>
      <c r="K3" s="239"/>
      <c r="L3" s="240"/>
    </row>
    <row r="4" spans="2:17" ht="36.75" customHeight="1">
      <c r="B4" s="157"/>
      <c r="C4" s="173"/>
      <c r="D4" s="174"/>
      <c r="E4" s="174"/>
      <c r="F4" s="174"/>
      <c r="G4" s="174"/>
      <c r="H4" s="174"/>
      <c r="I4" s="174"/>
      <c r="J4" s="175"/>
      <c r="K4" s="241"/>
      <c r="L4" s="242"/>
    </row>
    <row r="5" spans="2:17" ht="24.75" customHeight="1" thickBot="1">
      <c r="C5" s="12"/>
      <c r="D5" s="13"/>
      <c r="E5" s="13"/>
      <c r="F5" s="13"/>
      <c r="G5" s="13"/>
      <c r="H5"/>
      <c r="L5"/>
    </row>
    <row r="6" spans="2:17" ht="103.5" customHeight="1">
      <c r="B6" s="228" t="s">
        <v>88</v>
      </c>
      <c r="C6" s="229"/>
      <c r="D6" s="229"/>
      <c r="E6" s="229"/>
      <c r="F6" s="229"/>
      <c r="G6" s="229"/>
      <c r="H6" s="229"/>
      <c r="I6" s="229"/>
      <c r="J6" s="229"/>
      <c r="K6" s="229"/>
      <c r="L6" s="230"/>
      <c r="M6" s="1"/>
      <c r="N6" s="1"/>
      <c r="O6" s="1"/>
      <c r="P6" s="1"/>
      <c r="Q6" s="1"/>
    </row>
    <row r="7" spans="2:17" ht="24.75" customHeight="1">
      <c r="B7" s="234" t="s">
        <v>19</v>
      </c>
      <c r="C7" s="235"/>
      <c r="D7" s="235"/>
      <c r="E7" s="235"/>
      <c r="F7" s="235"/>
      <c r="G7" s="235"/>
      <c r="H7" s="235"/>
      <c r="I7" s="235"/>
      <c r="J7" s="235"/>
      <c r="K7" s="235"/>
      <c r="L7" s="236"/>
    </row>
    <row r="8" spans="2:17" ht="18" customHeight="1">
      <c r="B8" s="120" t="s">
        <v>89</v>
      </c>
      <c r="C8" s="121"/>
      <c r="D8" s="121"/>
      <c r="E8" s="121"/>
      <c r="F8" s="121"/>
      <c r="G8" s="121"/>
      <c r="H8" s="121"/>
      <c r="I8" s="121"/>
      <c r="J8" s="121"/>
      <c r="K8" s="121"/>
      <c r="L8" s="122"/>
    </row>
    <row r="9" spans="2:17" ht="15.6">
      <c r="B9" s="120" t="s">
        <v>90</v>
      </c>
      <c r="C9" s="123"/>
      <c r="D9" s="123"/>
      <c r="E9" s="123"/>
      <c r="F9" s="123"/>
      <c r="G9" s="123"/>
      <c r="H9" s="123"/>
      <c r="I9" s="124"/>
      <c r="J9" s="123"/>
      <c r="K9" s="123"/>
      <c r="L9" s="125"/>
    </row>
    <row r="10" spans="2:17" ht="15.6">
      <c r="B10" s="120" t="s">
        <v>91</v>
      </c>
      <c r="C10" s="123"/>
      <c r="D10" s="123"/>
      <c r="E10" s="123"/>
      <c r="F10" s="123"/>
      <c r="G10" s="123"/>
      <c r="H10" s="123"/>
      <c r="I10" s="123"/>
      <c r="J10" s="123"/>
      <c r="K10" s="123"/>
      <c r="L10" s="125"/>
    </row>
    <row r="11" spans="2:17" ht="15.6">
      <c r="B11" s="120" t="s">
        <v>92</v>
      </c>
      <c r="C11" s="123"/>
      <c r="D11" s="123"/>
      <c r="E11" s="123"/>
      <c r="F11" s="123"/>
      <c r="G11" s="123"/>
      <c r="H11" s="123"/>
      <c r="I11" s="123"/>
      <c r="J11" s="123"/>
      <c r="K11" s="123"/>
      <c r="L11" s="125"/>
    </row>
    <row r="12" spans="2:17" ht="18" customHeight="1">
      <c r="B12" s="231" t="s">
        <v>93</v>
      </c>
      <c r="C12" s="232"/>
      <c r="D12" s="232"/>
      <c r="E12" s="232"/>
      <c r="F12" s="232"/>
      <c r="G12" s="232"/>
      <c r="H12" s="232"/>
      <c r="I12" s="232"/>
      <c r="J12" s="232"/>
      <c r="K12" s="232"/>
      <c r="L12" s="233"/>
    </row>
    <row r="13" spans="2:17" ht="15.6">
      <c r="B13" s="120" t="s">
        <v>94</v>
      </c>
      <c r="C13" s="123"/>
      <c r="D13" s="123"/>
      <c r="E13" s="123"/>
      <c r="F13" s="123"/>
      <c r="G13" s="123"/>
      <c r="H13" s="123"/>
      <c r="I13" s="123"/>
      <c r="J13" s="123"/>
      <c r="K13" s="123"/>
      <c r="L13" s="125"/>
    </row>
    <row r="14" spans="2:17" ht="7.5" customHeight="1" thickBot="1">
      <c r="B14" s="83"/>
      <c r="C14" s="84"/>
      <c r="D14" s="84"/>
      <c r="E14" s="84"/>
      <c r="F14" s="84"/>
      <c r="G14" s="84"/>
      <c r="H14" s="84"/>
      <c r="I14" s="84"/>
      <c r="J14" s="84"/>
      <c r="K14" s="84"/>
      <c r="L14" s="85"/>
    </row>
    <row r="15" spans="2:17" ht="33.75" customHeight="1" thickBot="1">
      <c r="B15" s="225" t="s">
        <v>95</v>
      </c>
      <c r="C15" s="226"/>
      <c r="D15" s="226"/>
      <c r="E15" s="226"/>
      <c r="F15" s="226"/>
      <c r="G15" s="227"/>
      <c r="H15" s="222" t="s">
        <v>96</v>
      </c>
      <c r="I15" s="223"/>
      <c r="J15" s="223"/>
      <c r="K15" s="223"/>
      <c r="L15" s="224"/>
    </row>
    <row r="16" spans="2:17" ht="40.5" customHeight="1" thickBot="1">
      <c r="B16" s="86" t="s">
        <v>97</v>
      </c>
      <c r="C16" s="243" t="s">
        <v>98</v>
      </c>
      <c r="D16" s="243"/>
      <c r="E16" s="243"/>
      <c r="F16" s="243"/>
      <c r="G16" s="243"/>
      <c r="H16" s="87" t="s">
        <v>99</v>
      </c>
      <c r="I16" s="87" t="s">
        <v>100</v>
      </c>
      <c r="J16" s="87" t="s">
        <v>101</v>
      </c>
      <c r="K16" s="87" t="s">
        <v>102</v>
      </c>
      <c r="L16" s="88" t="s">
        <v>103</v>
      </c>
    </row>
    <row r="17" spans="2:14" ht="102" customHeight="1">
      <c r="B17" s="110" t="s">
        <v>25</v>
      </c>
      <c r="C17" s="244" t="s">
        <v>26</v>
      </c>
      <c r="D17" s="244"/>
      <c r="E17" s="244"/>
      <c r="F17" s="244"/>
      <c r="G17" s="245" t="s">
        <v>104</v>
      </c>
      <c r="H17" s="246"/>
      <c r="I17" s="134">
        <v>1</v>
      </c>
      <c r="J17" s="111">
        <v>5</v>
      </c>
      <c r="K17" s="111">
        <v>3</v>
      </c>
      <c r="L17" s="111" t="str">
        <f>IF(K17&lt;=4,"BAJO",IF(K17=5,"MEDIO",IF(K17=6,"ALTO",IF(K17=7,"ALTO","EXTREMO"))))</f>
        <v>BAJO</v>
      </c>
    </row>
    <row r="18" spans="2:14" ht="102" customHeight="1">
      <c r="B18" s="128" t="s">
        <v>25</v>
      </c>
      <c r="C18" s="249" t="s">
        <v>33</v>
      </c>
      <c r="D18" s="250"/>
      <c r="E18" s="250"/>
      <c r="F18" s="251"/>
      <c r="G18" s="127"/>
      <c r="H18" s="133" t="s">
        <v>105</v>
      </c>
      <c r="I18" s="135">
        <v>1</v>
      </c>
      <c r="J18" s="132">
        <v>1</v>
      </c>
      <c r="K18" s="111">
        <f t="shared" ref="K18:K26" si="0">+I18+J18</f>
        <v>2</v>
      </c>
      <c r="L18" s="111" t="str">
        <f t="shared" ref="L18:L19" si="1">IF(K18&lt;=4,"BAJO",IF(K18=5,"MEDIO",IF(K18=6,"ALTO",IF(K18=7,"ALTO","EXTREMO"))))</f>
        <v>BAJO</v>
      </c>
    </row>
    <row r="19" spans="2:14" ht="102" customHeight="1">
      <c r="B19" s="128" t="s">
        <v>25</v>
      </c>
      <c r="C19" s="249" t="s">
        <v>106</v>
      </c>
      <c r="D19" s="250"/>
      <c r="E19" s="250"/>
      <c r="F19" s="251"/>
      <c r="G19" s="127"/>
      <c r="H19" s="131" t="s">
        <v>107</v>
      </c>
      <c r="I19" s="136">
        <v>1</v>
      </c>
      <c r="J19" s="132">
        <v>3</v>
      </c>
      <c r="K19" s="111">
        <f t="shared" si="0"/>
        <v>4</v>
      </c>
      <c r="L19" s="111" t="str">
        <f t="shared" si="1"/>
        <v>BAJO</v>
      </c>
    </row>
    <row r="20" spans="2:14" ht="53.25" customHeight="1" thickBot="1">
      <c r="B20" s="112" t="s">
        <v>52</v>
      </c>
      <c r="C20" s="247" t="s">
        <v>48</v>
      </c>
      <c r="D20" s="247"/>
      <c r="E20" s="247"/>
      <c r="F20" s="247"/>
      <c r="G20" s="245" t="s">
        <v>108</v>
      </c>
      <c r="H20" s="248"/>
      <c r="I20" s="138">
        <v>1</v>
      </c>
      <c r="J20" s="89">
        <v>2</v>
      </c>
      <c r="K20" s="111">
        <f t="shared" si="0"/>
        <v>3</v>
      </c>
      <c r="L20" s="89" t="str">
        <f>IF(K20&lt;=4,"BAJO",IF(K20=5,"MEDIO",IF(K20=6,"ALTO",IF(K20=7,"ALTO","EXTREMO"))))</f>
        <v>BAJO</v>
      </c>
    </row>
    <row r="21" spans="2:14" ht="99.6" customHeight="1">
      <c r="B21" s="112" t="s">
        <v>52</v>
      </c>
      <c r="C21" s="249" t="s">
        <v>48</v>
      </c>
      <c r="D21" s="250"/>
      <c r="E21" s="250"/>
      <c r="F21" s="251"/>
      <c r="G21" s="127"/>
      <c r="H21" s="130" t="s">
        <v>109</v>
      </c>
      <c r="I21" s="135">
        <v>1</v>
      </c>
      <c r="J21" s="137">
        <v>3</v>
      </c>
      <c r="K21" s="134">
        <f t="shared" si="0"/>
        <v>4</v>
      </c>
      <c r="L21" s="89" t="str">
        <f>IF(K21&lt;=4,"BAJO",IF(K21=5,"MEDIO",IF(K21=6,"ALTO",IF(K21=7,"ALTO","EXTREMO"))))</f>
        <v>BAJO</v>
      </c>
    </row>
    <row r="22" spans="2:14" ht="89.65" customHeight="1">
      <c r="B22" s="112" t="s">
        <v>41</v>
      </c>
      <c r="C22" s="249" t="s">
        <v>44</v>
      </c>
      <c r="D22" s="250"/>
      <c r="E22" s="250"/>
      <c r="F22" s="251"/>
      <c r="G22" s="252" t="s">
        <v>110</v>
      </c>
      <c r="H22" s="252"/>
      <c r="I22" s="139">
        <v>1</v>
      </c>
      <c r="J22" s="147">
        <v>3</v>
      </c>
      <c r="K22" s="146">
        <f t="shared" si="0"/>
        <v>4</v>
      </c>
      <c r="L22" s="148" t="str">
        <f t="shared" ref="L22:L26" si="2">IF(K22&lt;=4,"BAJO",IF(K22=5,"MEDIO",IF(K22=6,"ALTO",IF(K22=7,"ALTO","EXTREMO"))))</f>
        <v>BAJO</v>
      </c>
    </row>
    <row r="23" spans="2:14" ht="89.65" customHeight="1">
      <c r="B23" s="112" t="s">
        <v>41</v>
      </c>
      <c r="C23" s="249" t="s">
        <v>45</v>
      </c>
      <c r="D23" s="250"/>
      <c r="E23" s="250"/>
      <c r="F23" s="251"/>
      <c r="G23" s="143"/>
      <c r="H23" s="145" t="s">
        <v>111</v>
      </c>
      <c r="I23" s="130">
        <v>1</v>
      </c>
      <c r="J23" s="146">
        <v>4</v>
      </c>
      <c r="K23" s="132">
        <f t="shared" si="0"/>
        <v>5</v>
      </c>
      <c r="L23" s="129" t="str">
        <f t="shared" si="2"/>
        <v>MEDIO</v>
      </c>
    </row>
    <row r="24" spans="2:14" ht="93.6" customHeight="1">
      <c r="B24" s="112" t="s">
        <v>57</v>
      </c>
      <c r="C24" s="247" t="s">
        <v>112</v>
      </c>
      <c r="D24" s="247"/>
      <c r="E24" s="247"/>
      <c r="F24" s="247"/>
      <c r="G24" s="245" t="s">
        <v>113</v>
      </c>
      <c r="H24" s="246"/>
      <c r="I24" s="129">
        <v>2</v>
      </c>
      <c r="J24" s="129">
        <v>3</v>
      </c>
      <c r="K24" s="111">
        <f t="shared" si="0"/>
        <v>5</v>
      </c>
      <c r="L24" s="89" t="str">
        <f t="shared" ref="L24" si="3">IF(K24&lt;=4,"BAJO",IF(K24=5,"MEDIO",IF(K24=6,"ALTO",IF(K24=7,"ALTO","EXTREMO"))))</f>
        <v>MEDIO</v>
      </c>
    </row>
    <row r="25" spans="2:14" ht="53.25" customHeight="1">
      <c r="B25" s="112" t="s">
        <v>57</v>
      </c>
      <c r="C25" s="249" t="s">
        <v>114</v>
      </c>
      <c r="D25" s="250"/>
      <c r="E25" s="250"/>
      <c r="F25" s="251"/>
      <c r="G25" s="245" t="s">
        <v>115</v>
      </c>
      <c r="H25" s="246"/>
      <c r="I25" s="89">
        <v>2</v>
      </c>
      <c r="J25" s="89">
        <v>3</v>
      </c>
      <c r="K25" s="111">
        <f t="shared" si="0"/>
        <v>5</v>
      </c>
      <c r="L25" s="89" t="str">
        <f t="shared" si="2"/>
        <v>MEDIO</v>
      </c>
    </row>
    <row r="26" spans="2:14" ht="53.25" customHeight="1" thickBot="1">
      <c r="B26" s="112" t="s">
        <v>57</v>
      </c>
      <c r="C26" s="249" t="s">
        <v>60</v>
      </c>
      <c r="D26" s="250"/>
      <c r="E26" s="250"/>
      <c r="F26" s="251"/>
      <c r="G26" s="203" t="s">
        <v>116</v>
      </c>
      <c r="H26" s="203"/>
      <c r="I26" s="89">
        <v>1</v>
      </c>
      <c r="J26" s="89">
        <v>3</v>
      </c>
      <c r="K26" s="111">
        <f t="shared" si="0"/>
        <v>4</v>
      </c>
      <c r="L26" s="89" t="str">
        <f t="shared" si="2"/>
        <v>BAJO</v>
      </c>
    </row>
    <row r="27" spans="2:14" ht="12.75" customHeight="1">
      <c r="B27" s="90"/>
      <c r="C27" s="91"/>
      <c r="D27" s="91"/>
      <c r="E27" s="91"/>
      <c r="F27" s="91"/>
      <c r="G27" s="91"/>
      <c r="H27" s="91"/>
      <c r="I27" s="91"/>
      <c r="J27" s="91"/>
      <c r="K27" s="91"/>
      <c r="L27" s="92"/>
    </row>
    <row r="28" spans="2:14" ht="13.15">
      <c r="B28" s="80"/>
      <c r="C28" s="213"/>
      <c r="D28" s="213"/>
      <c r="E28" s="213"/>
      <c r="F28" s="81"/>
      <c r="G28" s="81"/>
      <c r="H28" s="206"/>
      <c r="I28" s="206"/>
      <c r="J28" s="81"/>
      <c r="K28" s="81"/>
      <c r="L28" s="82"/>
    </row>
    <row r="29" spans="2:14" ht="19.5" customHeight="1">
      <c r="B29" s="220" t="s">
        <v>117</v>
      </c>
      <c r="C29" s="204" t="s">
        <v>118</v>
      </c>
      <c r="D29" s="204"/>
      <c r="E29" s="93" t="s">
        <v>119</v>
      </c>
      <c r="F29" s="81"/>
      <c r="G29" s="221" t="s">
        <v>101</v>
      </c>
      <c r="H29" s="94" t="s">
        <v>120</v>
      </c>
      <c r="I29" s="94" t="s">
        <v>119</v>
      </c>
      <c r="J29" s="81"/>
      <c r="K29" s="81"/>
      <c r="L29" s="82"/>
    </row>
    <row r="30" spans="2:14" ht="21" customHeight="1">
      <c r="B30" s="220"/>
      <c r="C30" s="203" t="s">
        <v>121</v>
      </c>
      <c r="D30" s="203"/>
      <c r="E30" s="95">
        <v>1</v>
      </c>
      <c r="F30" s="81"/>
      <c r="G30" s="221"/>
      <c r="H30" s="95" t="s">
        <v>122</v>
      </c>
      <c r="I30" s="96">
        <v>1</v>
      </c>
      <c r="J30" s="81"/>
      <c r="K30" s="81"/>
      <c r="L30" s="82"/>
    </row>
    <row r="31" spans="2:14" ht="15.75" customHeight="1">
      <c r="B31" s="220"/>
      <c r="C31" s="203" t="s">
        <v>123</v>
      </c>
      <c r="D31" s="203"/>
      <c r="E31" s="95">
        <v>2</v>
      </c>
      <c r="F31" s="81"/>
      <c r="G31" s="221"/>
      <c r="H31" s="95" t="s">
        <v>124</v>
      </c>
      <c r="I31" s="96">
        <v>2</v>
      </c>
      <c r="J31" s="81"/>
      <c r="K31" s="81"/>
      <c r="L31" s="82"/>
      <c r="N31" s="5"/>
    </row>
    <row r="32" spans="2:14" ht="24.75" customHeight="1">
      <c r="B32" s="220"/>
      <c r="C32" s="203" t="s">
        <v>125</v>
      </c>
      <c r="D32" s="203"/>
      <c r="E32" s="95">
        <v>3</v>
      </c>
      <c r="F32" s="81"/>
      <c r="G32" s="221"/>
      <c r="H32" s="95" t="s">
        <v>126</v>
      </c>
      <c r="I32" s="96">
        <v>3</v>
      </c>
      <c r="J32" s="81"/>
      <c r="K32" s="81"/>
      <c r="L32" s="82"/>
    </row>
    <row r="33" spans="2:12" ht="18" customHeight="1">
      <c r="B33" s="220"/>
      <c r="C33" s="203" t="s">
        <v>127</v>
      </c>
      <c r="D33" s="203"/>
      <c r="E33" s="95">
        <v>4</v>
      </c>
      <c r="F33" s="81"/>
      <c r="G33" s="221"/>
      <c r="H33" s="95" t="s">
        <v>128</v>
      </c>
      <c r="I33" s="96">
        <v>4</v>
      </c>
      <c r="J33" s="81"/>
      <c r="K33" s="81"/>
      <c r="L33" s="82"/>
    </row>
    <row r="34" spans="2:12" ht="29.25" customHeight="1">
      <c r="B34" s="220"/>
      <c r="C34" s="203" t="s">
        <v>129</v>
      </c>
      <c r="D34" s="203"/>
      <c r="E34" s="95">
        <v>5</v>
      </c>
      <c r="F34" s="81"/>
      <c r="G34" s="221"/>
      <c r="H34" s="95" t="s">
        <v>130</v>
      </c>
      <c r="I34" s="96">
        <v>5</v>
      </c>
      <c r="J34" s="81"/>
      <c r="K34" s="81"/>
      <c r="L34" s="82"/>
    </row>
    <row r="35" spans="2:12" ht="16.5" customHeight="1">
      <c r="B35" s="97"/>
      <c r="C35" s="98"/>
      <c r="D35" s="98"/>
      <c r="E35" s="98"/>
      <c r="F35" s="81"/>
      <c r="G35" s="98"/>
      <c r="H35" s="98"/>
      <c r="I35" s="98"/>
      <c r="J35" s="98"/>
      <c r="K35" s="98"/>
      <c r="L35" s="82"/>
    </row>
    <row r="36" spans="2:12" ht="16.5" customHeight="1">
      <c r="B36" s="97"/>
      <c r="C36" s="206" t="s">
        <v>131</v>
      </c>
      <c r="D36" s="206"/>
      <c r="E36" s="206"/>
      <c r="F36" s="206"/>
      <c r="G36" s="206"/>
      <c r="H36" s="209"/>
      <c r="I36" s="209"/>
      <c r="J36" s="209"/>
      <c r="K36" s="209"/>
      <c r="L36" s="82"/>
    </row>
    <row r="37" spans="2:12" ht="69.75" customHeight="1">
      <c r="B37" s="97"/>
      <c r="C37" s="203" t="s">
        <v>132</v>
      </c>
      <c r="D37" s="203"/>
      <c r="E37" s="203"/>
      <c r="F37" s="95" t="s">
        <v>133</v>
      </c>
      <c r="G37" s="95" t="s">
        <v>134</v>
      </c>
      <c r="H37" s="95" t="s">
        <v>135</v>
      </c>
      <c r="I37" s="203" t="s">
        <v>136</v>
      </c>
      <c r="J37" s="203"/>
      <c r="K37" s="203" t="s">
        <v>137</v>
      </c>
      <c r="L37" s="212"/>
    </row>
    <row r="38" spans="2:12" ht="69.75" customHeight="1">
      <c r="B38" s="97"/>
      <c r="C38" s="203" t="s">
        <v>138</v>
      </c>
      <c r="D38" s="203"/>
      <c r="E38" s="203"/>
      <c r="F38" s="95" t="s">
        <v>139</v>
      </c>
      <c r="G38" s="95" t="s">
        <v>140</v>
      </c>
      <c r="H38" s="95" t="s">
        <v>141</v>
      </c>
      <c r="I38" s="203" t="s">
        <v>142</v>
      </c>
      <c r="J38" s="203"/>
      <c r="K38" s="203" t="s">
        <v>143</v>
      </c>
      <c r="L38" s="212"/>
    </row>
    <row r="39" spans="2:12" ht="13.15">
      <c r="B39" s="80"/>
      <c r="C39" s="204" t="s">
        <v>144</v>
      </c>
      <c r="D39" s="204"/>
      <c r="E39" s="204" t="s">
        <v>119</v>
      </c>
      <c r="F39" s="99" t="s">
        <v>122</v>
      </c>
      <c r="G39" s="99" t="s">
        <v>124</v>
      </c>
      <c r="H39" s="100" t="s">
        <v>126</v>
      </c>
      <c r="I39" s="215" t="s">
        <v>128</v>
      </c>
      <c r="J39" s="215"/>
      <c r="K39" s="204" t="s">
        <v>130</v>
      </c>
      <c r="L39" s="210"/>
    </row>
    <row r="40" spans="2:12" ht="13.15">
      <c r="B40" s="80"/>
      <c r="C40" s="204"/>
      <c r="D40" s="204"/>
      <c r="E40" s="204"/>
      <c r="F40" s="101">
        <v>1</v>
      </c>
      <c r="G40" s="101">
        <v>2</v>
      </c>
      <c r="H40" s="101">
        <v>3</v>
      </c>
      <c r="I40" s="205">
        <v>4</v>
      </c>
      <c r="J40" s="205"/>
      <c r="K40" s="205">
        <v>5</v>
      </c>
      <c r="L40" s="211"/>
    </row>
    <row r="41" spans="2:12" ht="19.5" customHeight="1">
      <c r="B41" s="80"/>
      <c r="C41" s="203" t="s">
        <v>121</v>
      </c>
      <c r="D41" s="203"/>
      <c r="E41" s="102">
        <v>1</v>
      </c>
      <c r="F41" s="103">
        <v>2</v>
      </c>
      <c r="G41" s="103">
        <v>3</v>
      </c>
      <c r="H41" s="103">
        <v>4</v>
      </c>
      <c r="I41" s="207">
        <v>5</v>
      </c>
      <c r="J41" s="207"/>
      <c r="K41" s="208">
        <v>6</v>
      </c>
      <c r="L41" s="216"/>
    </row>
    <row r="42" spans="2:12" ht="21.75" customHeight="1">
      <c r="B42" s="80"/>
      <c r="C42" s="203" t="s">
        <v>123</v>
      </c>
      <c r="D42" s="203"/>
      <c r="E42" s="102">
        <v>2</v>
      </c>
      <c r="F42" s="103">
        <v>3</v>
      </c>
      <c r="G42" s="103">
        <v>4</v>
      </c>
      <c r="H42" s="104">
        <v>5</v>
      </c>
      <c r="I42" s="208">
        <v>6</v>
      </c>
      <c r="J42" s="208"/>
      <c r="K42" s="217">
        <v>7</v>
      </c>
      <c r="L42" s="218"/>
    </row>
    <row r="43" spans="2:12" ht="26.25" customHeight="1">
      <c r="B43" s="80"/>
      <c r="C43" s="203" t="s">
        <v>125</v>
      </c>
      <c r="D43" s="203"/>
      <c r="E43" s="102">
        <v>3</v>
      </c>
      <c r="F43" s="103">
        <v>4</v>
      </c>
      <c r="G43" s="104">
        <v>5</v>
      </c>
      <c r="H43" s="105">
        <v>6</v>
      </c>
      <c r="I43" s="208">
        <v>7</v>
      </c>
      <c r="J43" s="208"/>
      <c r="K43" s="214">
        <v>8</v>
      </c>
      <c r="L43" s="219"/>
    </row>
    <row r="44" spans="2:12" ht="21" customHeight="1">
      <c r="B44" s="80"/>
      <c r="C44" s="203" t="s">
        <v>127</v>
      </c>
      <c r="D44" s="203"/>
      <c r="E44" s="102">
        <v>4</v>
      </c>
      <c r="F44" s="104">
        <v>5</v>
      </c>
      <c r="G44" s="105">
        <v>6</v>
      </c>
      <c r="H44" s="105">
        <v>7</v>
      </c>
      <c r="I44" s="214">
        <v>8</v>
      </c>
      <c r="J44" s="214"/>
      <c r="K44" s="214">
        <v>9</v>
      </c>
      <c r="L44" s="219"/>
    </row>
    <row r="45" spans="2:12" ht="27" customHeight="1">
      <c r="B45" s="80"/>
      <c r="C45" s="203" t="s">
        <v>129</v>
      </c>
      <c r="D45" s="203"/>
      <c r="E45" s="102">
        <v>5</v>
      </c>
      <c r="F45" s="105">
        <v>6</v>
      </c>
      <c r="G45" s="105">
        <v>7</v>
      </c>
      <c r="H45" s="106">
        <v>8</v>
      </c>
      <c r="I45" s="214">
        <v>9</v>
      </c>
      <c r="J45" s="214"/>
      <c r="K45" s="214">
        <v>10</v>
      </c>
      <c r="L45" s="219"/>
    </row>
    <row r="46" spans="2:12" ht="13.15">
      <c r="B46" s="80"/>
      <c r="C46" s="81"/>
      <c r="D46" s="81"/>
      <c r="E46" s="81"/>
      <c r="F46" s="81"/>
      <c r="G46" s="81"/>
      <c r="H46" s="81"/>
      <c r="I46" s="81"/>
      <c r="J46" s="81"/>
      <c r="K46" s="81"/>
      <c r="L46" s="82"/>
    </row>
    <row r="47" spans="2:12" ht="19.5" customHeight="1">
      <c r="B47" s="80"/>
      <c r="C47" s="81"/>
      <c r="D47" s="81"/>
      <c r="E47" s="81"/>
      <c r="F47" s="81"/>
      <c r="G47" s="206" t="s">
        <v>145</v>
      </c>
      <c r="H47" s="206"/>
      <c r="I47" s="81"/>
      <c r="J47" s="81"/>
      <c r="K47" s="81"/>
      <c r="L47" s="82"/>
    </row>
    <row r="48" spans="2:12" ht="18" customHeight="1">
      <c r="B48" s="80"/>
      <c r="C48" s="81"/>
      <c r="D48" s="81"/>
      <c r="E48" s="81"/>
      <c r="F48" s="81"/>
      <c r="G48" s="99" t="s">
        <v>131</v>
      </c>
      <c r="H48" s="107" t="s">
        <v>144</v>
      </c>
      <c r="I48" s="81"/>
      <c r="J48" s="81"/>
      <c r="K48" s="81"/>
      <c r="L48" s="82"/>
    </row>
    <row r="49" spans="2:12" ht="18" customHeight="1">
      <c r="B49" s="80"/>
      <c r="C49" s="81"/>
      <c r="D49" s="81"/>
      <c r="E49" s="81"/>
      <c r="F49" s="81"/>
      <c r="G49" s="106" t="s">
        <v>146</v>
      </c>
      <c r="H49" s="108" t="s">
        <v>147</v>
      </c>
      <c r="I49" s="81"/>
      <c r="J49" s="81"/>
      <c r="K49" s="81"/>
      <c r="L49" s="82"/>
    </row>
    <row r="50" spans="2:12" ht="18" customHeight="1">
      <c r="B50" s="80"/>
      <c r="C50" s="81"/>
      <c r="D50" s="81"/>
      <c r="E50" s="81"/>
      <c r="F50" s="81"/>
      <c r="G50" s="105" t="s">
        <v>148</v>
      </c>
      <c r="H50" s="108" t="s">
        <v>149</v>
      </c>
      <c r="I50" s="81"/>
      <c r="J50" s="81"/>
      <c r="K50" s="81"/>
      <c r="L50" s="82"/>
    </row>
    <row r="51" spans="2:12" ht="18" customHeight="1">
      <c r="B51" s="80"/>
      <c r="C51" s="81"/>
      <c r="D51" s="81"/>
      <c r="E51" s="81"/>
      <c r="F51" s="81"/>
      <c r="G51" s="104">
        <v>5</v>
      </c>
      <c r="H51" s="108" t="s">
        <v>150</v>
      </c>
      <c r="I51" s="81"/>
      <c r="J51" s="81"/>
      <c r="K51" s="81"/>
      <c r="L51" s="82"/>
    </row>
    <row r="52" spans="2:12" ht="18" customHeight="1">
      <c r="B52" s="80"/>
      <c r="C52" s="81"/>
      <c r="D52" s="81"/>
      <c r="E52" s="81"/>
      <c r="F52" s="81"/>
      <c r="G52" s="103" t="s">
        <v>151</v>
      </c>
      <c r="H52" s="108" t="s">
        <v>152</v>
      </c>
      <c r="I52" s="81"/>
      <c r="J52" s="81"/>
      <c r="K52" s="81"/>
      <c r="L52" s="82"/>
    </row>
    <row r="53" spans="2:12" thickBot="1">
      <c r="B53" s="83"/>
      <c r="C53" s="84"/>
      <c r="D53" s="84"/>
      <c r="E53" s="84"/>
      <c r="F53" s="84"/>
      <c r="G53" s="84"/>
      <c r="H53" s="84"/>
      <c r="I53" s="84"/>
      <c r="J53" s="84"/>
      <c r="K53" s="84"/>
      <c r="L53" s="85"/>
    </row>
    <row r="57" spans="2:12" hidden="1">
      <c r="B57" s="7" t="s">
        <v>96</v>
      </c>
    </row>
    <row r="58" spans="2:12" hidden="1">
      <c r="B58" s="7" t="s">
        <v>153</v>
      </c>
    </row>
  </sheetData>
  <mergeCells count="64">
    <mergeCell ref="C23:F23"/>
    <mergeCell ref="C18:F18"/>
    <mergeCell ref="C19:F19"/>
    <mergeCell ref="C21:F21"/>
    <mergeCell ref="C24:F24"/>
    <mergeCell ref="G24:H24"/>
    <mergeCell ref="C25:F25"/>
    <mergeCell ref="G25:H25"/>
    <mergeCell ref="C26:F26"/>
    <mergeCell ref="G26:H26"/>
    <mergeCell ref="G29:G34"/>
    <mergeCell ref="H15:L15"/>
    <mergeCell ref="B15:G15"/>
    <mergeCell ref="B6:L6"/>
    <mergeCell ref="B2:B4"/>
    <mergeCell ref="B12:L12"/>
    <mergeCell ref="B7:L7"/>
    <mergeCell ref="C2:J4"/>
    <mergeCell ref="K2:L4"/>
    <mergeCell ref="C16:G16"/>
    <mergeCell ref="C17:F17"/>
    <mergeCell ref="G17:H17"/>
    <mergeCell ref="C20:F20"/>
    <mergeCell ref="G20:H20"/>
    <mergeCell ref="C22:F22"/>
    <mergeCell ref="G22:H22"/>
    <mergeCell ref="B29:B34"/>
    <mergeCell ref="C29:D29"/>
    <mergeCell ref="C30:D30"/>
    <mergeCell ref="C31:D31"/>
    <mergeCell ref="C32:D32"/>
    <mergeCell ref="C33:D33"/>
    <mergeCell ref="G47:H47"/>
    <mergeCell ref="C42:D42"/>
    <mergeCell ref="K37:L37"/>
    <mergeCell ref="C45:D45"/>
    <mergeCell ref="C44:D44"/>
    <mergeCell ref="I45:J45"/>
    <mergeCell ref="I39:J39"/>
    <mergeCell ref="I37:J37"/>
    <mergeCell ref="I38:J38"/>
    <mergeCell ref="K41:L41"/>
    <mergeCell ref="K42:L42"/>
    <mergeCell ref="K43:L43"/>
    <mergeCell ref="K44:L44"/>
    <mergeCell ref="K45:L45"/>
    <mergeCell ref="I44:J44"/>
    <mergeCell ref="I43:J43"/>
    <mergeCell ref="C43:D43"/>
    <mergeCell ref="C39:D40"/>
    <mergeCell ref="I40:J40"/>
    <mergeCell ref="H28:I28"/>
    <mergeCell ref="C38:E38"/>
    <mergeCell ref="C41:D41"/>
    <mergeCell ref="I41:J41"/>
    <mergeCell ref="C34:D34"/>
    <mergeCell ref="C37:E37"/>
    <mergeCell ref="I42:J42"/>
    <mergeCell ref="E39:E40"/>
    <mergeCell ref="C36:K36"/>
    <mergeCell ref="K39:L39"/>
    <mergeCell ref="K40:L40"/>
    <mergeCell ref="K38:L38"/>
    <mergeCell ref="C28:E28"/>
  </mergeCells>
  <phoneticPr fontId="1" type="noConversion"/>
  <conditionalFormatting sqref="J17:K26">
    <cfRule type="expression" dxfId="17" priority="8" stopIfTrue="1">
      <formula>"""bajo"""</formula>
    </cfRule>
  </conditionalFormatting>
  <conditionalFormatting sqref="L17:L26">
    <cfRule type="cellIs" dxfId="16" priority="4" stopIfTrue="1" operator="equal">
      <formula>"EXTREMO"</formula>
    </cfRule>
    <cfRule type="cellIs" dxfId="15" priority="5" stopIfTrue="1" operator="equal">
      <formula>"ALTO"</formula>
    </cfRule>
    <cfRule type="cellIs" dxfId="14" priority="6" stopIfTrue="1" operator="equal">
      <formula>"MEDIO"</formula>
    </cfRule>
    <cfRule type="cellIs" dxfId="13" priority="7" stopIfTrue="1" operator="equal">
      <formula>"BAJO"</formula>
    </cfRule>
  </conditionalFormatting>
  <dataValidations count="9">
    <dataValidation type="list" allowBlank="1" showInputMessage="1" showErrorMessage="1" sqref="H15" xr:uid="{00000000-0002-0000-0200-000002000000}">
      <formula1>$B$57:$B$58</formula1>
    </dataValidation>
    <dataValidation type="list" allowBlank="1" showInputMessage="1" showErrorMessage="1" sqref="C17:C19 G17:G19 D17:F17" xr:uid="{00000000-0002-0000-0200-000003000000}">
      <formula1>INDIRECT($B$17)</formula1>
    </dataValidation>
    <dataValidation type="list" allowBlank="1" showInputMessage="1" showErrorMessage="1" sqref="C20:C21 G20:G21 D20:F20" xr:uid="{00000000-0002-0000-0200-000005000000}">
      <formula1>INDIRECT($B$20)</formula1>
    </dataValidation>
    <dataValidation type="list" allowBlank="1" showInputMessage="1" showErrorMessage="1" sqref="D24:F24 D22:F22 G22:G24 C22:C24" xr:uid="{00000000-0002-0000-0200-000006000000}">
      <formula1>INDIRECT($B$22)</formula1>
    </dataValidation>
    <dataValidation type="list" allowBlank="1" showInputMessage="1" showErrorMessage="1" sqref="C25 G25" xr:uid="{00000000-0002-0000-0200-000008000000}">
      <formula1>INDIRECT($B$25)</formula1>
    </dataValidation>
    <dataValidation type="list" allowBlank="1" showInputMessage="1" showErrorMessage="1" sqref="C26:G26" xr:uid="{00000000-0002-0000-0200-000009000000}">
      <formula1>INDIRECT($B$26)</formula1>
    </dataValidation>
    <dataValidation type="list" allowBlank="1" showInputMessage="1" showErrorMessage="1" sqref="I17:I26" xr:uid="{00000000-0002-0000-0200-000000000000}">
      <formula1>$E$30:$E$34</formula1>
    </dataValidation>
    <dataValidation type="list" allowBlank="1" showInputMessage="1" showErrorMessage="1" sqref="J17:J26" xr:uid="{00000000-0002-0000-0200-000001000000}">
      <formula1>$I$30:$I$34</formula1>
    </dataValidation>
    <dataValidation type="list" allowBlank="1" showInputMessage="1" showErrorMessage="1" sqref="B17:B26"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6"/>
  <sheetViews>
    <sheetView showGridLines="0" topLeftCell="A23" zoomScale="90" zoomScaleNormal="90" zoomScalePageLayoutView="70" workbookViewId="0">
      <selection activeCell="J25" sqref="J25"/>
    </sheetView>
  </sheetViews>
  <sheetFormatPr defaultColWidth="11.42578125" defaultRowHeight="13.15"/>
  <cols>
    <col min="1" max="1" width="2.7109375" customWidth="1"/>
    <col min="2" max="2" width="41.7109375" customWidth="1"/>
    <col min="3" max="3" width="15.7109375" customWidth="1"/>
    <col min="4" max="4" width="13.28515625" customWidth="1"/>
    <col min="5" max="5" width="16.42578125" customWidth="1"/>
    <col min="6" max="6" width="14.7109375" customWidth="1"/>
    <col min="7" max="7" width="17.42578125" customWidth="1"/>
    <col min="8" max="8" width="14.42578125" customWidth="1"/>
    <col min="9" max="9" width="15.7109375" customWidth="1"/>
    <col min="10" max="10" width="9.42578125" customWidth="1"/>
    <col min="11" max="13" width="14" customWidth="1"/>
    <col min="14" max="14" width="17.7109375" customWidth="1"/>
    <col min="15" max="15" width="19.42578125" customWidth="1"/>
    <col min="16" max="16" width="18.28515625" customWidth="1"/>
    <col min="17" max="17" width="16.5703125" customWidth="1"/>
    <col min="18" max="18" width="20.7109375" style="4" customWidth="1"/>
  </cols>
  <sheetData>
    <row r="2" spans="2:26" ht="48.75" customHeight="1">
      <c r="B2" s="157"/>
      <c r="C2" s="167" t="s">
        <v>16</v>
      </c>
      <c r="D2" s="168"/>
      <c r="E2" s="168"/>
      <c r="F2" s="168"/>
      <c r="G2" s="168"/>
      <c r="H2" s="168"/>
      <c r="I2" s="168"/>
      <c r="J2" s="168"/>
      <c r="K2" s="168"/>
      <c r="L2" s="168"/>
      <c r="M2" s="168"/>
      <c r="N2" s="168"/>
      <c r="O2" s="168"/>
      <c r="P2" s="169"/>
      <c r="Q2" s="237" t="s">
        <v>1</v>
      </c>
      <c r="R2" s="238"/>
    </row>
    <row r="3" spans="2:26" ht="30" customHeight="1">
      <c r="B3" s="157"/>
      <c r="C3" s="170"/>
      <c r="D3" s="171"/>
      <c r="E3" s="171"/>
      <c r="F3" s="171"/>
      <c r="G3" s="171"/>
      <c r="H3" s="171"/>
      <c r="I3" s="171"/>
      <c r="J3" s="171"/>
      <c r="K3" s="171"/>
      <c r="L3" s="171"/>
      <c r="M3" s="171"/>
      <c r="N3" s="171"/>
      <c r="O3" s="171"/>
      <c r="P3" s="172"/>
      <c r="Q3" s="239"/>
      <c r="R3" s="240"/>
    </row>
    <row r="4" spans="2:26" ht="39.75" customHeight="1">
      <c r="B4" s="157"/>
      <c r="C4" s="173"/>
      <c r="D4" s="174"/>
      <c r="E4" s="174"/>
      <c r="F4" s="174"/>
      <c r="G4" s="174"/>
      <c r="H4" s="174"/>
      <c r="I4" s="174"/>
      <c r="J4" s="174"/>
      <c r="K4" s="174"/>
      <c r="L4" s="174"/>
      <c r="M4" s="174"/>
      <c r="N4" s="174"/>
      <c r="O4" s="174"/>
      <c r="P4" s="175"/>
      <c r="Q4" s="241"/>
      <c r="R4" s="242"/>
    </row>
    <row r="5" spans="2:26" ht="13.9" thickBot="1"/>
    <row r="6" spans="2:26" ht="78.75" customHeight="1" thickBot="1">
      <c r="B6" s="289" t="str">
        <f>+EVALUACION!B6</f>
        <v>Objeto Contractual:CONTRATAR EL SUMINISTRO DE INSUMOS Y ELEMENTOS REQUERIDOS PARA EJECUTAR ESTRATEGIAS COMUNITARIAS QUE PROMUEVAN ACUERDOS CIUDADANOS ORIENTADOS AL CUIDADO, RECUPERACIÓN, EMBELLECIMIENTO Y APROVECHAMIENTO DEL ESPACIO PÚBLICO EN LA LOCALIDAD DE SAN CRISTÓBAL</v>
      </c>
      <c r="C6" s="290"/>
      <c r="D6" s="290"/>
      <c r="E6" s="290"/>
      <c r="F6" s="290"/>
      <c r="G6" s="290"/>
      <c r="H6" s="290"/>
      <c r="I6" s="290"/>
      <c r="J6" s="290"/>
      <c r="K6" s="290"/>
      <c r="L6" s="290"/>
      <c r="M6" s="290"/>
      <c r="N6" s="290"/>
      <c r="O6" s="290"/>
      <c r="P6" s="290"/>
      <c r="Q6" s="290"/>
      <c r="R6" s="291"/>
      <c r="S6" s="1"/>
      <c r="T6" s="1"/>
      <c r="U6" s="1"/>
      <c r="V6" s="1"/>
      <c r="W6" s="1"/>
      <c r="X6" s="1"/>
      <c r="Y6" s="1"/>
      <c r="Z6" s="1"/>
    </row>
    <row r="7" spans="2:26" ht="24.75" customHeight="1">
      <c r="B7" s="292" t="s">
        <v>19</v>
      </c>
      <c r="C7" s="293"/>
      <c r="D7" s="293"/>
      <c r="E7" s="293"/>
      <c r="F7" s="293"/>
      <c r="G7" s="293"/>
      <c r="H7" s="293"/>
      <c r="I7" s="293"/>
      <c r="J7" s="293"/>
      <c r="K7" s="293"/>
      <c r="L7" s="293"/>
      <c r="M7" s="293"/>
      <c r="N7" s="293"/>
      <c r="O7" s="293"/>
      <c r="P7" s="293"/>
      <c r="Q7" s="293"/>
      <c r="R7" s="294"/>
    </row>
    <row r="8" spans="2:26" ht="15.6">
      <c r="B8" s="344" t="s">
        <v>154</v>
      </c>
      <c r="C8" s="345"/>
      <c r="D8" s="345"/>
      <c r="E8" s="345"/>
      <c r="F8" s="345"/>
      <c r="G8" s="345"/>
      <c r="H8" s="345"/>
      <c r="I8" s="345"/>
      <c r="J8" s="345"/>
      <c r="K8" s="345"/>
      <c r="L8" s="345"/>
      <c r="M8" s="345"/>
      <c r="N8" s="345"/>
      <c r="O8" s="345"/>
      <c r="P8" s="345"/>
      <c r="Q8" s="345"/>
      <c r="R8" s="345"/>
    </row>
    <row r="9" spans="2:26" ht="34.5" customHeight="1">
      <c r="B9" s="296" t="s">
        <v>155</v>
      </c>
      <c r="C9" s="297"/>
      <c r="D9" s="297"/>
      <c r="E9" s="297"/>
      <c r="F9" s="297"/>
      <c r="G9" s="297"/>
      <c r="H9" s="297"/>
      <c r="I9" s="297"/>
      <c r="J9" s="297"/>
      <c r="K9" s="297"/>
      <c r="L9" s="297"/>
      <c r="M9" s="297"/>
      <c r="N9" s="297"/>
      <c r="O9" s="297"/>
      <c r="P9" s="297"/>
      <c r="Q9" s="297"/>
      <c r="R9" s="297"/>
    </row>
    <row r="10" spans="2:26" ht="15.6">
      <c r="B10" s="344" t="s">
        <v>156</v>
      </c>
      <c r="C10" s="345"/>
      <c r="D10" s="345"/>
      <c r="E10" s="345"/>
      <c r="F10" s="345"/>
      <c r="G10" s="345"/>
      <c r="H10" s="345"/>
      <c r="I10" s="345"/>
      <c r="J10" s="345"/>
      <c r="K10" s="345"/>
      <c r="L10" s="345"/>
      <c r="M10" s="345"/>
      <c r="N10" s="345"/>
      <c r="O10" s="345"/>
      <c r="P10" s="345"/>
      <c r="Q10" s="345"/>
      <c r="R10" s="345"/>
    </row>
    <row r="11" spans="2:26">
      <c r="B11" s="80"/>
      <c r="C11" s="7"/>
      <c r="D11" s="7"/>
      <c r="E11" s="7"/>
      <c r="F11" s="7"/>
      <c r="G11" s="7"/>
      <c r="H11" s="7"/>
      <c r="I11" s="7"/>
      <c r="J11" s="7"/>
      <c r="K11" s="7"/>
      <c r="L11" s="7"/>
      <c r="M11" s="7"/>
      <c r="N11" s="7"/>
      <c r="O11" s="7"/>
      <c r="P11" s="7"/>
      <c r="Q11" s="7"/>
      <c r="R11" s="126"/>
    </row>
    <row r="12" spans="2:26">
      <c r="B12" s="8"/>
      <c r="R12" s="3"/>
    </row>
    <row r="13" spans="2:26">
      <c r="B13" s="8"/>
      <c r="R13" s="3"/>
    </row>
    <row r="14" spans="2:26" ht="7.5" customHeight="1" thickBot="1">
      <c r="B14" s="2"/>
      <c r="R14" s="3"/>
    </row>
    <row r="15" spans="2:26" ht="93.75" customHeight="1" thickBot="1">
      <c r="B15" s="109" t="s">
        <v>97</v>
      </c>
      <c r="C15" s="288" t="s">
        <v>98</v>
      </c>
      <c r="D15" s="288"/>
      <c r="E15" s="288"/>
      <c r="F15" s="288"/>
      <c r="G15" s="243" t="s">
        <v>157</v>
      </c>
      <c r="H15" s="243"/>
      <c r="I15" s="87" t="s">
        <v>100</v>
      </c>
      <c r="J15" s="87" t="s">
        <v>101</v>
      </c>
      <c r="K15" s="87" t="s">
        <v>102</v>
      </c>
      <c r="L15" s="87" t="s">
        <v>103</v>
      </c>
      <c r="M15" s="87" t="s">
        <v>158</v>
      </c>
      <c r="N15" s="87" t="s">
        <v>159</v>
      </c>
      <c r="O15" s="87" t="s">
        <v>160</v>
      </c>
      <c r="P15" s="87" t="s">
        <v>161</v>
      </c>
      <c r="Q15" s="87" t="s">
        <v>162</v>
      </c>
      <c r="R15" s="11" t="s">
        <v>163</v>
      </c>
    </row>
    <row r="16" spans="2:26" s="25" customFormat="1" ht="73.5" customHeight="1">
      <c r="B16" s="110" t="str">
        <f>+EVALUACION!B17</f>
        <v>PLANEACIÓN</v>
      </c>
      <c r="C16" s="286" t="str">
        <f>+EVALUACION!C17</f>
        <v>Inadecuada escogencia de la modalidad de contratación</v>
      </c>
      <c r="D16" s="286"/>
      <c r="E16" s="286"/>
      <c r="F16" s="286"/>
      <c r="G16" s="295" t="s">
        <v>164</v>
      </c>
      <c r="H16" s="295"/>
      <c r="I16" s="111">
        <f>+EVALUACION!I17</f>
        <v>1</v>
      </c>
      <c r="J16" s="111">
        <f>+EVALUACION!J17</f>
        <v>5</v>
      </c>
      <c r="K16" s="111">
        <f>EVALUACION!K17</f>
        <v>3</v>
      </c>
      <c r="L16" s="111" t="str">
        <f>IF(K16&lt;=4,"BAJO",IF(K16=5,"MEDIO",IF(K16=6,"ALTO",IF(K16=7,"ALTO","EXTREMO"))))</f>
        <v>BAJO</v>
      </c>
      <c r="M16" s="111" t="s">
        <v>165</v>
      </c>
      <c r="N16" s="116" t="s">
        <v>166</v>
      </c>
      <c r="O16" s="116" t="s">
        <v>167</v>
      </c>
      <c r="P16" s="116" t="s">
        <v>168</v>
      </c>
      <c r="Q16" s="116" t="s">
        <v>169</v>
      </c>
      <c r="R16" s="117" t="s">
        <v>170</v>
      </c>
    </row>
    <row r="17" spans="2:23" s="25" customFormat="1" ht="85.5" customHeight="1">
      <c r="B17" s="128" t="str">
        <f>EVALUACION!B18</f>
        <v>PLANEACIÓN</v>
      </c>
      <c r="C17" s="299" t="str">
        <f>EVALUACION!C18</f>
        <v xml:space="preserve">Inadecuada  descripción del bien o servicio requerido </v>
      </c>
      <c r="D17" s="300"/>
      <c r="E17" s="300"/>
      <c r="F17" s="301"/>
      <c r="G17" s="257" t="s">
        <v>171</v>
      </c>
      <c r="H17" s="258"/>
      <c r="I17" s="129">
        <f>EVALUACION!I18</f>
        <v>1</v>
      </c>
      <c r="J17" s="129">
        <f>EVALUACION!J18</f>
        <v>1</v>
      </c>
      <c r="K17" s="129">
        <f>EVALUACION!K18</f>
        <v>2</v>
      </c>
      <c r="L17" s="111" t="str">
        <f t="shared" ref="L17:L18" si="0">IF(K17&lt;=4,"BAJO",IF(K17=5,"MEDIO",IF(K17=6,"ALTO",IF(K17=7,"ALTO","EXTREMO"))))</f>
        <v>BAJO</v>
      </c>
      <c r="M17" s="129" t="s">
        <v>165</v>
      </c>
      <c r="N17" s="116" t="s">
        <v>166</v>
      </c>
      <c r="O17" s="116" t="s">
        <v>167</v>
      </c>
      <c r="P17" s="116" t="s">
        <v>168</v>
      </c>
      <c r="Q17" s="116" t="s">
        <v>169</v>
      </c>
      <c r="R17" s="117" t="s">
        <v>170</v>
      </c>
    </row>
    <row r="18" spans="2:23" s="25" customFormat="1" ht="73.5" customHeight="1">
      <c r="B18" s="128" t="str">
        <f>EVALUACION!B19</f>
        <v>PLANEACIÓN</v>
      </c>
      <c r="C18" s="299" t="str">
        <f>EVALUACION!C19</f>
        <v>Cambios normativos o administrativos durante la etapa de planeación</v>
      </c>
      <c r="D18" s="300"/>
      <c r="E18" s="300"/>
      <c r="F18" s="301"/>
      <c r="G18" s="257" t="s">
        <v>172</v>
      </c>
      <c r="H18" s="258"/>
      <c r="I18" s="129">
        <f>EVALUACION!I19</f>
        <v>1</v>
      </c>
      <c r="J18" s="129">
        <f>EVALUACION!J19</f>
        <v>3</v>
      </c>
      <c r="K18" s="129">
        <f>EVALUACION!K19</f>
        <v>4</v>
      </c>
      <c r="L18" s="111" t="str">
        <f t="shared" si="0"/>
        <v>BAJO</v>
      </c>
      <c r="M18" s="129" t="s">
        <v>165</v>
      </c>
      <c r="N18" s="116" t="s">
        <v>166</v>
      </c>
      <c r="O18" s="116" t="s">
        <v>167</v>
      </c>
      <c r="P18" s="116" t="s">
        <v>168</v>
      </c>
      <c r="Q18" s="116" t="s">
        <v>169</v>
      </c>
      <c r="R18" s="117" t="s">
        <v>170</v>
      </c>
    </row>
    <row r="19" spans="2:23" s="25" customFormat="1" ht="96" customHeight="1">
      <c r="B19" s="112" t="str">
        <f>+EVALUACION!B20</f>
        <v>CONTRATACIÓN</v>
      </c>
      <c r="C19" s="287" t="str">
        <f>+EVALUACION!C20</f>
        <v>No publicación de la documentación del proceso de selección en el SECOP</v>
      </c>
      <c r="D19" s="287"/>
      <c r="E19" s="287"/>
      <c r="F19" s="287"/>
      <c r="G19" s="257" t="s">
        <v>173</v>
      </c>
      <c r="H19" s="258"/>
      <c r="I19" s="115">
        <f>+EVALUACION!I20</f>
        <v>1</v>
      </c>
      <c r="J19" s="89">
        <f>+EVALUACION!J20</f>
        <v>2</v>
      </c>
      <c r="K19" s="89">
        <f>+I19+J19</f>
        <v>3</v>
      </c>
      <c r="L19" s="89" t="str">
        <f>IF(K19&lt;=4,"BAJO",IF(K19=5,"MEDIO",IF(K19=6,"ALTO",IF(K19=7,"ALTO","EXTREMO"))))</f>
        <v>BAJO</v>
      </c>
      <c r="M19" s="89" t="s">
        <v>165</v>
      </c>
      <c r="N19" s="116" t="s">
        <v>166</v>
      </c>
      <c r="O19" s="116" t="s">
        <v>167</v>
      </c>
      <c r="P19" s="116" t="s">
        <v>168</v>
      </c>
      <c r="Q19" s="116" t="s">
        <v>169</v>
      </c>
      <c r="R19" s="118" t="s">
        <v>174</v>
      </c>
    </row>
    <row r="20" spans="2:23" s="25" customFormat="1" ht="57.75" customHeight="1">
      <c r="B20" s="112" t="str">
        <f>+EVALUACION!B21</f>
        <v>CONTRATACIÓN</v>
      </c>
      <c r="C20" s="299" t="str">
        <f>EVALUACION!C21</f>
        <v>No publicación de la documentación del proceso de selección en el SECOP</v>
      </c>
      <c r="D20" s="300"/>
      <c r="E20" s="300"/>
      <c r="F20" s="301"/>
      <c r="G20" s="257" t="s">
        <v>175</v>
      </c>
      <c r="H20" s="258"/>
      <c r="I20" s="115">
        <f>EVALUACION!I21</f>
        <v>1</v>
      </c>
      <c r="J20" s="89">
        <f>EVALUACION!J21</f>
        <v>3</v>
      </c>
      <c r="K20" s="89">
        <f>EVALUACION!K21</f>
        <v>4</v>
      </c>
      <c r="L20" s="89" t="str">
        <f>IF(K20&lt;=4,"BAJO",IF(K20=5,"MEDIO",IF(K20=6,"ALTO",IF(K20=7,"ALTO","EXTREMO"))))</f>
        <v>BAJO</v>
      </c>
      <c r="M20" s="89" t="s">
        <v>165</v>
      </c>
      <c r="N20" s="116" t="s">
        <v>176</v>
      </c>
      <c r="O20" s="116" t="s">
        <v>167</v>
      </c>
      <c r="P20" s="116" t="s">
        <v>168</v>
      </c>
      <c r="Q20" s="119" t="s">
        <v>177</v>
      </c>
      <c r="R20" s="118" t="s">
        <v>174</v>
      </c>
    </row>
    <row r="21" spans="2:23" s="25" customFormat="1" ht="83.25" customHeight="1">
      <c r="B21" s="112" t="str">
        <f>+EVALUACION!B22</f>
        <v>SELECCIÓN</v>
      </c>
      <c r="C21" s="287" t="str">
        <f>+EVALUACION!C22</f>
        <v>Inadecuado manejo administrativo del proceso contractual</v>
      </c>
      <c r="D21" s="287"/>
      <c r="E21" s="287"/>
      <c r="F21" s="287"/>
      <c r="G21" s="203" t="s">
        <v>178</v>
      </c>
      <c r="H21" s="203"/>
      <c r="I21" s="89">
        <f>+EVALUACION!I22</f>
        <v>1</v>
      </c>
      <c r="J21" s="89">
        <f>+EVALUACION!J22</f>
        <v>3</v>
      </c>
      <c r="K21" s="89">
        <f>EVALUACION!K22</f>
        <v>4</v>
      </c>
      <c r="L21" s="89" t="str">
        <f t="shared" ref="L21:L26" si="1">IF(K21&lt;=4,"BAJO",IF(K21=5,"MEDIO",IF(K21=6,"ALTO",IF(K21=7,"ALTO","EXTREMO"))))</f>
        <v>BAJO</v>
      </c>
      <c r="M21" s="89" t="s">
        <v>179</v>
      </c>
      <c r="N21" s="116" t="s">
        <v>166</v>
      </c>
      <c r="O21" s="116" t="s">
        <v>167</v>
      </c>
      <c r="P21" s="116" t="s">
        <v>168</v>
      </c>
      <c r="Q21" s="119" t="s">
        <v>180</v>
      </c>
      <c r="R21" s="118" t="s">
        <v>174</v>
      </c>
    </row>
    <row r="22" spans="2:23" s="25" customFormat="1" ht="57.75" customHeight="1">
      <c r="B22" s="112" t="str">
        <f>+EVALUACION!B23</f>
        <v>SELECCIÓN</v>
      </c>
      <c r="C22" s="299" t="s">
        <v>181</v>
      </c>
      <c r="D22" s="300"/>
      <c r="E22" s="300"/>
      <c r="F22" s="301"/>
      <c r="G22" s="257" t="s">
        <v>182</v>
      </c>
      <c r="H22" s="258"/>
      <c r="I22" s="89">
        <f>+EVALUACION!I23</f>
        <v>1</v>
      </c>
      <c r="J22" s="89">
        <v>2</v>
      </c>
      <c r="K22" s="89">
        <v>3</v>
      </c>
      <c r="L22" s="89" t="str">
        <f t="shared" si="1"/>
        <v>BAJO</v>
      </c>
      <c r="M22" s="89" t="s">
        <v>179</v>
      </c>
      <c r="N22" s="116" t="s">
        <v>166</v>
      </c>
      <c r="O22" s="116" t="s">
        <v>167</v>
      </c>
      <c r="P22" s="116" t="s">
        <v>168</v>
      </c>
      <c r="Q22" s="119" t="s">
        <v>180</v>
      </c>
      <c r="R22" s="118" t="s">
        <v>174</v>
      </c>
    </row>
    <row r="23" spans="2:23" s="25" customFormat="1" ht="79.5" customHeight="1">
      <c r="B23" s="112" t="str">
        <f>+EVALUACION!B23</f>
        <v>SELECCIÓN</v>
      </c>
      <c r="C23" s="299" t="str">
        <f>EVALUACION!C23</f>
        <v>Falta de claridad en la elaboración de los actos administrativos</v>
      </c>
      <c r="D23" s="300"/>
      <c r="E23" s="300"/>
      <c r="F23" s="301"/>
      <c r="G23" s="257" t="s">
        <v>183</v>
      </c>
      <c r="H23" s="258"/>
      <c r="I23" s="89">
        <f>EVALUACION!I23</f>
        <v>1</v>
      </c>
      <c r="J23" s="89">
        <f>EVALUACION!J23</f>
        <v>4</v>
      </c>
      <c r="K23" s="89">
        <f>EVALUACION!K23</f>
        <v>5</v>
      </c>
      <c r="L23" s="89" t="str">
        <f t="shared" si="1"/>
        <v>MEDIO</v>
      </c>
      <c r="M23" s="89" t="s">
        <v>165</v>
      </c>
      <c r="N23" s="116" t="s">
        <v>166</v>
      </c>
      <c r="O23" s="116" t="s">
        <v>167</v>
      </c>
      <c r="P23" s="116" t="s">
        <v>168</v>
      </c>
      <c r="Q23" s="119" t="s">
        <v>180</v>
      </c>
      <c r="R23" s="118" t="s">
        <v>174</v>
      </c>
    </row>
    <row r="24" spans="2:23" s="25" customFormat="1" ht="134.65" customHeight="1">
      <c r="B24" s="112" t="str">
        <f>+EVALUACION!B24</f>
        <v>EJECUCIÓN</v>
      </c>
      <c r="C24" s="247" t="str">
        <f>+EVALUACION!C24</f>
        <v>Incumplimiento del cronograma por parte del contratista</v>
      </c>
      <c r="D24" s="247"/>
      <c r="E24" s="247"/>
      <c r="F24" s="247"/>
      <c r="G24" s="298" t="s">
        <v>184</v>
      </c>
      <c r="H24" s="246"/>
      <c r="I24" s="89">
        <f>+EVALUACION!I24</f>
        <v>2</v>
      </c>
      <c r="J24" s="89">
        <f>+EVALUACION!J24</f>
        <v>3</v>
      </c>
      <c r="K24" s="89">
        <f t="shared" ref="K24:K26" si="2">+I24+J24</f>
        <v>5</v>
      </c>
      <c r="L24" s="89" t="str">
        <f t="shared" si="1"/>
        <v>MEDIO</v>
      </c>
      <c r="M24" s="89" t="s">
        <v>179</v>
      </c>
      <c r="N24" s="116" t="s">
        <v>176</v>
      </c>
      <c r="O24" s="116" t="s">
        <v>167</v>
      </c>
      <c r="P24" s="116" t="s">
        <v>168</v>
      </c>
      <c r="Q24" s="119" t="s">
        <v>177</v>
      </c>
      <c r="R24" s="118" t="s">
        <v>174</v>
      </c>
    </row>
    <row r="25" spans="2:23" s="25" customFormat="1" ht="57.75" customHeight="1">
      <c r="B25" s="112" t="str">
        <f>+EVALUACION!B25</f>
        <v>EJECUCIÓN</v>
      </c>
      <c r="C25" s="247" t="str">
        <f>+EVALUACION!C25</f>
        <v>Entrega de insumos o elementos que no cumplen con las especificaciones técnicas</v>
      </c>
      <c r="D25" s="247"/>
      <c r="E25" s="247"/>
      <c r="F25" s="247"/>
      <c r="G25" s="245" t="s">
        <v>185</v>
      </c>
      <c r="H25" s="246"/>
      <c r="I25" s="89">
        <f>+EVALUACION!I25</f>
        <v>2</v>
      </c>
      <c r="J25" s="89">
        <f>+EVALUACION!J25</f>
        <v>3</v>
      </c>
      <c r="K25" s="89">
        <f t="shared" si="2"/>
        <v>5</v>
      </c>
      <c r="L25" s="89" t="str">
        <f t="shared" si="1"/>
        <v>MEDIO</v>
      </c>
      <c r="M25" s="89" t="s">
        <v>179</v>
      </c>
      <c r="N25" s="119" t="s">
        <v>186</v>
      </c>
      <c r="O25" s="116" t="s">
        <v>167</v>
      </c>
      <c r="P25" s="116" t="s">
        <v>168</v>
      </c>
      <c r="Q25" s="119" t="s">
        <v>177</v>
      </c>
      <c r="R25" s="118" t="s">
        <v>174</v>
      </c>
    </row>
    <row r="26" spans="2:23" s="25" customFormat="1" ht="57.75" customHeight="1">
      <c r="B26" s="112" t="str">
        <f>+EVALUACION!B26</f>
        <v>EJECUCIÓN</v>
      </c>
      <c r="C26" s="247" t="str">
        <f>+EVALUACION!C26</f>
        <v>Variación de los precios del mercado</v>
      </c>
      <c r="D26" s="247"/>
      <c r="E26" s="247"/>
      <c r="F26" s="247"/>
      <c r="G26" s="203" t="s">
        <v>187</v>
      </c>
      <c r="H26" s="203"/>
      <c r="I26" s="89">
        <f>+EVALUACION!I26</f>
        <v>1</v>
      </c>
      <c r="J26" s="89">
        <f>+EVALUACION!J26</f>
        <v>3</v>
      </c>
      <c r="K26" s="89">
        <f t="shared" si="2"/>
        <v>4</v>
      </c>
      <c r="L26" s="89" t="str">
        <f t="shared" si="1"/>
        <v>BAJO</v>
      </c>
      <c r="M26" s="89" t="s">
        <v>179</v>
      </c>
      <c r="N26" s="116" t="s">
        <v>176</v>
      </c>
      <c r="O26" s="116" t="s">
        <v>167</v>
      </c>
      <c r="P26" s="116" t="s">
        <v>168</v>
      </c>
      <c r="Q26" s="119" t="s">
        <v>177</v>
      </c>
      <c r="R26" s="118" t="s">
        <v>174</v>
      </c>
    </row>
    <row r="27" spans="2:23" ht="12.75" customHeight="1">
      <c r="B27" s="80"/>
      <c r="C27" s="81"/>
      <c r="D27" s="81"/>
      <c r="E27" s="81"/>
      <c r="F27" s="81"/>
      <c r="G27" s="81"/>
      <c r="H27" s="81"/>
      <c r="I27" s="81"/>
      <c r="J27" s="81"/>
      <c r="K27" s="81"/>
      <c r="L27" s="81"/>
      <c r="M27" s="81"/>
      <c r="N27" s="81"/>
      <c r="O27" s="81"/>
      <c r="P27" s="81"/>
      <c r="Q27" s="81"/>
      <c r="R27" s="3"/>
    </row>
    <row r="28" spans="2:23">
      <c r="B28" s="80"/>
      <c r="C28" s="283" t="s">
        <v>145</v>
      </c>
      <c r="D28" s="283"/>
      <c r="E28" s="283"/>
      <c r="F28" s="283"/>
      <c r="G28" s="81"/>
      <c r="H28" s="206" t="s">
        <v>188</v>
      </c>
      <c r="I28" s="206"/>
      <c r="J28" s="206"/>
      <c r="K28" s="206"/>
      <c r="L28" s="113"/>
      <c r="M28" s="113"/>
      <c r="N28" s="113"/>
      <c r="O28" s="113"/>
      <c r="P28" s="113"/>
      <c r="Q28" s="113"/>
      <c r="R28" s="3"/>
    </row>
    <row r="29" spans="2:23" ht="19.5" customHeight="1">
      <c r="B29" s="220" t="s">
        <v>117</v>
      </c>
      <c r="C29" s="253" t="s">
        <v>118</v>
      </c>
      <c r="D29" s="285"/>
      <c r="E29" s="254"/>
      <c r="F29" s="93" t="s">
        <v>119</v>
      </c>
      <c r="G29" s="81"/>
      <c r="H29" s="253" t="s">
        <v>120</v>
      </c>
      <c r="I29" s="254"/>
      <c r="J29" s="253" t="s">
        <v>119</v>
      </c>
      <c r="K29" s="254"/>
      <c r="L29" s="98"/>
      <c r="M29" s="98"/>
      <c r="N29" s="206" t="s">
        <v>145</v>
      </c>
      <c r="O29" s="206"/>
      <c r="P29" s="206"/>
      <c r="Q29" s="98"/>
      <c r="R29" s="3"/>
    </row>
    <row r="30" spans="2:23" ht="21" customHeight="1">
      <c r="B30" s="220"/>
      <c r="C30" s="257" t="s">
        <v>121</v>
      </c>
      <c r="D30" s="259"/>
      <c r="E30" s="258"/>
      <c r="F30" s="95">
        <v>1</v>
      </c>
      <c r="G30" s="81"/>
      <c r="H30" s="257" t="s">
        <v>122</v>
      </c>
      <c r="I30" s="258"/>
      <c r="J30" s="257">
        <v>1</v>
      </c>
      <c r="K30" s="258"/>
      <c r="L30" s="98"/>
      <c r="M30" s="98"/>
      <c r="N30" s="260" t="s">
        <v>131</v>
      </c>
      <c r="O30" s="261"/>
      <c r="P30" s="107" t="s">
        <v>144</v>
      </c>
      <c r="Q30" s="98"/>
      <c r="R30" s="3"/>
    </row>
    <row r="31" spans="2:23" ht="15.75" customHeight="1">
      <c r="B31" s="220"/>
      <c r="C31" s="257" t="s">
        <v>123</v>
      </c>
      <c r="D31" s="259"/>
      <c r="E31" s="258"/>
      <c r="F31" s="95">
        <v>2</v>
      </c>
      <c r="G31" s="81"/>
      <c r="H31" s="257" t="s">
        <v>124</v>
      </c>
      <c r="I31" s="258"/>
      <c r="J31" s="257">
        <v>2</v>
      </c>
      <c r="K31" s="258"/>
      <c r="L31" s="98"/>
      <c r="M31" s="98"/>
      <c r="N31" s="255" t="s">
        <v>146</v>
      </c>
      <c r="O31" s="256"/>
      <c r="P31" s="108" t="s">
        <v>147</v>
      </c>
      <c r="Q31" s="98"/>
      <c r="R31" s="3"/>
      <c r="T31" s="5"/>
      <c r="U31" s="5"/>
      <c r="V31" s="5"/>
      <c r="W31" s="5"/>
    </row>
    <row r="32" spans="2:23" ht="24.75" customHeight="1">
      <c r="B32" s="220"/>
      <c r="C32" s="257" t="s">
        <v>125</v>
      </c>
      <c r="D32" s="259"/>
      <c r="E32" s="258"/>
      <c r="F32" s="95">
        <v>3</v>
      </c>
      <c r="G32" s="81"/>
      <c r="H32" s="257" t="s">
        <v>126</v>
      </c>
      <c r="I32" s="258"/>
      <c r="J32" s="257">
        <v>3</v>
      </c>
      <c r="K32" s="258"/>
      <c r="L32" s="98"/>
      <c r="M32" s="98"/>
      <c r="N32" s="217" t="s">
        <v>148</v>
      </c>
      <c r="O32" s="262"/>
      <c r="P32" s="108" t="s">
        <v>149</v>
      </c>
      <c r="Q32" s="98"/>
      <c r="R32" s="3"/>
    </row>
    <row r="33" spans="2:18" ht="18" customHeight="1">
      <c r="B33" s="220"/>
      <c r="C33" s="257" t="s">
        <v>127</v>
      </c>
      <c r="D33" s="259"/>
      <c r="E33" s="258"/>
      <c r="F33" s="95">
        <v>4</v>
      </c>
      <c r="G33" s="81"/>
      <c r="H33" s="257" t="s">
        <v>128</v>
      </c>
      <c r="I33" s="258"/>
      <c r="J33" s="257">
        <v>4</v>
      </c>
      <c r="K33" s="258"/>
      <c r="L33" s="98"/>
      <c r="M33" s="98"/>
      <c r="N33" s="271">
        <v>5</v>
      </c>
      <c r="O33" s="272"/>
      <c r="P33" s="108" t="s">
        <v>150</v>
      </c>
      <c r="Q33" s="98"/>
      <c r="R33" s="3"/>
    </row>
    <row r="34" spans="2:18" ht="21" customHeight="1" thickBot="1">
      <c r="B34" s="220"/>
      <c r="C34" s="257" t="s">
        <v>129</v>
      </c>
      <c r="D34" s="259"/>
      <c r="E34" s="258"/>
      <c r="F34" s="95">
        <v>5</v>
      </c>
      <c r="G34" s="81"/>
      <c r="H34" s="257" t="s">
        <v>130</v>
      </c>
      <c r="I34" s="258"/>
      <c r="J34" s="257">
        <v>5</v>
      </c>
      <c r="K34" s="258"/>
      <c r="L34" s="98"/>
      <c r="M34" s="98"/>
      <c r="N34" s="273" t="s">
        <v>151</v>
      </c>
      <c r="O34" s="274"/>
      <c r="P34" s="114" t="s">
        <v>152</v>
      </c>
      <c r="Q34" s="98"/>
      <c r="R34" s="3"/>
    </row>
    <row r="35" spans="2:18">
      <c r="B35" s="80"/>
      <c r="C35" s="81"/>
      <c r="D35" s="81"/>
      <c r="E35" s="81"/>
      <c r="F35" s="81"/>
      <c r="G35" s="81"/>
      <c r="H35" s="81"/>
      <c r="I35" s="81"/>
      <c r="J35" s="81"/>
      <c r="K35" s="81"/>
      <c r="L35" s="81"/>
      <c r="M35" s="81"/>
      <c r="N35" s="81"/>
      <c r="O35" s="81"/>
      <c r="P35" s="81"/>
      <c r="Q35" s="81"/>
      <c r="R35" s="3"/>
    </row>
    <row r="36" spans="2:18" ht="18" customHeight="1">
      <c r="B36" s="80"/>
      <c r="C36" s="206" t="s">
        <v>131</v>
      </c>
      <c r="D36" s="206"/>
      <c r="E36" s="206"/>
      <c r="F36" s="206"/>
      <c r="G36" s="206"/>
      <c r="H36" s="206"/>
      <c r="I36" s="206"/>
      <c r="J36" s="206"/>
      <c r="K36" s="206"/>
      <c r="L36" s="206"/>
      <c r="M36" s="206"/>
      <c r="N36" s="206"/>
      <c r="O36" s="206"/>
      <c r="P36" s="206"/>
      <c r="Q36" s="206"/>
      <c r="R36" s="3"/>
    </row>
    <row r="37" spans="2:18" ht="68.25" customHeight="1">
      <c r="B37" s="80"/>
      <c r="C37" s="257" t="s">
        <v>132</v>
      </c>
      <c r="D37" s="259"/>
      <c r="E37" s="259"/>
      <c r="F37" s="258"/>
      <c r="G37" s="257" t="s">
        <v>133</v>
      </c>
      <c r="H37" s="258"/>
      <c r="I37" s="257" t="s">
        <v>134</v>
      </c>
      <c r="J37" s="259"/>
      <c r="K37" s="258"/>
      <c r="L37" s="257" t="s">
        <v>135</v>
      </c>
      <c r="M37" s="258"/>
      <c r="N37" s="257" t="s">
        <v>136</v>
      </c>
      <c r="O37" s="258"/>
      <c r="P37" s="257" t="s">
        <v>137</v>
      </c>
      <c r="Q37" s="258"/>
      <c r="R37" s="3"/>
    </row>
    <row r="38" spans="2:18" ht="60" customHeight="1">
      <c r="B38" s="80"/>
      <c r="C38" s="257" t="s">
        <v>138</v>
      </c>
      <c r="D38" s="259"/>
      <c r="E38" s="259"/>
      <c r="F38" s="258"/>
      <c r="G38" s="257" t="s">
        <v>139</v>
      </c>
      <c r="H38" s="258"/>
      <c r="I38" s="257" t="s">
        <v>140</v>
      </c>
      <c r="J38" s="259"/>
      <c r="K38" s="258"/>
      <c r="L38" s="257" t="s">
        <v>141</v>
      </c>
      <c r="M38" s="258"/>
      <c r="N38" s="257" t="s">
        <v>142</v>
      </c>
      <c r="O38" s="258"/>
      <c r="P38" s="257" t="s">
        <v>143</v>
      </c>
      <c r="Q38" s="258"/>
      <c r="R38" s="3"/>
    </row>
    <row r="39" spans="2:18">
      <c r="B39" s="80"/>
      <c r="C39" s="263" t="s">
        <v>118</v>
      </c>
      <c r="D39" s="264"/>
      <c r="E39" s="265"/>
      <c r="F39" s="269" t="s">
        <v>119</v>
      </c>
      <c r="G39" s="260" t="s">
        <v>122</v>
      </c>
      <c r="H39" s="261"/>
      <c r="I39" s="260" t="s">
        <v>124</v>
      </c>
      <c r="J39" s="284"/>
      <c r="K39" s="261"/>
      <c r="L39" s="260" t="s">
        <v>126</v>
      </c>
      <c r="M39" s="261"/>
      <c r="N39" s="260" t="s">
        <v>128</v>
      </c>
      <c r="O39" s="261"/>
      <c r="P39" s="253" t="s">
        <v>130</v>
      </c>
      <c r="Q39" s="254"/>
      <c r="R39" s="3"/>
    </row>
    <row r="40" spans="2:18">
      <c r="B40" s="80"/>
      <c r="C40" s="266"/>
      <c r="D40" s="267"/>
      <c r="E40" s="268"/>
      <c r="F40" s="270"/>
      <c r="G40" s="275">
        <v>1</v>
      </c>
      <c r="H40" s="276"/>
      <c r="I40" s="275">
        <v>2</v>
      </c>
      <c r="J40" s="280"/>
      <c r="K40" s="276"/>
      <c r="L40" s="275">
        <v>3</v>
      </c>
      <c r="M40" s="276"/>
      <c r="N40" s="275">
        <v>4</v>
      </c>
      <c r="O40" s="276"/>
      <c r="P40" s="275">
        <v>5</v>
      </c>
      <c r="Q40" s="276"/>
      <c r="R40" s="3"/>
    </row>
    <row r="41" spans="2:18" ht="19.5" customHeight="1">
      <c r="B41" s="80"/>
      <c r="C41" s="257" t="s">
        <v>121</v>
      </c>
      <c r="D41" s="259"/>
      <c r="E41" s="258"/>
      <c r="F41" s="102">
        <v>1</v>
      </c>
      <c r="G41" s="277">
        <v>2</v>
      </c>
      <c r="H41" s="279"/>
      <c r="I41" s="277">
        <v>3</v>
      </c>
      <c r="J41" s="278"/>
      <c r="K41" s="279"/>
      <c r="L41" s="277">
        <v>4</v>
      </c>
      <c r="M41" s="279"/>
      <c r="N41" s="271">
        <v>5</v>
      </c>
      <c r="O41" s="272"/>
      <c r="P41" s="217">
        <v>6</v>
      </c>
      <c r="Q41" s="262"/>
      <c r="R41" s="3"/>
    </row>
    <row r="42" spans="2:18" ht="21.75" customHeight="1">
      <c r="B42" s="80"/>
      <c r="C42" s="257" t="s">
        <v>123</v>
      </c>
      <c r="D42" s="259"/>
      <c r="E42" s="258"/>
      <c r="F42" s="102">
        <v>2</v>
      </c>
      <c r="G42" s="277">
        <v>3</v>
      </c>
      <c r="H42" s="279"/>
      <c r="I42" s="277">
        <v>4</v>
      </c>
      <c r="J42" s="278"/>
      <c r="K42" s="279"/>
      <c r="L42" s="271">
        <v>5</v>
      </c>
      <c r="M42" s="272"/>
      <c r="N42" s="217">
        <v>6</v>
      </c>
      <c r="O42" s="262"/>
      <c r="P42" s="217">
        <v>7</v>
      </c>
      <c r="Q42" s="262"/>
      <c r="R42" s="3"/>
    </row>
    <row r="43" spans="2:18" ht="21" customHeight="1">
      <c r="B43" s="80"/>
      <c r="C43" s="257" t="s">
        <v>125</v>
      </c>
      <c r="D43" s="259"/>
      <c r="E43" s="258"/>
      <c r="F43" s="102">
        <v>3</v>
      </c>
      <c r="G43" s="277">
        <v>4</v>
      </c>
      <c r="H43" s="279"/>
      <c r="I43" s="271">
        <v>5</v>
      </c>
      <c r="J43" s="282"/>
      <c r="K43" s="272"/>
      <c r="L43" s="217">
        <v>6</v>
      </c>
      <c r="M43" s="262"/>
      <c r="N43" s="217">
        <v>7</v>
      </c>
      <c r="O43" s="262"/>
      <c r="P43" s="255">
        <v>8</v>
      </c>
      <c r="Q43" s="256"/>
      <c r="R43" s="3"/>
    </row>
    <row r="44" spans="2:18" ht="21" customHeight="1">
      <c r="B44" s="80"/>
      <c r="C44" s="257" t="s">
        <v>127</v>
      </c>
      <c r="D44" s="259"/>
      <c r="E44" s="258"/>
      <c r="F44" s="102">
        <v>4</v>
      </c>
      <c r="G44" s="271">
        <v>5</v>
      </c>
      <c r="H44" s="272"/>
      <c r="I44" s="217">
        <v>6</v>
      </c>
      <c r="J44" s="281"/>
      <c r="K44" s="262"/>
      <c r="L44" s="217">
        <v>7</v>
      </c>
      <c r="M44" s="262"/>
      <c r="N44" s="255">
        <v>8</v>
      </c>
      <c r="O44" s="256"/>
      <c r="P44" s="255">
        <v>9</v>
      </c>
      <c r="Q44" s="256"/>
      <c r="R44" s="3"/>
    </row>
    <row r="45" spans="2:18" ht="21" customHeight="1">
      <c r="B45" s="80"/>
      <c r="C45" s="257" t="s">
        <v>129</v>
      </c>
      <c r="D45" s="259"/>
      <c r="E45" s="258"/>
      <c r="F45" s="102">
        <v>5</v>
      </c>
      <c r="G45" s="217">
        <v>6</v>
      </c>
      <c r="H45" s="262"/>
      <c r="I45" s="217">
        <v>7</v>
      </c>
      <c r="J45" s="281"/>
      <c r="K45" s="262"/>
      <c r="L45" s="255">
        <v>8</v>
      </c>
      <c r="M45" s="256"/>
      <c r="N45" s="255">
        <v>9</v>
      </c>
      <c r="O45" s="256"/>
      <c r="P45" s="255">
        <v>10</v>
      </c>
      <c r="Q45" s="256"/>
      <c r="R45" s="3"/>
    </row>
    <row r="46" spans="2:18" ht="13.9" thickBot="1">
      <c r="B46" s="83"/>
      <c r="C46" s="84"/>
      <c r="D46" s="84"/>
      <c r="E46" s="84"/>
      <c r="F46" s="84"/>
      <c r="G46" s="84"/>
      <c r="H46" s="84"/>
      <c r="I46" s="84"/>
      <c r="J46" s="84"/>
      <c r="K46" s="84"/>
      <c r="L46" s="84"/>
      <c r="M46" s="84"/>
      <c r="N46" s="84"/>
      <c r="O46" s="84"/>
      <c r="P46" s="84"/>
      <c r="Q46" s="84"/>
      <c r="R46" s="9"/>
    </row>
  </sheetData>
  <mergeCells count="114">
    <mergeCell ref="G22:H22"/>
    <mergeCell ref="G23:H23"/>
    <mergeCell ref="Q2:R4"/>
    <mergeCell ref="B9:R9"/>
    <mergeCell ref="B8:R8"/>
    <mergeCell ref="B10:R10"/>
    <mergeCell ref="C21:F21"/>
    <mergeCell ref="G21:H21"/>
    <mergeCell ref="C24:F24"/>
    <mergeCell ref="G24:H24"/>
    <mergeCell ref="C17:F17"/>
    <mergeCell ref="C18:F18"/>
    <mergeCell ref="G17:H17"/>
    <mergeCell ref="G18:H18"/>
    <mergeCell ref="C20:F20"/>
    <mergeCell ref="G20:H20"/>
    <mergeCell ref="C22:F22"/>
    <mergeCell ref="C23:F23"/>
    <mergeCell ref="B29:B34"/>
    <mergeCell ref="C29:E29"/>
    <mergeCell ref="H29:I29"/>
    <mergeCell ref="C41:E41"/>
    <mergeCell ref="B2:B4"/>
    <mergeCell ref="C16:F16"/>
    <mergeCell ref="C25:F25"/>
    <mergeCell ref="G25:H25"/>
    <mergeCell ref="C19:F19"/>
    <mergeCell ref="G19:H19"/>
    <mergeCell ref="C15:F15"/>
    <mergeCell ref="C2:P4"/>
    <mergeCell ref="B6:R6"/>
    <mergeCell ref="B7:R7"/>
    <mergeCell ref="G16:H16"/>
    <mergeCell ref="G15:H15"/>
    <mergeCell ref="C26:F26"/>
    <mergeCell ref="G26:H26"/>
    <mergeCell ref="L39:M39"/>
    <mergeCell ref="J29:K29"/>
    <mergeCell ref="N32:O32"/>
    <mergeCell ref="N37:O37"/>
    <mergeCell ref="N38:O38"/>
    <mergeCell ref="L37:M37"/>
    <mergeCell ref="P45:Q45"/>
    <mergeCell ref="N45:O45"/>
    <mergeCell ref="G42:H42"/>
    <mergeCell ref="C44:E44"/>
    <mergeCell ref="G43:H43"/>
    <mergeCell ref="G44:H44"/>
    <mergeCell ref="H30:I30"/>
    <mergeCell ref="C28:F28"/>
    <mergeCell ref="H28:K28"/>
    <mergeCell ref="H33:I33"/>
    <mergeCell ref="G37:H37"/>
    <mergeCell ref="G38:H38"/>
    <mergeCell ref="I37:K37"/>
    <mergeCell ref="I38:K38"/>
    <mergeCell ref="C45:E45"/>
    <mergeCell ref="N29:P29"/>
    <mergeCell ref="N30:O30"/>
    <mergeCell ref="N31:O31"/>
    <mergeCell ref="C32:E32"/>
    <mergeCell ref="H32:I32"/>
    <mergeCell ref="J32:K32"/>
    <mergeCell ref="I39:K39"/>
    <mergeCell ref="P40:Q40"/>
    <mergeCell ref="C30:E30"/>
    <mergeCell ref="L38:M38"/>
    <mergeCell ref="N33:O33"/>
    <mergeCell ref="N34:O34"/>
    <mergeCell ref="L45:M45"/>
    <mergeCell ref="L43:M43"/>
    <mergeCell ref="L40:M40"/>
    <mergeCell ref="N39:O39"/>
    <mergeCell ref="G45:H45"/>
    <mergeCell ref="I42:K42"/>
    <mergeCell ref="N40:O40"/>
    <mergeCell ref="N41:O41"/>
    <mergeCell ref="N42:O42"/>
    <mergeCell ref="N43:O43"/>
    <mergeCell ref="N44:O44"/>
    <mergeCell ref="L44:M44"/>
    <mergeCell ref="L41:M41"/>
    <mergeCell ref="L42:M42"/>
    <mergeCell ref="I40:K40"/>
    <mergeCell ref="I41:K41"/>
    <mergeCell ref="I44:K44"/>
    <mergeCell ref="G40:H40"/>
    <mergeCell ref="G41:H41"/>
    <mergeCell ref="I43:K43"/>
    <mergeCell ref="I45:K45"/>
    <mergeCell ref="P39:Q39"/>
    <mergeCell ref="P43:Q43"/>
    <mergeCell ref="P44:Q44"/>
    <mergeCell ref="J30:K30"/>
    <mergeCell ref="C31:E31"/>
    <mergeCell ref="H31:I31"/>
    <mergeCell ref="C36:Q36"/>
    <mergeCell ref="G39:H39"/>
    <mergeCell ref="P41:Q41"/>
    <mergeCell ref="C42:E42"/>
    <mergeCell ref="C43:E43"/>
    <mergeCell ref="C37:F37"/>
    <mergeCell ref="C38:F38"/>
    <mergeCell ref="C33:E33"/>
    <mergeCell ref="C34:E34"/>
    <mergeCell ref="H34:I34"/>
    <mergeCell ref="J34:K34"/>
    <mergeCell ref="C39:E40"/>
    <mergeCell ref="J33:K33"/>
    <mergeCell ref="F39:F40"/>
    <mergeCell ref="P37:Q37"/>
    <mergeCell ref="P38:Q38"/>
    <mergeCell ref="P42:Q42"/>
    <mergeCell ref="J31:K31"/>
  </mergeCells>
  <conditionalFormatting sqref="J16:K26 M16:Q26">
    <cfRule type="expression" dxfId="12" priority="31" stopIfTrue="1">
      <formula>"""bajo"""</formula>
    </cfRule>
  </conditionalFormatting>
  <conditionalFormatting sqref="L16:L26">
    <cfRule type="cellIs" dxfId="11" priority="26" stopIfTrue="1" operator="equal">
      <formula>"EXTREMO"</formula>
    </cfRule>
    <cfRule type="cellIs" dxfId="10" priority="27" stopIfTrue="1" operator="equal">
      <formula>"ALTO"</formula>
    </cfRule>
    <cfRule type="cellIs" dxfId="9" priority="28" stopIfTrue="1" operator="equal">
      <formula>"MEDIO"</formula>
    </cfRule>
    <cfRule type="cellIs" dxfId="8" priority="29" stopIfTrue="1" operator="equal">
      <formula>"BAJO"</formula>
    </cfRule>
  </conditionalFormatting>
  <dataValidations count="3">
    <dataValidation type="list" allowBlank="1" showInputMessage="1" showErrorMessage="1" sqref="G24" xr:uid="{5D180C53-2FFE-4A4E-A214-B08C0FE0D318}">
      <formula1>INDIRECT($B$24)</formula1>
    </dataValidation>
    <dataValidation type="list" allowBlank="1" showInputMessage="1" showErrorMessage="1" sqref="G25" xr:uid="{431C43EA-C2E1-40B2-B2C9-A696AAEB3A91}">
      <formula1>INDIRECT($B$26)</formula1>
    </dataValidation>
    <dataValidation type="list" allowBlank="1" showInputMessage="1" showErrorMessage="1" sqref="G26" xr:uid="{F8C46BEB-1127-4ED6-A67B-646E83EFA97F}">
      <formula1>INDIRECT(#REF!)</formula1>
    </dataValidation>
  </dataValidations>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0"/>
  <sheetViews>
    <sheetView showGridLines="0" tabSelected="1" zoomScale="70" zoomScaleNormal="70" zoomScaleSheetLayoutView="25" zoomScalePageLayoutView="70" workbookViewId="0">
      <selection activeCell="N12" sqref="N12"/>
    </sheetView>
  </sheetViews>
  <sheetFormatPr defaultColWidth="11.42578125" defaultRowHeight="13.9"/>
  <cols>
    <col min="1" max="1" width="4.28515625" style="16" customWidth="1"/>
    <col min="2" max="2" width="48.7109375" style="16" customWidth="1"/>
    <col min="3" max="3" width="42" style="16" customWidth="1"/>
    <col min="4" max="4" width="17.7109375" style="16" customWidth="1"/>
    <col min="5" max="5" width="22.5703125" style="16" customWidth="1"/>
    <col min="6" max="6" width="17.28515625" style="16" customWidth="1"/>
    <col min="7" max="7" width="25.42578125" style="16" customWidth="1"/>
    <col min="8" max="8" width="5.28515625" style="16" customWidth="1"/>
    <col min="9" max="9" width="4.28515625" style="16" customWidth="1"/>
    <col min="10" max="10" width="5.7109375" style="16" customWidth="1"/>
    <col min="11" max="11" width="11.42578125" style="16" customWidth="1"/>
    <col min="12" max="12" width="14.28515625" style="16" customWidth="1"/>
    <col min="13" max="13" width="5.28515625" style="16" customWidth="1"/>
    <col min="14" max="14" width="34.42578125" style="16" customWidth="1"/>
    <col min="15" max="16" width="7.42578125" style="16" bestFit="1" customWidth="1"/>
    <col min="17" max="17" width="8.42578125" style="16" customWidth="1"/>
    <col min="18" max="18" width="6" style="16" customWidth="1"/>
    <col min="19" max="19" width="9.7109375" style="16" customWidth="1"/>
    <col min="20" max="20" width="12.7109375" style="16" customWidth="1"/>
    <col min="21" max="21" width="11.42578125" style="16"/>
    <col min="22" max="22" width="10.7109375" style="16" customWidth="1"/>
    <col min="23" max="23" width="15.7109375" style="16" customWidth="1"/>
    <col min="24" max="24" width="13.7109375" style="16" customWidth="1"/>
    <col min="25" max="16384" width="11.42578125" style="16"/>
  </cols>
  <sheetData>
    <row r="1" spans="2:24" s="14" customFormat="1">
      <c r="S1" s="15"/>
    </row>
    <row r="2" spans="2:24" s="14" customFormat="1" ht="54" customHeight="1">
      <c r="B2" s="323"/>
      <c r="C2" s="324" t="s">
        <v>16</v>
      </c>
      <c r="D2" s="324"/>
      <c r="E2" s="324"/>
      <c r="F2" s="324"/>
      <c r="G2" s="324"/>
      <c r="H2" s="324"/>
      <c r="I2" s="324"/>
      <c r="J2" s="324"/>
      <c r="K2" s="324"/>
      <c r="L2" s="324"/>
      <c r="M2" s="324"/>
      <c r="N2" s="324"/>
      <c r="O2" s="324"/>
      <c r="P2" s="324"/>
      <c r="Q2" s="324"/>
      <c r="R2" s="324"/>
      <c r="S2" s="324"/>
      <c r="T2" s="324"/>
      <c r="U2" s="324"/>
      <c r="V2" s="324"/>
      <c r="W2" s="237" t="s">
        <v>1</v>
      </c>
      <c r="X2" s="302"/>
    </row>
    <row r="3" spans="2:24" s="14" customFormat="1" ht="31.5" customHeight="1">
      <c r="B3" s="323"/>
      <c r="C3" s="324"/>
      <c r="D3" s="324"/>
      <c r="E3" s="324"/>
      <c r="F3" s="324"/>
      <c r="G3" s="324"/>
      <c r="H3" s="324"/>
      <c r="I3" s="324"/>
      <c r="J3" s="324"/>
      <c r="K3" s="324"/>
      <c r="L3" s="324"/>
      <c r="M3" s="324"/>
      <c r="N3" s="324"/>
      <c r="O3" s="324"/>
      <c r="P3" s="324"/>
      <c r="Q3" s="324"/>
      <c r="R3" s="324"/>
      <c r="S3" s="324"/>
      <c r="T3" s="324"/>
      <c r="U3" s="324"/>
      <c r="V3" s="324"/>
      <c r="W3" s="303"/>
      <c r="X3" s="304"/>
    </row>
    <row r="4" spans="2:24" s="14" customFormat="1" ht="47.25" customHeight="1">
      <c r="B4" s="323"/>
      <c r="C4" s="324"/>
      <c r="D4" s="324"/>
      <c r="E4" s="324"/>
      <c r="F4" s="324"/>
      <c r="G4" s="324"/>
      <c r="H4" s="324"/>
      <c r="I4" s="324"/>
      <c r="J4" s="324"/>
      <c r="K4" s="324"/>
      <c r="L4" s="324"/>
      <c r="M4" s="324"/>
      <c r="N4" s="324"/>
      <c r="O4" s="324"/>
      <c r="P4" s="324"/>
      <c r="Q4" s="324"/>
      <c r="R4" s="324"/>
      <c r="S4" s="324"/>
      <c r="T4" s="324"/>
      <c r="U4" s="324"/>
      <c r="V4" s="324"/>
      <c r="W4" s="305"/>
      <c r="X4" s="306"/>
    </row>
    <row r="5" spans="2:24" s="14" customFormat="1" ht="32.25" customHeight="1" thickBot="1">
      <c r="B5" s="34"/>
      <c r="C5" s="34"/>
      <c r="D5" s="34"/>
      <c r="E5" s="34"/>
      <c r="F5" s="34"/>
      <c r="G5" s="34"/>
      <c r="H5" s="34"/>
      <c r="I5" s="34"/>
      <c r="J5" s="34"/>
      <c r="K5" s="34"/>
      <c r="L5" s="34"/>
      <c r="M5" s="34"/>
      <c r="N5" s="34"/>
      <c r="O5" s="34"/>
      <c r="P5" s="34"/>
      <c r="Q5" s="34"/>
      <c r="R5" s="34"/>
      <c r="S5" s="35"/>
      <c r="T5" s="34"/>
      <c r="U5" s="34"/>
      <c r="V5" s="34"/>
      <c r="W5" s="34"/>
      <c r="X5" s="34"/>
    </row>
    <row r="6" spans="2:24" ht="91.5" customHeight="1">
      <c r="B6" s="338" t="str">
        <f>+EVALUACION!B6</f>
        <v>Objeto Contractual:CONTRATAR EL SUMINISTRO DE INSUMOS Y ELEMENTOS REQUERIDOS PARA EJECUTAR ESTRATEGIAS COMUNITARIAS QUE PROMUEVAN ACUERDOS CIUDADANOS ORIENTADOS AL CUIDADO, RECUPERACIÓN, EMBELLECIMIENTO Y APROVECHAMIENTO DEL ESPACIO PÚBLICO EN LA LOCALIDAD DE SAN CRISTÓBAL</v>
      </c>
      <c r="C6" s="339"/>
      <c r="D6" s="339"/>
      <c r="E6" s="339"/>
      <c r="F6" s="339"/>
      <c r="G6" s="339"/>
      <c r="H6" s="339"/>
      <c r="I6" s="339"/>
      <c r="J6" s="339"/>
      <c r="K6" s="339"/>
      <c r="L6" s="339"/>
      <c r="M6" s="339"/>
      <c r="N6" s="339"/>
      <c r="O6" s="339"/>
      <c r="P6" s="339"/>
      <c r="Q6" s="339"/>
      <c r="R6" s="339"/>
      <c r="S6" s="339"/>
      <c r="T6" s="339"/>
      <c r="U6" s="339"/>
      <c r="V6" s="339"/>
      <c r="W6" s="339"/>
      <c r="X6" s="340"/>
    </row>
    <row r="7" spans="2:24" ht="26.25" customHeight="1">
      <c r="B7" s="307" t="s">
        <v>189</v>
      </c>
      <c r="C7" s="308"/>
      <c r="D7" s="308"/>
      <c r="E7" s="308"/>
      <c r="F7" s="308"/>
      <c r="G7" s="308"/>
      <c r="H7" s="308"/>
      <c r="I7" s="308"/>
      <c r="J7" s="308"/>
      <c r="K7" s="308"/>
      <c r="L7" s="308"/>
      <c r="M7" s="308"/>
      <c r="N7" s="308"/>
      <c r="O7" s="308"/>
      <c r="P7" s="308"/>
      <c r="Q7" s="308"/>
      <c r="R7" s="308"/>
      <c r="S7" s="308"/>
      <c r="T7" s="308"/>
      <c r="U7" s="308"/>
      <c r="V7" s="308"/>
      <c r="W7" s="308"/>
      <c r="X7" s="309"/>
    </row>
    <row r="8" spans="2:24" ht="20.25" customHeight="1">
      <c r="B8" s="307"/>
      <c r="C8" s="308"/>
      <c r="D8" s="308"/>
      <c r="E8" s="308"/>
      <c r="F8" s="308"/>
      <c r="G8" s="308"/>
      <c r="H8" s="308"/>
      <c r="I8" s="308"/>
      <c r="J8" s="308"/>
      <c r="K8" s="308"/>
      <c r="L8" s="308"/>
      <c r="M8" s="308"/>
      <c r="N8" s="308"/>
      <c r="O8" s="308"/>
      <c r="P8" s="308"/>
      <c r="Q8" s="308"/>
      <c r="R8" s="308"/>
      <c r="S8" s="308"/>
      <c r="T8" s="308"/>
      <c r="U8" s="308"/>
      <c r="V8" s="308"/>
      <c r="W8" s="308"/>
      <c r="X8" s="309"/>
    </row>
    <row r="9" spans="2:24" ht="24.75" customHeight="1" thickBot="1">
      <c r="B9" s="336"/>
      <c r="C9" s="337"/>
      <c r="D9" s="337"/>
      <c r="E9" s="337"/>
      <c r="F9" s="337"/>
      <c r="G9" s="337"/>
      <c r="H9" s="337"/>
      <c r="I9" s="337"/>
      <c r="J9" s="337"/>
      <c r="K9" s="337"/>
      <c r="L9" s="337"/>
      <c r="M9" s="337"/>
      <c r="N9" s="337"/>
      <c r="O9" s="337"/>
      <c r="P9" s="337"/>
      <c r="Q9" s="337"/>
      <c r="R9" s="337"/>
      <c r="X9" s="44"/>
    </row>
    <row r="10" spans="2:24" ht="106.5" customHeight="1" thickBot="1">
      <c r="B10" s="26" t="s">
        <v>190</v>
      </c>
      <c r="C10" s="27" t="s">
        <v>98</v>
      </c>
      <c r="D10" s="28" t="s">
        <v>191</v>
      </c>
      <c r="E10" s="28" t="s">
        <v>192</v>
      </c>
      <c r="F10" s="28" t="s">
        <v>193</v>
      </c>
      <c r="G10" s="27" t="s">
        <v>99</v>
      </c>
      <c r="H10" s="28" t="s">
        <v>117</v>
      </c>
      <c r="I10" s="28" t="s">
        <v>101</v>
      </c>
      <c r="J10" s="28" t="s">
        <v>194</v>
      </c>
      <c r="K10" s="28" t="s">
        <v>103</v>
      </c>
      <c r="L10" s="28" t="s">
        <v>195</v>
      </c>
      <c r="M10" s="27" t="s">
        <v>196</v>
      </c>
      <c r="N10" s="27" t="s">
        <v>157</v>
      </c>
      <c r="O10" s="28" t="s">
        <v>117</v>
      </c>
      <c r="P10" s="28" t="s">
        <v>101</v>
      </c>
      <c r="Q10" s="28" t="s">
        <v>194</v>
      </c>
      <c r="R10" s="28" t="s">
        <v>103</v>
      </c>
      <c r="S10" s="27" t="s">
        <v>158</v>
      </c>
      <c r="T10" s="27" t="s">
        <v>159</v>
      </c>
      <c r="U10" s="27" t="s">
        <v>160</v>
      </c>
      <c r="V10" s="27" t="s">
        <v>161</v>
      </c>
      <c r="W10" s="27" t="s">
        <v>197</v>
      </c>
      <c r="X10" s="29" t="s">
        <v>163</v>
      </c>
    </row>
    <row r="11" spans="2:24" ht="146.1" customHeight="1">
      <c r="B11" s="30">
        <v>1</v>
      </c>
      <c r="C11" s="31" t="str">
        <f>+'EVALUACION CON CONTROLES'!C16:F16</f>
        <v>Inadecuada escogencia de la modalidad de contratación</v>
      </c>
      <c r="D11" s="32" t="str">
        <f>+'EVALUACION CON CONTROLES'!B16</f>
        <v>PLANEACIÓN</v>
      </c>
      <c r="E11" s="32" t="str">
        <f>VLOOKUP($C$11,'IDENTIFICACION Y ANALISIS'!$B$19:$F$68,3,FALSE)</f>
        <v>General</v>
      </c>
      <c r="F11" s="32" t="str">
        <f>VLOOKUP($C$11,'IDENTIFICACION Y ANALISIS'!$B$19:$F$68,4,FALSE)</f>
        <v>Interno</v>
      </c>
      <c r="G11" s="31" t="str">
        <f>EVALUACION!G17</f>
        <v>El proceso de planeación de los documentos de estudios y diseños se ven afectados por el desconocimiento de la normatividad legal vigente.</v>
      </c>
      <c r="H11" s="31">
        <f>+EVALUACION!I17</f>
        <v>1</v>
      </c>
      <c r="I11" s="31">
        <f>+EVALUACION!J17</f>
        <v>5</v>
      </c>
      <c r="J11" s="31">
        <f>+EVALUACION!K17</f>
        <v>3</v>
      </c>
      <c r="K11" s="32" t="str">
        <f>+EVALUACION!L17</f>
        <v>BAJO</v>
      </c>
      <c r="L11" s="31" t="s">
        <v>198</v>
      </c>
      <c r="M11" s="32">
        <v>100</v>
      </c>
      <c r="N11" s="31" t="str">
        <f>+'EVALUACION CON CONTROLES'!G16</f>
        <v>Para mitigar su ocurrencia se debe hacer un estudio en contexto del objeto a contratar, las obligaciones y las entregas del contratista, entre la dependencia solicitante y la oficina asesora jurídica.</v>
      </c>
      <c r="O11" s="31">
        <f>+'EVALUACION CON CONTROLES'!I16</f>
        <v>1</v>
      </c>
      <c r="P11" s="31">
        <f>+'EVALUACION CON CONTROLES'!J16</f>
        <v>5</v>
      </c>
      <c r="Q11" s="31">
        <f>+'EVALUACION CON CONTROLES'!K16</f>
        <v>3</v>
      </c>
      <c r="R11" s="32" t="str">
        <f>+'EVALUACION CON CONTROLES'!L16</f>
        <v>BAJO</v>
      </c>
      <c r="S11" s="31" t="str">
        <f>'EVALUACION CON CONTROLES'!M16</f>
        <v>NO</v>
      </c>
      <c r="T11" s="31" t="str">
        <f>'EVALUACION CON CONTROLES'!N16</f>
        <v>Área tecnica, financiera y juridica a cargo del proceso</v>
      </c>
      <c r="U11" s="31" t="str">
        <f>'EVALUACION CON CONTROLES'!O16</f>
        <v>Desde la estructuración del proceso</v>
      </c>
      <c r="V11" s="31" t="str">
        <f>'EVALUACION CON CONTROLES'!P16</f>
        <v>Hasta la ejecución del contrato</v>
      </c>
      <c r="W11" s="31" t="str">
        <f>'EVALUACION CON CONTROLES'!Q16</f>
        <v>Al momento de la evaluación del proceso</v>
      </c>
      <c r="X11" s="33" t="str">
        <f>'EVALUACION CON CONTROLES'!R16</f>
        <v>Durante la planeación y evaluación</v>
      </c>
    </row>
    <row r="12" spans="2:24" ht="146.1" customHeight="1">
      <c r="B12" s="141">
        <v>2</v>
      </c>
      <c r="C12" s="31" t="str">
        <f>+'EVALUACION CON CONTROLES'!C17:F17</f>
        <v xml:space="preserve">Inadecuada  descripción del bien o servicio requerido </v>
      </c>
      <c r="D12" s="32" t="str">
        <f>+'EVALUACION CON CONTROLES'!B17</f>
        <v>PLANEACIÓN</v>
      </c>
      <c r="E12" s="32" t="s">
        <v>199</v>
      </c>
      <c r="F12" s="32" t="str">
        <f>VLOOKUP($C$11,'IDENTIFICACION Y ANALISIS'!$B$19:$F$68,4,FALSE)</f>
        <v>Interno</v>
      </c>
      <c r="G12" s="31" t="str">
        <f>EVALUACION!H18</f>
        <v>Es muy probable que lo que se reciba no sea lo que realmente se necesitaba.Se pierde tiempo en modificaciones o repeticiones de trabajo.</v>
      </c>
      <c r="H12" s="31">
        <f>+EVALUACION!I18</f>
        <v>1</v>
      </c>
      <c r="I12" s="31">
        <f>+EVALUACION!J18</f>
        <v>1</v>
      </c>
      <c r="J12" s="31">
        <f>+EVALUACION!K18</f>
        <v>2</v>
      </c>
      <c r="K12" s="32" t="str">
        <f>+EVALUACION!L18</f>
        <v>BAJO</v>
      </c>
      <c r="L12" s="31" t="s">
        <v>198</v>
      </c>
      <c r="M12" s="32">
        <v>100</v>
      </c>
      <c r="N12" s="31" t="str">
        <f>+'EVALUACION CON CONTROLES'!G17</f>
        <v>Incluir cláusulas específicas en el contrato que exijan la incorporación del enfoque diferencial (étnico, territorial, etario, de género). Verificar que los productos del contrato (talleres, feria, actividades) estén diseñados con pertinencia cultural.</v>
      </c>
      <c r="O12" s="31">
        <f>+'EVALUACION CON CONTROLES'!I17</f>
        <v>1</v>
      </c>
      <c r="P12" s="31">
        <f>+'EVALUACION CON CONTROLES'!J17</f>
        <v>1</v>
      </c>
      <c r="Q12" s="31">
        <f>+'EVALUACION CON CONTROLES'!K17</f>
        <v>2</v>
      </c>
      <c r="R12" s="32" t="str">
        <f>+'EVALUACION CON CONTROLES'!L17</f>
        <v>BAJO</v>
      </c>
      <c r="S12" s="31" t="str">
        <f>'EVALUACION CON CONTROLES'!M17</f>
        <v>NO</v>
      </c>
      <c r="T12" s="31" t="str">
        <f>'EVALUACION CON CONTROLES'!N17</f>
        <v>Área tecnica, financiera y juridica a cargo del proceso</v>
      </c>
      <c r="U12" s="31" t="str">
        <f>'EVALUACION CON CONTROLES'!O17</f>
        <v>Desde la estructuración del proceso</v>
      </c>
      <c r="V12" s="31" t="str">
        <f>'EVALUACION CON CONTROLES'!P17</f>
        <v>Hasta la ejecución del contrato</v>
      </c>
      <c r="W12" s="31" t="str">
        <f>'EVALUACION CON CONTROLES'!Q17</f>
        <v>Al momento de la evaluación del proceso</v>
      </c>
      <c r="X12" s="33" t="str">
        <f>'EVALUACION CON CONTROLES'!R17</f>
        <v>Durante la planeación y evaluación</v>
      </c>
    </row>
    <row r="13" spans="2:24" ht="146.1" customHeight="1">
      <c r="B13" s="141">
        <v>3</v>
      </c>
      <c r="C13" s="31" t="str">
        <f>+'EVALUACION CON CONTROLES'!C18:F18</f>
        <v>Cambios normativos o administrativos durante la etapa de planeación</v>
      </c>
      <c r="D13" s="32" t="str">
        <f>+'EVALUACION CON CONTROLES'!B18</f>
        <v>PLANEACIÓN</v>
      </c>
      <c r="E13" s="32" t="str">
        <f>VLOOKUP($C$11,'IDENTIFICACION Y ANALISIS'!$B$19:$F$68,3,FALSE)</f>
        <v>General</v>
      </c>
      <c r="F13" s="32" t="s">
        <v>50</v>
      </c>
      <c r="G13" s="142" t="str">
        <f>EVALUACION!H19</f>
        <v>Pueden retrasar el proceso de contratación o exigir ajustes en el diseño del proyecto, afectando el calendario inicial.</v>
      </c>
      <c r="H13" s="31">
        <f>+EVALUACION!I19</f>
        <v>1</v>
      </c>
      <c r="I13" s="31">
        <f>+EVALUACION!J19</f>
        <v>3</v>
      </c>
      <c r="J13" s="31">
        <f>+EVALUACION!K19</f>
        <v>4</v>
      </c>
      <c r="K13" s="32" t="str">
        <f>+EVALUACION!L19</f>
        <v>BAJO</v>
      </c>
      <c r="L13" s="31" t="s">
        <v>198</v>
      </c>
      <c r="M13" s="32">
        <v>100</v>
      </c>
      <c r="N13" s="31" t="str">
        <f>+'EVALUACION CON CONTROLES'!G18</f>
        <v>Realizar seguimiento permanente a los cambios normativos y directrices administrativas aplicables al proceso.</v>
      </c>
      <c r="O13" s="31">
        <f>+'EVALUACION CON CONTROLES'!I18</f>
        <v>1</v>
      </c>
      <c r="P13" s="31">
        <f>+'EVALUACION CON CONTROLES'!J18</f>
        <v>3</v>
      </c>
      <c r="Q13" s="31">
        <f>+'EVALUACION CON CONTROLES'!K18</f>
        <v>4</v>
      </c>
      <c r="R13" s="32" t="str">
        <f>+'EVALUACION CON CONTROLES'!L18</f>
        <v>BAJO</v>
      </c>
      <c r="S13" s="31" t="str">
        <f>'EVALUACION CON CONTROLES'!M18</f>
        <v>NO</v>
      </c>
      <c r="T13" s="31" t="str">
        <f>'EVALUACION CON CONTROLES'!N18</f>
        <v>Área tecnica, financiera y juridica a cargo del proceso</v>
      </c>
      <c r="U13" s="31" t="str">
        <f>'EVALUACION CON CONTROLES'!O18</f>
        <v>Desde la estructuración del proceso</v>
      </c>
      <c r="V13" s="31" t="str">
        <f>'EVALUACION CON CONTROLES'!P18</f>
        <v>Hasta la ejecución del contrato</v>
      </c>
      <c r="W13" s="31" t="str">
        <f>'EVALUACION CON CONTROLES'!Q18</f>
        <v>Al momento de la evaluación del proceso</v>
      </c>
      <c r="X13" s="33" t="str">
        <f>'EVALUACION CON CONTROLES'!R18</f>
        <v>Durante la planeación y evaluación</v>
      </c>
    </row>
    <row r="14" spans="2:24" ht="143.25" customHeight="1">
      <c r="B14" s="30">
        <v>4</v>
      </c>
      <c r="C14" s="18" t="str">
        <f>+'EVALUACION CON CONTROLES'!C19:F19</f>
        <v>No publicación de la documentación del proceso de selección en el SECOP</v>
      </c>
      <c r="D14" s="17" t="str">
        <f>+'EVALUACION CON CONTROLES'!B19</f>
        <v>CONTRATACIÓN</v>
      </c>
      <c r="E14" s="17" t="s">
        <v>47</v>
      </c>
      <c r="F14" s="17" t="str">
        <f>VLOOKUP($C$14,'IDENTIFICACION Y ANALISIS'!$B$19:$F$68,4,FALSE)</f>
        <v>Interno</v>
      </c>
      <c r="G14" s="18" t="s">
        <v>108</v>
      </c>
      <c r="H14" s="18">
        <f>+EVALUACION!I20</f>
        <v>1</v>
      </c>
      <c r="I14" s="18">
        <f>+EVALUACION!J20</f>
        <v>2</v>
      </c>
      <c r="J14" s="18">
        <f>+EVALUACION!K20</f>
        <v>3</v>
      </c>
      <c r="K14" s="17" t="str">
        <f>+EVALUACION!L20</f>
        <v>BAJO</v>
      </c>
      <c r="L14" s="18" t="s">
        <v>198</v>
      </c>
      <c r="M14" s="32">
        <v>100</v>
      </c>
      <c r="N14" s="18" t="str">
        <f>+'EVALUACION CON CONTROLES'!G19</f>
        <v>Establecer un procedimiento interno de verificación y carga de documentos al SECOP. Asignar responsable institucional para la publicación con fechas límite. Incluir lista de chequeo en cada fase del proceso que asegure la trazabilidad documental.</v>
      </c>
      <c r="O14" s="18">
        <f>+'EVALUACION CON CONTROLES'!I19</f>
        <v>1</v>
      </c>
      <c r="P14" s="18">
        <f>+'EVALUACION CON CONTROLES'!J19</f>
        <v>2</v>
      </c>
      <c r="Q14" s="18">
        <f>+'EVALUACION CON CONTROLES'!K19</f>
        <v>3</v>
      </c>
      <c r="R14" s="17" t="str">
        <f>+'EVALUACION CON CONTROLES'!L19</f>
        <v>BAJO</v>
      </c>
      <c r="S14" s="31" t="str">
        <f>'EVALUACION CON CONTROLES'!M19</f>
        <v>NO</v>
      </c>
      <c r="T14" s="31" t="str">
        <f>'EVALUACION CON CONTROLES'!N19</f>
        <v>Área tecnica, financiera y juridica a cargo del proceso</v>
      </c>
      <c r="U14" s="31" t="str">
        <f>'EVALUACION CON CONTROLES'!O19</f>
        <v>Desde la estructuración del proceso</v>
      </c>
      <c r="V14" s="31" t="str">
        <f>'EVALUACION CON CONTROLES'!P19</f>
        <v>Hasta la ejecución del contrato</v>
      </c>
      <c r="W14" s="31" t="str">
        <f>'EVALUACION CON CONTROLES'!Q19</f>
        <v>Al momento de la evaluación del proceso</v>
      </c>
      <c r="X14" s="33" t="str">
        <f>'EVALUACION CON CONTROLES'!R19</f>
        <v>Cuando ocurra, y se aplicara de manera inmediata</v>
      </c>
    </row>
    <row r="15" spans="2:24" ht="106.5" customHeight="1">
      <c r="B15" s="141">
        <v>5</v>
      </c>
      <c r="C15" s="18" t="str">
        <f>+'EVALUACION CON CONTROLES'!C20:F20</f>
        <v>No publicación de la documentación del proceso de selección en el SECOP</v>
      </c>
      <c r="D15" s="17" t="str">
        <f>+'EVALUACION CON CONTROLES'!B20</f>
        <v>CONTRATACIÓN</v>
      </c>
      <c r="E15" s="17" t="str">
        <f>VLOOKUP($C$14,'IDENTIFICACION Y ANALISIS'!$B$19:$F$68,3,FALSE)</f>
        <v>Estatal</v>
      </c>
      <c r="F15" s="17" t="str">
        <f>VLOOKUP($C$14,'IDENTIFICACION Y ANALISIS'!$B$19:$F$68,4,FALSE)</f>
        <v>Interno</v>
      </c>
      <c r="G15" s="18" t="str">
        <f>EVALUACION!H21</f>
        <v>Al no estar disponible la información, se impide que los posibles oferentes conozcan las reglas del juego, los requisitos y los términos de referencia, lo que afecta la libre concurrencia y la igualdad de oportunidades.</v>
      </c>
      <c r="H15" s="18">
        <f>+EVALUACION!I21</f>
        <v>1</v>
      </c>
      <c r="I15" s="18">
        <f>+EVALUACION!J21</f>
        <v>3</v>
      </c>
      <c r="J15" s="18">
        <f>+EVALUACION!K21</f>
        <v>4</v>
      </c>
      <c r="K15" s="17" t="str">
        <f>+EVALUACION!L21</f>
        <v>BAJO</v>
      </c>
      <c r="L15" s="18" t="s">
        <v>200</v>
      </c>
      <c r="M15" s="32" t="s">
        <v>201</v>
      </c>
      <c r="N15" s="18" t="str">
        <f>+'EVALUACION CON CONTROLES'!G20</f>
        <v>Verificar anticipadamente requisitos del contratista. Asignar un responsable del seguimiento al proceso de legalización.</v>
      </c>
      <c r="O15" s="18">
        <f>+'EVALUACION CON CONTROLES'!I20</f>
        <v>1</v>
      </c>
      <c r="P15" s="18">
        <f>+'EVALUACION CON CONTROLES'!J20</f>
        <v>3</v>
      </c>
      <c r="Q15" s="18">
        <f>+'EVALUACION CON CONTROLES'!K20</f>
        <v>4</v>
      </c>
      <c r="R15" s="17" t="str">
        <f>+'EVALUACION CON CONTROLES'!L20</f>
        <v>BAJO</v>
      </c>
      <c r="S15" s="31" t="str">
        <f>'EVALUACION CON CONTROLES'!M20</f>
        <v>NO</v>
      </c>
      <c r="T15" s="31" t="str">
        <f>'EVALUACION CON CONTROLES'!N20</f>
        <v>Contratista y FDLSC</v>
      </c>
      <c r="U15" s="31" t="str">
        <f>'EVALUACION CON CONTROLES'!O20</f>
        <v>Desde la estructuración del proceso</v>
      </c>
      <c r="V15" s="31" t="str">
        <f>'EVALUACION CON CONTROLES'!P20</f>
        <v>Hasta la ejecución del contrato</v>
      </c>
      <c r="W15" s="31" t="str">
        <f>'EVALUACION CON CONTROLES'!Q20</f>
        <v>Al momento de la ejecución del contrato</v>
      </c>
      <c r="X15" s="33" t="str">
        <f>'EVALUACION CON CONTROLES'!R20</f>
        <v>Cuando ocurra, y se aplicara de manera inmediata</v>
      </c>
    </row>
    <row r="16" spans="2:24" ht="150" customHeight="1">
      <c r="B16" s="141">
        <v>6</v>
      </c>
      <c r="C16" s="18" t="str">
        <f>+'EVALUACION CON CONTROLES'!C21:F21</f>
        <v>Inadecuado manejo administrativo del proceso contractual</v>
      </c>
      <c r="D16" s="17" t="str">
        <f>+'EVALUACION CON CONTROLES'!B21</f>
        <v>SELECCIÓN</v>
      </c>
      <c r="E16" s="17" t="str">
        <f>VLOOKUP($C$14,'IDENTIFICACION Y ANALISIS'!$B$19:$F$68,3,FALSE)</f>
        <v>Estatal</v>
      </c>
      <c r="F16" s="17" t="str">
        <f>VLOOKUP($C$14,'IDENTIFICACION Y ANALISIS'!$B$19:$F$68,4,FALSE)</f>
        <v>Interno</v>
      </c>
      <c r="G16" s="18" t="str">
        <f>EVALUACION!G22</f>
        <v>Afecta la calidad, pertinencia cultural y efectividad de las acciones de fortalecimiento, generando bajo impacto o rechazo comunitario.</v>
      </c>
      <c r="H16" s="18">
        <f>+EVALUACION!I22</f>
        <v>1</v>
      </c>
      <c r="I16" s="18">
        <f>+EVALUACION!J22</f>
        <v>3</v>
      </c>
      <c r="J16" s="18">
        <f>+EVALUACION!K22</f>
        <v>4</v>
      </c>
      <c r="K16" s="17" t="str">
        <f>+EVALUACION!L22</f>
        <v>BAJO</v>
      </c>
      <c r="L16" s="18" t="s">
        <v>198</v>
      </c>
      <c r="M16" s="32">
        <v>100</v>
      </c>
      <c r="N16" s="18" t="str">
        <f>+'EVALUACION CON CONTROLES'!G21</f>
        <v>Incluir requisitos mínimos obligatorios de experiencia específica en el estudio previo. Evaluar detalladamente la experiencia del contratista en procesos similares, especialmente en contextos indígenas y comunitarios.</v>
      </c>
      <c r="O16" s="18">
        <f>+'EVALUACION CON CONTROLES'!I21</f>
        <v>1</v>
      </c>
      <c r="P16" s="18">
        <f>+'EVALUACION CON CONTROLES'!J21</f>
        <v>3</v>
      </c>
      <c r="Q16" s="18">
        <f>+'EVALUACION CON CONTROLES'!K21</f>
        <v>4</v>
      </c>
      <c r="R16" s="17" t="str">
        <f>+'EVALUACION CON CONTROLES'!L21</f>
        <v>BAJO</v>
      </c>
      <c r="S16" s="31" t="str">
        <f>'EVALUACION CON CONTROLES'!M21</f>
        <v xml:space="preserve">SI </v>
      </c>
      <c r="T16" s="31" t="str">
        <f>'EVALUACION CON CONTROLES'!N21</f>
        <v>Área tecnica, financiera y juridica a cargo del proceso</v>
      </c>
      <c r="U16" s="31" t="str">
        <f>'EVALUACION CON CONTROLES'!O21</f>
        <v>Desde la estructuración del proceso</v>
      </c>
      <c r="V16" s="31" t="str">
        <f>'EVALUACION CON CONTROLES'!P21</f>
        <v>Hasta la ejecución del contrato</v>
      </c>
      <c r="W16" s="31" t="str">
        <f>'EVALUACION CON CONTROLES'!Q21</f>
        <v>Con la revisión previa a adjudicar el contrato</v>
      </c>
      <c r="X16" s="33" t="str">
        <f>'EVALUACION CON CONTROLES'!R21</f>
        <v>Cuando ocurra, y se aplicara de manera inmediata</v>
      </c>
    </row>
    <row r="17" spans="2:24" ht="150" customHeight="1">
      <c r="B17" s="30">
        <v>7</v>
      </c>
      <c r="C17" s="18" t="str">
        <f>+'EVALUACION CON CONTROLES'!C22:F22</f>
        <v>Falencias en la presentacion del plan de trabajo y cronograma y distribucion de recursos.</v>
      </c>
      <c r="D17" s="17" t="str">
        <f>+'EVALUACION CON CONTROLES'!B22</f>
        <v>SELECCIÓN</v>
      </c>
      <c r="E17" s="17" t="s">
        <v>199</v>
      </c>
      <c r="F17" s="17" t="str">
        <f>VLOOKUP($C$14,'IDENTIFICACION Y ANALISIS'!$B$19:$F$68,4,FALSE)</f>
        <v>Interno</v>
      </c>
      <c r="G17" s="18" t="s">
        <v>202</v>
      </c>
      <c r="H17" s="18">
        <f>+EVALUACION!I23</f>
        <v>1</v>
      </c>
      <c r="I17" s="18">
        <f>+EVALUACION!J23</f>
        <v>4</v>
      </c>
      <c r="J17" s="18">
        <v>4</v>
      </c>
      <c r="K17" s="17" t="str">
        <f>+EVALUACION!L23</f>
        <v>MEDIO</v>
      </c>
      <c r="L17" s="18" t="s">
        <v>198</v>
      </c>
      <c r="M17" s="32">
        <v>100</v>
      </c>
      <c r="N17" s="18" t="str">
        <f>+'EVALUACION CON CONTROLES'!G22</f>
        <v>Solicitar plan de trabajo preliminar detallado con cronograma, logística y distribución de recursos.</v>
      </c>
      <c r="O17" s="18">
        <f>+'EVALUACION CON CONTROLES'!I22</f>
        <v>1</v>
      </c>
      <c r="P17" s="18">
        <f>+'EVALUACION CON CONTROLES'!J22</f>
        <v>2</v>
      </c>
      <c r="Q17" s="18">
        <f>+'EVALUACION CON CONTROLES'!K22</f>
        <v>3</v>
      </c>
      <c r="R17" s="17" t="str">
        <f>+'EVALUACION CON CONTROLES'!L22</f>
        <v>BAJO</v>
      </c>
      <c r="S17" s="31" t="str">
        <f>'EVALUACION CON CONTROLES'!M22</f>
        <v xml:space="preserve">SI </v>
      </c>
      <c r="T17" s="31" t="str">
        <f>'EVALUACION CON CONTROLES'!N22</f>
        <v>Área tecnica, financiera y juridica a cargo del proceso</v>
      </c>
      <c r="U17" s="31" t="str">
        <f>'EVALUACION CON CONTROLES'!O22</f>
        <v>Desde la estructuración del proceso</v>
      </c>
      <c r="V17" s="31" t="str">
        <f>'EVALUACION CON CONTROLES'!P22</f>
        <v>Hasta la ejecución del contrato</v>
      </c>
      <c r="W17" s="31" t="str">
        <f>'EVALUACION CON CONTROLES'!Q22</f>
        <v>Con la revisión previa a adjudicar el contrato</v>
      </c>
      <c r="X17" s="33" t="str">
        <f>'EVALUACION CON CONTROLES'!R22</f>
        <v>Cuando ocurra, y se aplicara de manera inmediata</v>
      </c>
    </row>
    <row r="18" spans="2:24" ht="150" customHeight="1">
      <c r="B18" s="141">
        <v>8</v>
      </c>
      <c r="C18" s="18" t="str">
        <f>+'EVALUACION CON CONTROLES'!C23:F23</f>
        <v>Falta de claridad en la elaboración de los actos administrativos</v>
      </c>
      <c r="D18" s="17" t="str">
        <f>+'EVALUACION CON CONTROLES'!B23</f>
        <v>SELECCIÓN</v>
      </c>
      <c r="E18" s="17" t="s">
        <v>199</v>
      </c>
      <c r="F18" s="17" t="str">
        <f>VLOOKUP($C$14,'IDENTIFICACION Y ANALISIS'!$B$19:$F$68,4,FALSE)</f>
        <v>Interno</v>
      </c>
      <c r="G18" s="18" t="str">
        <f>EVALUACION!H23</f>
        <v>La falta de claridad en la elaboración de los actos administrativos puede generar confusiones en la interpretación del objeto, alcance o requisitos del proceso.</v>
      </c>
      <c r="H18" s="18">
        <f>+EVALUACION!I23</f>
        <v>1</v>
      </c>
      <c r="I18" s="18">
        <f>+EVALUACION!J23</f>
        <v>4</v>
      </c>
      <c r="J18" s="18">
        <f>+EVALUACION!K23</f>
        <v>5</v>
      </c>
      <c r="K18" s="17" t="str">
        <f>+EVALUACION!L23</f>
        <v>MEDIO</v>
      </c>
      <c r="L18" s="18" t="s">
        <v>198</v>
      </c>
      <c r="M18" s="32">
        <v>100</v>
      </c>
      <c r="N18" s="18" t="str">
        <f>+'EVALUACION CON CONTROLES'!G23</f>
        <v>Priorizar en el proceso de análisis la experiencia territorial del contratista (ejecuciones anteriores en la localidad o con los pueblos indígenas de San Cristóbal).</v>
      </c>
      <c r="O18" s="18">
        <f>+'EVALUACION CON CONTROLES'!I23</f>
        <v>1</v>
      </c>
      <c r="P18" s="18">
        <f>+'EVALUACION CON CONTROLES'!J23</f>
        <v>4</v>
      </c>
      <c r="Q18" s="18">
        <f>+'EVALUACION CON CONTROLES'!K23</f>
        <v>5</v>
      </c>
      <c r="R18" s="17" t="str">
        <f>+'EVALUACION CON CONTROLES'!L23</f>
        <v>MEDIO</v>
      </c>
      <c r="S18" s="31" t="str">
        <f>'EVALUACION CON CONTROLES'!M23</f>
        <v>NO</v>
      </c>
      <c r="T18" s="31" t="str">
        <f>'EVALUACION CON CONTROLES'!N23</f>
        <v>Área tecnica, financiera y juridica a cargo del proceso</v>
      </c>
      <c r="U18" s="31" t="str">
        <f>'EVALUACION CON CONTROLES'!O23</f>
        <v>Desde la estructuración del proceso</v>
      </c>
      <c r="V18" s="31" t="str">
        <f>'EVALUACION CON CONTROLES'!P23</f>
        <v>Hasta la ejecución del contrato</v>
      </c>
      <c r="W18" s="31" t="str">
        <f>'EVALUACION CON CONTROLES'!Q23</f>
        <v>Con la revisión previa a adjudicar el contrato</v>
      </c>
      <c r="X18" s="33" t="str">
        <f>'EVALUACION CON CONTROLES'!R23</f>
        <v>Cuando ocurra, y se aplicara de manera inmediata</v>
      </c>
    </row>
    <row r="19" spans="2:24" ht="106.5" customHeight="1">
      <c r="B19" s="141">
        <v>9</v>
      </c>
      <c r="C19" s="18" t="str">
        <f>+'EVALUACION CON CONTROLES'!C24:F24</f>
        <v>Incumplimiento del cronograma por parte del contratista</v>
      </c>
      <c r="D19" s="17" t="str">
        <f>+'EVALUACION CON CONTROLES'!B24</f>
        <v>EJECUCIÓN</v>
      </c>
      <c r="E19" s="17" t="s">
        <v>27</v>
      </c>
      <c r="F19" s="17" t="s">
        <v>28</v>
      </c>
      <c r="G19" s="130" t="str">
        <f>EVALUACION!G24</f>
        <v>Afecta la planificación institucional, el logro de metas y la disponibilidad de los participantes.</v>
      </c>
      <c r="H19" s="149">
        <f>+EVALUACION!I24</f>
        <v>2</v>
      </c>
      <c r="I19" s="18">
        <f>+EVALUACION!J24</f>
        <v>3</v>
      </c>
      <c r="J19" s="18">
        <f>+EVALUACION!K24</f>
        <v>5</v>
      </c>
      <c r="K19" s="17" t="str">
        <f>+EVALUACION!L24</f>
        <v>MEDIO</v>
      </c>
      <c r="L19" s="18" t="s">
        <v>200</v>
      </c>
      <c r="M19" s="32" t="s">
        <v>201</v>
      </c>
      <c r="N19" s="18" t="str">
        <f>+'EVALUACION CON CONTROLES'!G24</f>
        <v>El participante en el proceso de selección debe considerar en su oferta factores climáticos conocidos (como fenómenos del niño), geotécnicos, ambientales y demás que puedan afectar negativamente la ejecución de los estudios. Realizar planes de acción orientados a reducir el impacto de los fenómenos de la naturaleza en la ejecución de las obras</v>
      </c>
      <c r="O19" s="18">
        <f>+'EVALUACION CON CONTROLES'!I24</f>
        <v>2</v>
      </c>
      <c r="P19" s="18">
        <f>+'EVALUACION CON CONTROLES'!J24</f>
        <v>3</v>
      </c>
      <c r="Q19" s="18">
        <f>+'EVALUACION CON CONTROLES'!K24</f>
        <v>5</v>
      </c>
      <c r="R19" s="17" t="str">
        <f>+'EVALUACION CON CONTROLES'!L24</f>
        <v>MEDIO</v>
      </c>
      <c r="S19" s="31" t="str">
        <f>'EVALUACION CON CONTROLES'!M24</f>
        <v xml:space="preserve">SI </v>
      </c>
      <c r="T19" s="31" t="str">
        <f>'EVALUACION CON CONTROLES'!N24</f>
        <v>Contratista y FDLSC</v>
      </c>
      <c r="U19" s="31" t="str">
        <f>'EVALUACION CON CONTROLES'!O24</f>
        <v>Desde la estructuración del proceso</v>
      </c>
      <c r="V19" s="31" t="str">
        <f>'EVALUACION CON CONTROLES'!P24</f>
        <v>Hasta la ejecución del contrato</v>
      </c>
      <c r="W19" s="31" t="str">
        <f>'EVALUACION CON CONTROLES'!Q24</f>
        <v>Al momento de la ejecución del contrato</v>
      </c>
      <c r="X19" s="33" t="str">
        <f>'EVALUACION CON CONTROLES'!R24</f>
        <v>Cuando ocurra, y se aplicara de manera inmediata</v>
      </c>
    </row>
    <row r="20" spans="2:24" ht="106.5" customHeight="1">
      <c r="B20" s="30">
        <v>10</v>
      </c>
      <c r="C20" s="130" t="str">
        <f>+'EVALUACION CON CONTROLES'!C25:F25</f>
        <v>Entrega de insumos o elementos que no cumplen con las especificaciones técnicas</v>
      </c>
      <c r="D20" s="17" t="str">
        <f>+'EVALUACION CON CONTROLES'!B25</f>
        <v>EJECUCIÓN</v>
      </c>
      <c r="E20" s="17" t="s">
        <v>199</v>
      </c>
      <c r="F20" s="17" t="s">
        <v>50</v>
      </c>
      <c r="G20" s="130" t="s">
        <v>115</v>
      </c>
      <c r="H20" s="131">
        <v>2</v>
      </c>
      <c r="I20" s="144">
        <f>+EVALUACION!J25</f>
        <v>3</v>
      </c>
      <c r="J20" s="18">
        <f>+EVALUACION!K25</f>
        <v>5</v>
      </c>
      <c r="K20" s="17" t="str">
        <f>+EVALUACION!L25</f>
        <v>MEDIO</v>
      </c>
      <c r="L20" s="18" t="s">
        <v>203</v>
      </c>
      <c r="M20" s="32">
        <v>100</v>
      </c>
      <c r="N20" s="18" t="str">
        <f>+'EVALUACION CON CONTROLES'!G25</f>
        <v>Realizar muestras o fichas técnicas antes de la entrega; realizar inspección y verificación técnica con supervisión.</v>
      </c>
      <c r="O20" s="18">
        <f>+'EVALUACION CON CONTROLES'!I25</f>
        <v>2</v>
      </c>
      <c r="P20" s="18">
        <f>+'EVALUACION CON CONTROLES'!J25</f>
        <v>3</v>
      </c>
      <c r="Q20" s="18">
        <f>+'EVALUACION CON CONTROLES'!K25</f>
        <v>5</v>
      </c>
      <c r="R20" s="17" t="str">
        <f>+'EVALUACION CON CONTROLES'!L25</f>
        <v>MEDIO</v>
      </c>
      <c r="S20" s="31" t="str">
        <f>'EVALUACION CON CONTROLES'!M25</f>
        <v xml:space="preserve">SI </v>
      </c>
      <c r="T20" s="31" t="str">
        <f>'EVALUACION CON CONTROLES'!N25</f>
        <v>Contratista</v>
      </c>
      <c r="U20" s="31" t="str">
        <f>'EVALUACION CON CONTROLES'!O25</f>
        <v>Desde la estructuración del proceso</v>
      </c>
      <c r="V20" s="31" t="str">
        <f>'EVALUACION CON CONTROLES'!P25</f>
        <v>Hasta la ejecución del contrato</v>
      </c>
      <c r="W20" s="31" t="str">
        <f>'EVALUACION CON CONTROLES'!Q25</f>
        <v>Al momento de la ejecución del contrato</v>
      </c>
      <c r="X20" s="33" t="str">
        <f>'EVALUACION CON CONTROLES'!R25</f>
        <v>Cuando ocurra, y se aplicara de manera inmediata</v>
      </c>
    </row>
    <row r="21" spans="2:24" ht="106.5" customHeight="1">
      <c r="B21" s="141">
        <v>11</v>
      </c>
      <c r="C21" s="18" t="str">
        <f>+'EVALUACION CON CONTROLES'!C26:F26</f>
        <v>Variación de los precios del mercado</v>
      </c>
      <c r="D21" s="17" t="str">
        <f>+'EVALUACION CON CONTROLES'!B26</f>
        <v>EJECUCIÓN</v>
      </c>
      <c r="E21" s="17" t="str">
        <f>VLOOKUP(C21,'IDENTIFICACION Y ANALISIS'!$B$19:$F$68,3,FALSE)</f>
        <v>General</v>
      </c>
      <c r="F21" s="17" t="str">
        <f>VLOOKUP(C21,'IDENTIFICACION Y ANALISIS'!$B$19:$F$68,4,FALSE)</f>
        <v>Externo</v>
      </c>
      <c r="G21" s="18" t="str">
        <f>EVALUACION!G26</f>
        <v>Desequilibrio económico del contrato</v>
      </c>
      <c r="H21" s="142">
        <f>+EVALUACION!I26</f>
        <v>1</v>
      </c>
      <c r="I21" s="18">
        <f>+EVALUACION!J26</f>
        <v>3</v>
      </c>
      <c r="J21" s="18">
        <f>+EVALUACION!K26</f>
        <v>4</v>
      </c>
      <c r="K21" s="17" t="str">
        <f>+EVALUACION!L26</f>
        <v>BAJO</v>
      </c>
      <c r="L21" s="18" t="s">
        <v>200</v>
      </c>
      <c r="M21" s="32" t="s">
        <v>201</v>
      </c>
      <c r="N21" s="18" t="str">
        <f>+'EVALUACION CON CONTROLES'!G26</f>
        <v>Realizar seguimiento quincenal con actas y alertas tempranas, aplicar cláusulas de cumplimiento.</v>
      </c>
      <c r="O21" s="18">
        <f>+'EVALUACION CON CONTROLES'!I26</f>
        <v>1</v>
      </c>
      <c r="P21" s="18">
        <f>+'EVALUACION CON CONTROLES'!J26</f>
        <v>3</v>
      </c>
      <c r="Q21" s="18">
        <f>+'EVALUACION CON CONTROLES'!K26</f>
        <v>4</v>
      </c>
      <c r="R21" s="17" t="str">
        <f>+'EVALUACION CON CONTROLES'!L26</f>
        <v>BAJO</v>
      </c>
      <c r="S21" s="31" t="str">
        <f>'EVALUACION CON CONTROLES'!M26</f>
        <v xml:space="preserve">SI </v>
      </c>
      <c r="T21" s="31" t="str">
        <f>'EVALUACION CON CONTROLES'!N26</f>
        <v>Contratista y FDLSC</v>
      </c>
      <c r="U21" s="31" t="str">
        <f>'EVALUACION CON CONTROLES'!O26</f>
        <v>Desde la estructuración del proceso</v>
      </c>
      <c r="V21" s="31" t="str">
        <f>'EVALUACION CON CONTROLES'!P26</f>
        <v>Hasta la ejecución del contrato</v>
      </c>
      <c r="W21" s="31" t="str">
        <f>'EVALUACION CON CONTROLES'!Q26</f>
        <v>Al momento de la ejecución del contrato</v>
      </c>
      <c r="X21" s="33" t="str">
        <f>'EVALUACION CON CONTROLES'!R26</f>
        <v>Cuando ocurra, y se aplicara de manera inmediata</v>
      </c>
    </row>
    <row r="22" spans="2:24" ht="13.5" customHeight="1">
      <c r="B22" s="43"/>
      <c r="X22" s="44"/>
    </row>
    <row r="23" spans="2:24" ht="13.5" customHeight="1">
      <c r="B23" s="43"/>
      <c r="E23" s="14"/>
      <c r="F23" s="341" t="s">
        <v>204</v>
      </c>
      <c r="G23" s="341"/>
      <c r="H23" s="14"/>
      <c r="I23" s="14"/>
      <c r="J23" s="322" t="s">
        <v>188</v>
      </c>
      <c r="K23" s="322"/>
      <c r="L23" s="322"/>
      <c r="M23" s="322"/>
      <c r="X23" s="44"/>
    </row>
    <row r="24" spans="2:24" ht="13.5" customHeight="1">
      <c r="B24" s="43"/>
      <c r="E24" s="329" t="s">
        <v>117</v>
      </c>
      <c r="F24" s="39" t="s">
        <v>118</v>
      </c>
      <c r="G24" s="39" t="s">
        <v>119</v>
      </c>
      <c r="H24" s="14"/>
      <c r="I24" s="14"/>
      <c r="J24" s="318" t="s">
        <v>120</v>
      </c>
      <c r="K24" s="319"/>
      <c r="L24" s="318" t="s">
        <v>119</v>
      </c>
      <c r="M24" s="319"/>
      <c r="X24" s="44"/>
    </row>
    <row r="25" spans="2:24" ht="55.5" customHeight="1">
      <c r="B25" s="330" t="s">
        <v>205</v>
      </c>
      <c r="C25" s="331"/>
      <c r="E25" s="329"/>
      <c r="F25" s="140" t="s">
        <v>121</v>
      </c>
      <c r="G25" s="18">
        <v>1</v>
      </c>
      <c r="H25" s="14"/>
      <c r="I25" s="14"/>
      <c r="J25" s="320" t="s">
        <v>122</v>
      </c>
      <c r="K25" s="321"/>
      <c r="L25" s="308">
        <v>1</v>
      </c>
      <c r="M25" s="308"/>
      <c r="X25" s="44"/>
    </row>
    <row r="26" spans="2:24" ht="66" customHeight="1">
      <c r="B26" s="330"/>
      <c r="C26" s="331"/>
      <c r="D26"/>
      <c r="E26" s="329"/>
      <c r="F26" s="140" t="s">
        <v>123</v>
      </c>
      <c r="G26" s="18">
        <v>2</v>
      </c>
      <c r="H26" s="14"/>
      <c r="I26" s="14"/>
      <c r="J26" s="320" t="s">
        <v>124</v>
      </c>
      <c r="K26" s="321"/>
      <c r="L26" s="308">
        <v>2</v>
      </c>
      <c r="M26" s="308"/>
      <c r="X26" s="44"/>
    </row>
    <row r="27" spans="2:24" ht="81.75" customHeight="1">
      <c r="B27" s="43"/>
      <c r="E27" s="329"/>
      <c r="F27" s="140" t="s">
        <v>125</v>
      </c>
      <c r="G27" s="18">
        <v>3</v>
      </c>
      <c r="H27" s="14"/>
      <c r="I27" s="14"/>
      <c r="J27" s="320" t="s">
        <v>126</v>
      </c>
      <c r="K27" s="321"/>
      <c r="L27" s="308">
        <v>3</v>
      </c>
      <c r="M27" s="308"/>
      <c r="X27" s="44"/>
    </row>
    <row r="28" spans="2:24" ht="49.5" customHeight="1">
      <c r="B28" s="43"/>
      <c r="E28" s="329"/>
      <c r="F28" s="140" t="s">
        <v>127</v>
      </c>
      <c r="G28" s="18">
        <v>4</v>
      </c>
      <c r="H28" s="14"/>
      <c r="I28" s="14"/>
      <c r="J28" s="320" t="s">
        <v>128</v>
      </c>
      <c r="K28" s="321"/>
      <c r="L28" s="308">
        <v>4</v>
      </c>
      <c r="M28" s="308"/>
      <c r="X28" s="44"/>
    </row>
    <row r="29" spans="2:24" ht="63" customHeight="1">
      <c r="B29" s="43"/>
      <c r="E29" s="329"/>
      <c r="F29" s="140" t="s">
        <v>129</v>
      </c>
      <c r="G29" s="18">
        <v>5</v>
      </c>
      <c r="H29" s="14"/>
      <c r="I29" s="14"/>
      <c r="J29" s="320" t="s">
        <v>130</v>
      </c>
      <c r="K29" s="321"/>
      <c r="L29" s="308">
        <v>5</v>
      </c>
      <c r="M29" s="308"/>
      <c r="X29" s="44"/>
    </row>
    <row r="30" spans="2:24" ht="13.5" customHeight="1">
      <c r="B30" s="43"/>
      <c r="D30" s="14"/>
      <c r="E30" s="14"/>
      <c r="F30" s="14"/>
      <c r="G30" s="14"/>
      <c r="H30" s="14"/>
      <c r="I30" s="14"/>
      <c r="J30" s="14"/>
      <c r="K30" s="14"/>
      <c r="L30" s="14"/>
      <c r="M30" s="14"/>
      <c r="X30" s="44"/>
    </row>
    <row r="31" spans="2:24" ht="13.5" customHeight="1">
      <c r="B31" s="43"/>
      <c r="D31" s="322" t="s">
        <v>131</v>
      </c>
      <c r="E31" s="322"/>
      <c r="F31" s="322"/>
      <c r="G31" s="322"/>
      <c r="H31" s="322"/>
      <c r="I31" s="322"/>
      <c r="J31" s="322"/>
      <c r="K31" s="322"/>
      <c r="X31" s="44"/>
    </row>
    <row r="32" spans="2:24" ht="13.5" customHeight="1">
      <c r="B32" s="43"/>
      <c r="D32" s="325" t="s">
        <v>118</v>
      </c>
      <c r="E32" s="325" t="s">
        <v>119</v>
      </c>
      <c r="F32" s="313" t="s">
        <v>122</v>
      </c>
      <c r="G32" s="313"/>
      <c r="H32" s="342" t="s">
        <v>124</v>
      </c>
      <c r="I32" s="343"/>
      <c r="J32" s="40" t="s">
        <v>126</v>
      </c>
      <c r="K32" s="40" t="s">
        <v>128</v>
      </c>
      <c r="L32" s="39" t="s">
        <v>130</v>
      </c>
      <c r="P32" s="322" t="s">
        <v>145</v>
      </c>
      <c r="Q32" s="322"/>
      <c r="R32" s="322"/>
      <c r="S32" s="322"/>
      <c r="T32" s="322"/>
      <c r="X32" s="44"/>
    </row>
    <row r="33" spans="2:24" ht="13.5" customHeight="1">
      <c r="B33" s="43"/>
      <c r="D33" s="325"/>
      <c r="E33" s="325"/>
      <c r="F33" s="328">
        <v>1</v>
      </c>
      <c r="G33" s="328"/>
      <c r="H33" s="326">
        <v>2</v>
      </c>
      <c r="I33" s="327"/>
      <c r="J33" s="41">
        <v>3</v>
      </c>
      <c r="K33" s="41">
        <v>4</v>
      </c>
      <c r="L33" s="41">
        <v>5</v>
      </c>
      <c r="P33" s="313" t="s">
        <v>131</v>
      </c>
      <c r="Q33" s="313"/>
      <c r="R33" s="313"/>
      <c r="S33" s="313" t="s">
        <v>144</v>
      </c>
      <c r="T33" s="313"/>
      <c r="X33" s="44"/>
    </row>
    <row r="34" spans="2:24" ht="45.75" customHeight="1">
      <c r="B34" s="43"/>
      <c r="D34" s="140" t="s">
        <v>121</v>
      </c>
      <c r="E34" s="19">
        <v>1</v>
      </c>
      <c r="F34" s="316">
        <v>2</v>
      </c>
      <c r="G34" s="316"/>
      <c r="H34" s="314">
        <v>3</v>
      </c>
      <c r="I34" s="315"/>
      <c r="J34" s="37">
        <v>4</v>
      </c>
      <c r="K34" s="42">
        <v>5</v>
      </c>
      <c r="L34" s="36">
        <v>6</v>
      </c>
      <c r="P34" s="335" t="s">
        <v>146</v>
      </c>
      <c r="Q34" s="335"/>
      <c r="R34" s="335"/>
      <c r="S34" s="332" t="s">
        <v>147</v>
      </c>
      <c r="T34" s="332"/>
      <c r="X34" s="44"/>
    </row>
    <row r="35" spans="2:24" ht="39" customHeight="1">
      <c r="B35" s="43"/>
      <c r="D35" s="140" t="s">
        <v>123</v>
      </c>
      <c r="E35" s="19">
        <v>2</v>
      </c>
      <c r="F35" s="316">
        <v>3</v>
      </c>
      <c r="G35" s="316"/>
      <c r="H35" s="314">
        <v>4</v>
      </c>
      <c r="I35" s="315"/>
      <c r="J35" s="42">
        <v>5</v>
      </c>
      <c r="K35" s="36">
        <v>6</v>
      </c>
      <c r="L35" s="36">
        <v>7</v>
      </c>
      <c r="P35" s="310" t="s">
        <v>148</v>
      </c>
      <c r="Q35" s="310"/>
      <c r="R35" s="310"/>
      <c r="S35" s="332" t="s">
        <v>149</v>
      </c>
      <c r="T35" s="332"/>
      <c r="X35" s="44"/>
    </row>
    <row r="36" spans="2:24" ht="36" customHeight="1">
      <c r="B36" s="43"/>
      <c r="D36" s="140" t="s">
        <v>125</v>
      </c>
      <c r="E36" s="19">
        <v>3</v>
      </c>
      <c r="F36" s="316">
        <v>4</v>
      </c>
      <c r="G36" s="316"/>
      <c r="H36" s="333">
        <v>5</v>
      </c>
      <c r="I36" s="334"/>
      <c r="J36" s="36">
        <v>6</v>
      </c>
      <c r="K36" s="36">
        <v>7</v>
      </c>
      <c r="L36" s="38">
        <v>8</v>
      </c>
      <c r="P36" s="317">
        <v>5</v>
      </c>
      <c r="Q36" s="317"/>
      <c r="R36" s="317"/>
      <c r="S36" s="332" t="s">
        <v>150</v>
      </c>
      <c r="T36" s="332"/>
      <c r="X36" s="44"/>
    </row>
    <row r="37" spans="2:24" ht="39.75" customHeight="1">
      <c r="B37" s="43"/>
      <c r="D37" s="140" t="s">
        <v>127</v>
      </c>
      <c r="E37" s="19">
        <v>4</v>
      </c>
      <c r="F37" s="317">
        <v>5</v>
      </c>
      <c r="G37" s="317"/>
      <c r="H37" s="311">
        <v>6</v>
      </c>
      <c r="I37" s="312"/>
      <c r="J37" s="36">
        <v>7</v>
      </c>
      <c r="K37" s="38">
        <v>8</v>
      </c>
      <c r="L37" s="38">
        <v>9</v>
      </c>
      <c r="P37" s="316" t="s">
        <v>151</v>
      </c>
      <c r="Q37" s="316"/>
      <c r="R37" s="316"/>
      <c r="S37" s="332" t="s">
        <v>152</v>
      </c>
      <c r="T37" s="332"/>
      <c r="X37" s="44"/>
    </row>
    <row r="38" spans="2:24" ht="38.25" customHeight="1">
      <c r="B38" s="43"/>
      <c r="D38" s="140" t="s">
        <v>129</v>
      </c>
      <c r="E38" s="19">
        <v>5</v>
      </c>
      <c r="F38" s="310">
        <v>6</v>
      </c>
      <c r="G38" s="310"/>
      <c r="H38" s="311">
        <v>7</v>
      </c>
      <c r="I38" s="312"/>
      <c r="J38" s="38">
        <v>8</v>
      </c>
      <c r="K38" s="38">
        <v>9</v>
      </c>
      <c r="L38" s="38">
        <v>10</v>
      </c>
      <c r="X38" s="44"/>
    </row>
    <row r="39" spans="2:24" ht="13.5" customHeight="1" thickBot="1">
      <c r="B39" s="20"/>
      <c r="C39" s="21"/>
      <c r="D39" s="22"/>
      <c r="E39" s="22"/>
      <c r="F39" s="22"/>
      <c r="G39" s="22"/>
      <c r="H39" s="22"/>
      <c r="I39" s="22"/>
      <c r="J39" s="22"/>
      <c r="K39" s="22"/>
      <c r="L39" s="22"/>
      <c r="M39" s="22"/>
      <c r="N39" s="21"/>
      <c r="O39" s="21"/>
      <c r="P39" s="21"/>
      <c r="Q39" s="21"/>
      <c r="R39" s="21"/>
      <c r="S39" s="21"/>
      <c r="T39" s="21"/>
      <c r="U39" s="21"/>
      <c r="V39" s="21"/>
      <c r="W39" s="21"/>
      <c r="X39" s="23"/>
    </row>
    <row r="40" spans="2:24" ht="16.5" customHeight="1">
      <c r="D40" s="14"/>
      <c r="F40" s="14"/>
      <c r="G40" s="14"/>
      <c r="H40" s="14"/>
      <c r="I40" s="14"/>
      <c r="J40" s="14"/>
      <c r="K40" s="14"/>
      <c r="L40" s="14"/>
      <c r="M40" s="14"/>
      <c r="N40" s="14"/>
      <c r="O40" s="14"/>
      <c r="P40" s="14"/>
      <c r="Q40" s="14"/>
      <c r="R40" s="14"/>
    </row>
    <row r="41" spans="2:24" ht="16.5" customHeight="1">
      <c r="D41" s="14"/>
      <c r="F41" s="14"/>
      <c r="G41" s="14"/>
      <c r="H41" s="14"/>
      <c r="I41" s="14"/>
      <c r="J41" s="14"/>
      <c r="K41" s="14"/>
      <c r="L41" s="14"/>
      <c r="M41" s="14"/>
      <c r="N41" s="14"/>
      <c r="O41" s="14"/>
      <c r="P41" s="14"/>
      <c r="Q41" s="14"/>
      <c r="R41" s="14"/>
    </row>
    <row r="42" spans="2:24" ht="12.75" customHeight="1">
      <c r="D42" s="14"/>
      <c r="F42" s="14"/>
      <c r="G42" s="14"/>
      <c r="H42" s="14"/>
      <c r="I42" s="14"/>
      <c r="J42" s="14"/>
      <c r="K42" s="14"/>
      <c r="L42" s="14"/>
      <c r="M42" s="14"/>
      <c r="N42" s="14"/>
      <c r="O42" s="14"/>
      <c r="P42" s="14"/>
      <c r="Q42" s="14"/>
      <c r="R42" s="14"/>
    </row>
    <row r="43" spans="2:24" hidden="1">
      <c r="B43" s="16" t="s">
        <v>203</v>
      </c>
      <c r="D43" s="14"/>
      <c r="F43" s="14"/>
      <c r="G43" s="14"/>
      <c r="H43" s="14"/>
      <c r="I43" s="14"/>
      <c r="J43" s="14"/>
      <c r="K43" s="14"/>
      <c r="L43" s="14"/>
      <c r="M43" s="14"/>
      <c r="N43" s="14"/>
      <c r="O43" s="14"/>
      <c r="P43" s="14"/>
      <c r="Q43" s="14"/>
      <c r="R43" s="14"/>
    </row>
    <row r="44" spans="2:24" hidden="1">
      <c r="B44" s="16" t="s">
        <v>198</v>
      </c>
      <c r="D44" s="24"/>
      <c r="F44" s="14"/>
      <c r="G44" s="24"/>
      <c r="H44" s="24"/>
      <c r="I44" s="24"/>
      <c r="J44" s="24"/>
      <c r="K44" s="24"/>
      <c r="L44" s="24"/>
      <c r="M44" s="24"/>
      <c r="N44" s="24"/>
      <c r="O44" s="24"/>
      <c r="P44" s="24"/>
      <c r="Q44" s="24"/>
      <c r="R44" s="24"/>
    </row>
    <row r="45" spans="2:24" hidden="1">
      <c r="B45" s="16" t="s">
        <v>200</v>
      </c>
      <c r="D45" s="14"/>
      <c r="F45" s="14"/>
      <c r="G45" s="14"/>
      <c r="H45" s="14"/>
      <c r="I45" s="14"/>
      <c r="J45" s="14"/>
      <c r="K45" s="14"/>
      <c r="L45" s="14"/>
      <c r="M45" s="14"/>
      <c r="N45" s="14"/>
      <c r="O45" s="14"/>
      <c r="P45" s="14"/>
      <c r="Q45" s="14"/>
      <c r="R45" s="14"/>
    </row>
    <row r="46" spans="2:24">
      <c r="D46" s="14"/>
      <c r="F46" s="14"/>
      <c r="G46" s="14"/>
      <c r="H46" s="14"/>
      <c r="I46" s="14"/>
      <c r="J46" s="14"/>
      <c r="K46" s="14"/>
      <c r="L46" s="14"/>
      <c r="M46" s="14"/>
      <c r="N46" s="14"/>
      <c r="O46" s="14"/>
      <c r="P46" s="14"/>
      <c r="Q46" s="14"/>
      <c r="R46" s="14"/>
    </row>
    <row r="47" spans="2:24">
      <c r="D47" s="14"/>
      <c r="F47" s="14"/>
      <c r="G47" s="14"/>
      <c r="H47" s="14"/>
      <c r="I47" s="14"/>
      <c r="J47" s="14"/>
      <c r="K47" s="14"/>
      <c r="L47" s="14"/>
      <c r="M47" s="14"/>
      <c r="N47" s="14"/>
      <c r="O47" s="14"/>
      <c r="P47" s="14"/>
      <c r="Q47" s="14"/>
      <c r="R47" s="14"/>
    </row>
    <row r="48" spans="2:24">
      <c r="D48" s="14"/>
      <c r="F48" s="14"/>
      <c r="G48" s="14"/>
      <c r="H48" s="14"/>
      <c r="I48" s="14"/>
      <c r="J48" s="14"/>
      <c r="K48" s="14"/>
      <c r="L48" s="14"/>
      <c r="M48" s="14"/>
      <c r="N48" s="14"/>
      <c r="O48" s="14"/>
      <c r="P48" s="14"/>
      <c r="Q48" s="14"/>
      <c r="R48" s="14"/>
    </row>
    <row r="49" spans="4:4" ht="12.75" customHeight="1">
      <c r="D49" s="14"/>
    </row>
    <row r="50" spans="4:4">
      <c r="D50" s="14"/>
    </row>
  </sheetData>
  <mergeCells count="50">
    <mergeCell ref="S37:T37"/>
    <mergeCell ref="P37:R37"/>
    <mergeCell ref="P34:R34"/>
    <mergeCell ref="B9:R9"/>
    <mergeCell ref="B6:X6"/>
    <mergeCell ref="F23:G23"/>
    <mergeCell ref="J23:M23"/>
    <mergeCell ref="H32:I32"/>
    <mergeCell ref="J25:K25"/>
    <mergeCell ref="J26:K26"/>
    <mergeCell ref="L27:M27"/>
    <mergeCell ref="L28:M28"/>
    <mergeCell ref="D31:K31"/>
    <mergeCell ref="F32:G32"/>
    <mergeCell ref="L25:M25"/>
    <mergeCell ref="L26:M26"/>
    <mergeCell ref="S34:T34"/>
    <mergeCell ref="F34:G34"/>
    <mergeCell ref="S35:T35"/>
    <mergeCell ref="S36:T36"/>
    <mergeCell ref="H36:I36"/>
    <mergeCell ref="F35:G35"/>
    <mergeCell ref="J28:K28"/>
    <mergeCell ref="P32:T32"/>
    <mergeCell ref="B2:B4"/>
    <mergeCell ref="C2:V4"/>
    <mergeCell ref="E32:E33"/>
    <mergeCell ref="H33:I33"/>
    <mergeCell ref="J29:K29"/>
    <mergeCell ref="L29:M29"/>
    <mergeCell ref="D32:D33"/>
    <mergeCell ref="F33:G33"/>
    <mergeCell ref="E24:E29"/>
    <mergeCell ref="B25:C26"/>
    <mergeCell ref="W2:X4"/>
    <mergeCell ref="B7:X8"/>
    <mergeCell ref="F38:G38"/>
    <mergeCell ref="H38:I38"/>
    <mergeCell ref="P33:R33"/>
    <mergeCell ref="H35:I35"/>
    <mergeCell ref="H34:I34"/>
    <mergeCell ref="F36:G36"/>
    <mergeCell ref="F37:G37"/>
    <mergeCell ref="P36:R36"/>
    <mergeCell ref="H37:I37"/>
    <mergeCell ref="P35:R35"/>
    <mergeCell ref="L24:M24"/>
    <mergeCell ref="J24:K24"/>
    <mergeCell ref="J27:K27"/>
    <mergeCell ref="S33:T33"/>
  </mergeCells>
  <phoneticPr fontId="1" type="noConversion"/>
  <conditionalFormatting sqref="K11:K21">
    <cfRule type="cellIs" dxfId="7" priority="45" stopIfTrue="1" operator="equal">
      <formula>"EXTREMO"</formula>
    </cfRule>
    <cfRule type="cellIs" dxfId="6" priority="46" stopIfTrue="1" operator="equal">
      <formula>"ALTO"</formula>
    </cfRule>
    <cfRule type="cellIs" dxfId="5" priority="47" stopIfTrue="1" operator="equal">
      <formula>"MEDIO"</formula>
    </cfRule>
    <cfRule type="cellIs" dxfId="4" priority="48" stopIfTrue="1" operator="equal">
      <formula>"BAJO"</formula>
    </cfRule>
  </conditionalFormatting>
  <conditionalFormatting sqref="R11:R21">
    <cfRule type="cellIs" dxfId="3" priority="85" stopIfTrue="1" operator="equal">
      <formula>"EXTREMO"</formula>
    </cfRule>
    <cfRule type="cellIs" dxfId="2" priority="86" stopIfTrue="1" operator="equal">
      <formula>"ALTO"</formula>
    </cfRule>
    <cfRule type="cellIs" dxfId="1" priority="87" stopIfTrue="1" operator="equal">
      <formula>"MEDIO"</formula>
    </cfRule>
    <cfRule type="cellIs" dxfId="0" priority="88" stopIfTrue="1" operator="equal">
      <formula>"BAJO"</formula>
    </cfRule>
  </conditionalFormatting>
  <dataValidations count="2">
    <dataValidation type="list" allowBlank="1" showInputMessage="1" showErrorMessage="1" sqref="L11:L21" xr:uid="{00000000-0002-0000-0400-000000000000}">
      <formula1>OPCIONES</formula1>
    </dataValidation>
    <dataValidation type="list" allowBlank="1" showInputMessage="1" showErrorMessage="1" sqref="G20" xr:uid="{E303EE36-8AA7-4877-A8DB-319433B7B986}">
      <formula1>INDIRECT($B$25)</formula1>
    </dataValidation>
  </dataValidations>
  <printOptions horizontalCentered="1" verticalCentered="1"/>
  <pageMargins left="0.25" right="0.25" top="0.75" bottom="0.75" header="0.3" footer="0.3"/>
  <pageSetup scale="45" orientation="landscape" verticalDpi="4294967295"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Laura Patricia Lopez Quinones</cp:lastModifiedBy>
  <cp:revision/>
  <dcterms:created xsi:type="dcterms:W3CDTF">2007-06-14T01:55:06Z</dcterms:created>
  <dcterms:modified xsi:type="dcterms:W3CDTF">2025-10-23T17:27:06Z</dcterms:modified>
  <cp:category/>
  <cp:contentStatus/>
</cp:coreProperties>
</file>